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defaultThemeVersion="166925"/>
  <mc:AlternateContent xmlns:mc="http://schemas.openxmlformats.org/markup-compatibility/2006">
    <mc:Choice Requires="x15">
      <x15ac:absPath xmlns:x15ac="http://schemas.microsoft.com/office/spreadsheetml/2010/11/ac" url="https://alfresco-brubox.acsone.eu/alfresco/aos/_aos_nodeid/765a7c5a-5a4b-469f-a0f4-64003a9983df/"/>
    </mc:Choice>
  </mc:AlternateContent>
  <xr:revisionPtr revIDLastSave="0" documentId="13_ncr:1_{8DA8AB56-B9F0-493D-8007-6D252BD5E41E}" xr6:coauthVersionLast="47" xr6:coauthVersionMax="47" xr10:uidLastSave="{00000000-0000-0000-0000-000000000000}"/>
  <bookViews>
    <workbookView xWindow="-108" yWindow="-108" windowWidth="23256" windowHeight="12456" tabRatio="902" firstSheet="18" activeTab="30" xr2:uid="{00000000-000D-0000-FFFF-FFFF00000000}"/>
  </bookViews>
  <sheets>
    <sheet name="TOC" sheetId="15" r:id="rId1"/>
    <sheet name="PARAM" sheetId="16" state="hidden" r:id="rId2"/>
    <sheet name="Algemene opmerkingen" sheetId="41" r:id="rId3"/>
    <sheet name="Algemeen ex ante" sheetId="3" r:id="rId4"/>
    <sheet name="Algemeen ex post" sheetId="12" state="hidden" r:id="rId5"/>
    <sheet name="Algemeen fiches" sheetId="30" r:id="rId6"/>
    <sheet name="Aansluiting drinkwater ex ante" sheetId="1" r:id="rId7"/>
    <sheet name="Algemeen drinkwater ex post" sheetId="7" state="hidden" r:id="rId8"/>
    <sheet name="Aansl - fiches" sheetId="39" r:id="rId9"/>
    <sheet name="Meters ex ante" sheetId="18" r:id="rId10"/>
    <sheet name="Meters ex post" sheetId="19" state="hidden" r:id="rId11"/>
    <sheet name="Meters - fiches" sheetId="37" r:id="rId12"/>
    <sheet name="Zwanenhals ex ante" sheetId="8" r:id="rId13"/>
    <sheet name="Zwanenhals ex post" sheetId="11" state="hidden" r:id="rId14"/>
    <sheet name="Zwanenhals - fiches" sheetId="38" r:id="rId15"/>
    <sheet name="Analyse water ex ante" sheetId="20" r:id="rId16"/>
    <sheet name="Analyse water ex post" sheetId="21" state="hidden" r:id="rId17"/>
    <sheet name="Analyse - fiches" sheetId="34" r:id="rId18"/>
    <sheet name="Prestaties sanering ex ante" sheetId="4" r:id="rId19"/>
    <sheet name="Prestaties sanering ex post" sheetId="13" state="hidden" r:id="rId20"/>
    <sheet name="San - fiches" sheetId="40" r:id="rId21"/>
    <sheet name="PSB ex ante" sheetId="22" r:id="rId22"/>
    <sheet name="PSB ex post" sheetId="23" state="hidden" r:id="rId23"/>
    <sheet name="PSB - fiches" sheetId="31" r:id="rId24"/>
    <sheet name="Netten ex ante" sheetId="24" r:id="rId25"/>
    <sheet name="Netten ex post" sheetId="25" state="hidden" r:id="rId26"/>
    <sheet name="Netten - fiches" sheetId="33" r:id="rId27"/>
    <sheet name="Allerlei ex ante" sheetId="26" r:id="rId28"/>
    <sheet name="Allerlei  ex post" sheetId="27" state="hidden" r:id="rId29"/>
    <sheet name="Allerlei - fiches" sheetId="32" r:id="rId30"/>
    <sheet name="Fraude en lekken ex ante" sheetId="28" r:id="rId31"/>
    <sheet name="Fraude en lekken  ex post " sheetId="29" state="hidden" r:id="rId32"/>
    <sheet name="Totale inkomsten" sheetId="17" state="hidden" r:id="rId33"/>
  </sheets>
  <definedNames>
    <definedName name="_xlnm._FilterDatabase" localSheetId="6" hidden="1">'Aansluiting drinkwater ex ante'!$A$2:$U$30</definedName>
    <definedName name="_xlnm._FilterDatabase" localSheetId="9" hidden="1">'Meters ex ante'!$A$2:$V$29</definedName>
    <definedName name="_xlnm._FilterDatabase" localSheetId="18" hidden="1">'Prestaties sanering ex ante'!$A$2:$V$15</definedName>
    <definedName name="_Hlk66799678" localSheetId="2">'Algemene opmerkingen'!$A$18</definedName>
    <definedName name="_Hlk71704863" localSheetId="2">'Algemene opmerkingen'!$A$27</definedName>
    <definedName name="_Hlk71704894" localSheetId="2">'Algemene opmerkingen'!$A$28</definedName>
    <definedName name="_Ref55916994" localSheetId="2">'Algemene opmerkingen'!$A$17</definedName>
    <definedName name="_Toc30585800" localSheetId="2">'Algemene opmerkingen'!$A$16</definedName>
    <definedName name="_Toc71544698" localSheetId="2">'Algemene opmerkingen'!$A$11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 l="1"/>
  <c r="H13" i="3"/>
  <c r="G14" i="3"/>
  <c r="I13" i="3"/>
  <c r="G13" i="3" s="1"/>
  <c r="F14" i="3" l="1"/>
  <c r="F14" i="17"/>
  <c r="E14" i="17"/>
  <c r="D14" i="17"/>
  <c r="C14" i="17"/>
  <c r="B14" i="17"/>
  <c r="A13" i="17"/>
  <c r="A12" i="17"/>
  <c r="A11" i="17"/>
  <c r="A10" i="17"/>
  <c r="A9" i="17"/>
  <c r="A8" i="17"/>
  <c r="A7" i="17"/>
  <c r="A6" i="17"/>
  <c r="A5" i="17"/>
  <c r="A4" i="17"/>
  <c r="J3" i="28"/>
  <c r="K3" i="28" s="1"/>
  <c r="L3" i="28" s="1"/>
  <c r="I3" i="28"/>
  <c r="N5" i="27"/>
  <c r="J4" i="26"/>
  <c r="K4" i="26" s="1"/>
  <c r="L4" i="26" s="1"/>
  <c r="M4" i="26" s="1"/>
  <c r="J3" i="26"/>
  <c r="K3" i="26" s="1"/>
  <c r="L3" i="26" s="1"/>
  <c r="M3" i="26" s="1"/>
  <c r="J9" i="22"/>
  <c r="K9" i="22" s="1"/>
  <c r="L9" i="22" s="1"/>
  <c r="M9" i="22" s="1"/>
  <c r="J8" i="22"/>
  <c r="K8" i="22" s="1"/>
  <c r="L8" i="22" s="1"/>
  <c r="M8" i="22" s="1"/>
  <c r="J7" i="22"/>
  <c r="K7" i="22" s="1"/>
  <c r="L7" i="22" s="1"/>
  <c r="M7" i="22" s="1"/>
  <c r="J6" i="22"/>
  <c r="K6" i="22" s="1"/>
  <c r="L6" i="22" s="1"/>
  <c r="M6" i="22" s="1"/>
  <c r="J5" i="22"/>
  <c r="K5" i="22" s="1"/>
  <c r="L5" i="22" s="1"/>
  <c r="M5" i="22" s="1"/>
  <c r="J4" i="22"/>
  <c r="K4" i="22" s="1"/>
  <c r="L4" i="22" s="1"/>
  <c r="M4" i="22" s="1"/>
  <c r="J3" i="22"/>
  <c r="K3" i="22" s="1"/>
  <c r="L3" i="22" s="1"/>
  <c r="M3" i="22" s="1"/>
  <c r="J15" i="4"/>
  <c r="K15" i="4" s="1"/>
  <c r="L15" i="4" s="1"/>
  <c r="M15" i="4" s="1"/>
  <c r="J14" i="4"/>
  <c r="K14" i="4" s="1"/>
  <c r="L14" i="4" s="1"/>
  <c r="M14" i="4" s="1"/>
  <c r="J12" i="4"/>
  <c r="K12" i="4" s="1"/>
  <c r="L12" i="4" s="1"/>
  <c r="M12" i="4" s="1"/>
  <c r="J11" i="4"/>
  <c r="K11" i="4" s="1"/>
  <c r="L11" i="4" s="1"/>
  <c r="M11" i="4" s="1"/>
  <c r="J10" i="4"/>
  <c r="K10" i="4" s="1"/>
  <c r="L10" i="4" s="1"/>
  <c r="M10" i="4" s="1"/>
  <c r="J9" i="4"/>
  <c r="K9" i="4" s="1"/>
  <c r="L9" i="4" s="1"/>
  <c r="M9" i="4" s="1"/>
  <c r="J8" i="4"/>
  <c r="K8" i="4" s="1"/>
  <c r="L8" i="4" s="1"/>
  <c r="M8" i="4" s="1"/>
  <c r="J6" i="4"/>
  <c r="K6" i="4" s="1"/>
  <c r="L6" i="4" s="1"/>
  <c r="M6" i="4" s="1"/>
  <c r="J4" i="4"/>
  <c r="K4" i="4" s="1"/>
  <c r="L4" i="4" s="1"/>
  <c r="M4" i="4" s="1"/>
  <c r="J3" i="4"/>
  <c r="K3" i="4" s="1"/>
  <c r="L3" i="4" s="1"/>
  <c r="M3" i="4" s="1"/>
  <c r="J4" i="20"/>
  <c r="K4" i="20" s="1"/>
  <c r="L4" i="20" s="1"/>
  <c r="M4" i="20" s="1"/>
  <c r="J3" i="20"/>
  <c r="J10" i="8"/>
  <c r="K10" i="8" s="1"/>
  <c r="L10" i="8" s="1"/>
  <c r="M10" i="8" s="1"/>
  <c r="J9" i="8"/>
  <c r="K9" i="8" s="1"/>
  <c r="L9" i="8" s="1"/>
  <c r="M9" i="8" s="1"/>
  <c r="J8" i="8"/>
  <c r="K8" i="8" s="1"/>
  <c r="L8" i="8" s="1"/>
  <c r="M8" i="8" s="1"/>
  <c r="J7" i="8"/>
  <c r="K7" i="8" s="1"/>
  <c r="L7" i="8" s="1"/>
  <c r="M7" i="8" s="1"/>
  <c r="J6" i="8"/>
  <c r="K6" i="8" s="1"/>
  <c r="L6" i="8" s="1"/>
  <c r="M6" i="8" s="1"/>
  <c r="J5" i="8"/>
  <c r="K5" i="8" s="1"/>
  <c r="L5" i="8" s="1"/>
  <c r="M5" i="8" s="1"/>
  <c r="J3" i="8"/>
  <c r="K3" i="8" s="1"/>
  <c r="L3" i="8" s="1"/>
  <c r="M3" i="8" s="1"/>
  <c r="J29" i="18"/>
  <c r="K29" i="18" s="1"/>
  <c r="L29" i="18" s="1"/>
  <c r="M29" i="18" s="1"/>
  <c r="J28" i="18"/>
  <c r="K28" i="18" s="1"/>
  <c r="L28" i="18" s="1"/>
  <c r="M28" i="18" s="1"/>
  <c r="J26" i="18"/>
  <c r="K26" i="18" s="1"/>
  <c r="L26" i="18" s="1"/>
  <c r="M26" i="18" s="1"/>
  <c r="J25" i="18"/>
  <c r="K25" i="18" s="1"/>
  <c r="L25" i="18" s="1"/>
  <c r="M25" i="18" s="1"/>
  <c r="J23" i="18"/>
  <c r="K23" i="18" s="1"/>
  <c r="L23" i="18" s="1"/>
  <c r="M23" i="18" s="1"/>
  <c r="J22" i="18"/>
  <c r="K22" i="18" s="1"/>
  <c r="L22" i="18" s="1"/>
  <c r="M22" i="18" s="1"/>
  <c r="J20" i="18"/>
  <c r="K20" i="18" s="1"/>
  <c r="L20" i="18" s="1"/>
  <c r="M20" i="18" s="1"/>
  <c r="J19" i="18"/>
  <c r="K19" i="18" s="1"/>
  <c r="L19" i="18" s="1"/>
  <c r="M19" i="18" s="1"/>
  <c r="J17" i="18"/>
  <c r="K17" i="18" s="1"/>
  <c r="L17" i="18" s="1"/>
  <c r="M17" i="18" s="1"/>
  <c r="J16" i="18"/>
  <c r="K16" i="18" s="1"/>
  <c r="L16" i="18" s="1"/>
  <c r="M16" i="18" s="1"/>
  <c r="J14" i="18"/>
  <c r="K14" i="18" s="1"/>
  <c r="L14" i="18" s="1"/>
  <c r="M14" i="18" s="1"/>
  <c r="J13" i="18"/>
  <c r="K13" i="18" s="1"/>
  <c r="L13" i="18" s="1"/>
  <c r="M13" i="18" s="1"/>
  <c r="J10" i="18"/>
  <c r="K10" i="18" s="1"/>
  <c r="L10" i="18" s="1"/>
  <c r="M10" i="18" s="1"/>
  <c r="J9" i="18"/>
  <c r="K9" i="18" s="1"/>
  <c r="L9" i="18" s="1"/>
  <c r="M9" i="18" s="1"/>
  <c r="J8" i="18"/>
  <c r="K8" i="18" s="1"/>
  <c r="L8" i="18" s="1"/>
  <c r="M8" i="18" s="1"/>
  <c r="J7" i="18"/>
  <c r="K7" i="18" s="1"/>
  <c r="L7" i="18" s="1"/>
  <c r="M7" i="18" s="1"/>
  <c r="J6" i="18"/>
  <c r="K6" i="18" s="1"/>
  <c r="L6" i="18" s="1"/>
  <c r="M6" i="18" s="1"/>
  <c r="J5" i="18"/>
  <c r="K5" i="18" s="1"/>
  <c r="L5" i="18" s="1"/>
  <c r="M5" i="18" s="1"/>
  <c r="J4" i="18"/>
  <c r="K4" i="18" s="1"/>
  <c r="L4" i="18" s="1"/>
  <c r="M4" i="18" s="1"/>
  <c r="J3" i="18"/>
  <c r="K3" i="18" s="1"/>
  <c r="L3" i="18" s="1"/>
  <c r="M3" i="18" s="1"/>
  <c r="I30" i="1"/>
  <c r="J30" i="1" s="1"/>
  <c r="K30" i="1" s="1"/>
  <c r="L30" i="1" s="1"/>
  <c r="I29" i="1"/>
  <c r="J29" i="1" s="1"/>
  <c r="K29" i="1" s="1"/>
  <c r="L29" i="1" s="1"/>
  <c r="I28" i="1"/>
  <c r="J28" i="1" s="1"/>
  <c r="K28" i="1" s="1"/>
  <c r="L28" i="1" s="1"/>
  <c r="I26" i="1"/>
  <c r="J26" i="1" s="1"/>
  <c r="K26" i="1" s="1"/>
  <c r="L26" i="1" s="1"/>
  <c r="I25" i="1"/>
  <c r="J25" i="1" s="1"/>
  <c r="K25" i="1" s="1"/>
  <c r="L25" i="1" s="1"/>
  <c r="I21" i="1"/>
  <c r="J21" i="1" s="1"/>
  <c r="K21" i="1" s="1"/>
  <c r="L21" i="1" s="1"/>
  <c r="I20" i="1"/>
  <c r="J20" i="1" s="1"/>
  <c r="K20" i="1" s="1"/>
  <c r="L20" i="1" s="1"/>
  <c r="I19" i="1"/>
  <c r="J19" i="1" s="1"/>
  <c r="K19" i="1" s="1"/>
  <c r="L19" i="1" s="1"/>
  <c r="I18" i="1"/>
  <c r="J18" i="1" s="1"/>
  <c r="K18" i="1" s="1"/>
  <c r="L18" i="1" s="1"/>
  <c r="I17" i="1"/>
  <c r="J17" i="1" s="1"/>
  <c r="K17" i="1" s="1"/>
  <c r="L17" i="1" s="1"/>
  <c r="I16" i="1"/>
  <c r="J16" i="1" s="1"/>
  <c r="K16" i="1" s="1"/>
  <c r="L16" i="1" s="1"/>
  <c r="I15" i="1"/>
  <c r="J15" i="1" s="1"/>
  <c r="K15" i="1" s="1"/>
  <c r="L15" i="1" s="1"/>
  <c r="I14" i="1"/>
  <c r="J14" i="1" s="1"/>
  <c r="K14" i="1" s="1"/>
  <c r="L14" i="1" s="1"/>
  <c r="I13" i="1"/>
  <c r="J13" i="1" s="1"/>
  <c r="K13" i="1" s="1"/>
  <c r="L13" i="1" s="1"/>
  <c r="I12" i="1"/>
  <c r="J12" i="1" s="1"/>
  <c r="K12" i="1" s="1"/>
  <c r="L12" i="1" s="1"/>
  <c r="I11" i="1"/>
  <c r="J11" i="1" s="1"/>
  <c r="K11" i="1" s="1"/>
  <c r="L11" i="1" s="1"/>
  <c r="I10" i="1"/>
  <c r="J10" i="1" s="1"/>
  <c r="K10" i="1" s="1"/>
  <c r="L10" i="1" s="1"/>
  <c r="I9" i="1"/>
  <c r="J9" i="1" s="1"/>
  <c r="K9" i="1" s="1"/>
  <c r="L9" i="1" s="1"/>
  <c r="I8" i="1"/>
  <c r="J8" i="1" s="1"/>
  <c r="K8" i="1" s="1"/>
  <c r="L8" i="1" s="1"/>
  <c r="I7" i="1"/>
  <c r="J7" i="1" s="1"/>
  <c r="K7" i="1" s="1"/>
  <c r="L7" i="1" s="1"/>
  <c r="I4" i="1"/>
  <c r="J4" i="1" s="1"/>
  <c r="K4" i="1" s="1"/>
  <c r="I3" i="1"/>
  <c r="J3" i="1" s="1"/>
  <c r="K3" i="1" s="1"/>
  <c r="L3" i="1" s="1"/>
  <c r="B9" i="30"/>
  <c r="A9" i="30"/>
  <c r="B8" i="30"/>
  <c r="A8" i="30"/>
  <c r="A7" i="30"/>
  <c r="A6" i="30"/>
  <c r="A5" i="30"/>
  <c r="A4" i="30"/>
  <c r="B3" i="30"/>
  <c r="A3" i="30"/>
  <c r="B2" i="30"/>
  <c r="A2" i="30"/>
  <c r="I10" i="3"/>
  <c r="J10" i="3" s="1"/>
  <c r="K10" i="3" s="1"/>
  <c r="L10" i="3" s="1"/>
  <c r="G10" i="3"/>
  <c r="K8" i="3"/>
  <c r="L8" i="3" s="1"/>
  <c r="K7" i="3"/>
  <c r="L7" i="3" s="1"/>
  <c r="I5" i="3"/>
  <c r="J5" i="3" s="1"/>
  <c r="K5" i="3" s="1"/>
  <c r="L5" i="3" s="1"/>
  <c r="J4" i="3"/>
  <c r="K4" i="3" s="1"/>
  <c r="L4" i="3" s="1"/>
  <c r="I4" i="3"/>
  <c r="I3" i="3"/>
  <c r="J3" i="3" s="1"/>
  <c r="K3" i="3" s="1"/>
  <c r="L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tc={80642C4F-F0AF-44F2-93DA-EBD922A1A5D0}</author>
    <author>tc={5A4D671D-FCD8-4B1B-9222-67988CEA5EA6}</author>
    <author>tc={FB698741-EFD2-4B0F-8FAB-2E4B604F929D}</author>
    <author>tc={FC19C654-EFA3-49D4-822F-819D2FDD9FE5}</author>
  </authors>
  <commentList>
    <comment ref="I7" authorId="0" shapeId="0" xr:uid="{80642C4F-F0AF-44F2-93DA-EBD922A1A5D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modifié pour coller aux conditions générales - voir mail Geert</t>
      </text>
    </comment>
    <comment ref="J7" authorId="1" shapeId="0" xr:uid="{5A4D671D-FCD8-4B1B-9222-67988CEA5EA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à mettre à jour en 01/2024 car basé sur IPC déc 2023</t>
      </text>
    </comment>
    <comment ref="I8" authorId="2" shapeId="0" xr:uid="{FB698741-EFD2-4B0F-8FAB-2E4B604F929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modifié pour coller aux conditions générales - voir mail Geert</t>
      </text>
    </comment>
    <comment ref="J8" authorId="3" shapeId="0" xr:uid="{FC19C654-EFA3-49D4-822F-819D2FDD9FE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à mettre à jour en 01/2024 car basé sur IPC déc 2023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tc={F1910D33-BF6A-4D8F-A3A5-E9C7F04A015B}</author>
  </authors>
  <commentList>
    <comment ref="A3" authorId="0" shapeId="0" xr:uid="{F1910D33-BF6A-4D8F-A3A5-E9C7F04A01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Supprimé à partir de 2024 car intégré à l'Analyse 2</t>
      </text>
    </comment>
  </commentList>
</comments>
</file>

<file path=xl/sharedStrings.xml><?xml version="1.0" encoding="utf-8"?>
<sst xmlns="http://schemas.openxmlformats.org/spreadsheetml/2006/main" count="2435" uniqueCount="718">
  <si>
    <t>Tarif</t>
  </si>
  <si>
    <t>Per zwanenhals</t>
  </si>
  <si>
    <t>Recette</t>
  </si>
  <si>
    <t>Taux de courverture réel</t>
  </si>
  <si>
    <t>Occurence</t>
  </si>
  <si>
    <t>Remarque</t>
  </si>
  <si>
    <t>Demande d'adapation</t>
  </si>
  <si>
    <t>Totaal</t>
  </si>
  <si>
    <t>-</t>
  </si>
  <si>
    <t>Facturering na herstelling in oorspronkelijke staat en raming van het verbruik</t>
  </si>
  <si>
    <r>
      <rPr>
        <b/>
        <u/>
        <sz val="11"/>
        <color theme="1"/>
        <rFont val="Calibri"/>
        <family val="2"/>
      </rPr>
      <t xml:space="preserve">III </t>
    </r>
    <r>
      <rPr>
        <b/>
        <u/>
        <sz val="11"/>
        <color theme="1"/>
        <rFont val="Calibri"/>
        <family val="2"/>
      </rPr>
      <t>Zwanenhalzen (standpijpen)</t>
    </r>
  </si>
  <si>
    <t>Raming</t>
  </si>
  <si>
    <t>Realiteit</t>
  </si>
  <si>
    <t xml:space="preserve">De totale inkomsten uit de niet-periodieke tarieven van de gereguleerde activiteiten worden afgetrokken van de totale inkomsten die door de tarieven moeten worden gedekt. </t>
  </si>
  <si>
    <t>TOTAAL</t>
  </si>
  <si>
    <t>Inhoud</t>
  </si>
  <si>
    <t>Herziening</t>
  </si>
  <si>
    <t xml:space="preserve">/aansl </t>
  </si>
  <si>
    <t>Basisforfait</t>
  </si>
  <si>
    <t>Aansluiting (drinkwater)</t>
  </si>
  <si>
    <t>Meters</t>
  </si>
  <si>
    <t>Zwanenhalzen (standpijpen)</t>
  </si>
  <si>
    <t>Analyse van het water</t>
  </si>
  <si>
    <t>Prestaties sanering</t>
  </si>
  <si>
    <t>Privatieve stormbekkens</t>
  </si>
  <si>
    <t>Theoretische dekkingsgraad</t>
  </si>
  <si>
    <t>Allerlei</t>
  </si>
  <si>
    <t>Algemeen</t>
  </si>
  <si>
    <t>Alg 1</t>
  </si>
  <si>
    <t>Zwanenhals</t>
  </si>
  <si>
    <t>San</t>
  </si>
  <si>
    <t>PSB</t>
  </si>
  <si>
    <t>Fraude</t>
  </si>
  <si>
    <t>Lekken</t>
  </si>
  <si>
    <t>Type</t>
  </si>
  <si>
    <t>Lek</t>
  </si>
  <si>
    <t>Verplaatsing</t>
  </si>
  <si>
    <t>Onproductieve verplaatsing</t>
  </si>
  <si>
    <t>Extra uur</t>
  </si>
  <si>
    <t xml:space="preserve">- Verhoging met 50 % ('s ochtends vóór 8 uur, 's avonds vanaf 17 uur en op zaterdag)
- Verhoging met 100 % (op zon- en feestdagen) </t>
  </si>
  <si>
    <t>Aanmaningskosten</t>
  </si>
  <si>
    <t>Ingebrekestellingskosten</t>
  </si>
  <si>
    <t>Bestek</t>
  </si>
  <si>
    <t>/aansl</t>
  </si>
  <si>
    <t>Forfaitaire voorschotten op drinkwaterverbruik voor voorlopige aansluiting DN40</t>
  </si>
  <si>
    <t>Forfaitaire voorschoten op drinkwaterverbruik voor voorlopige aansluiting DN63</t>
  </si>
  <si>
    <t>Forfaitaire voorschotten op drinkwaterverbruik voor voorlopige aansluiting groter dan of gelijk aan DN90</t>
  </si>
  <si>
    <t>Alg 2</t>
  </si>
  <si>
    <t>Alg 3</t>
  </si>
  <si>
    <t>Alg 4</t>
  </si>
  <si>
    <t>Alg 5</t>
  </si>
  <si>
    <t>Alg 6</t>
  </si>
  <si>
    <t>Alg 7</t>
  </si>
  <si>
    <t>Alg 8</t>
  </si>
  <si>
    <t>Alg 9</t>
  </si>
  <si>
    <t>Alg 10</t>
  </si>
  <si>
    <t>Alg 11</t>
  </si>
  <si>
    <t>Alg 12</t>
  </si>
  <si>
    <t>Alg 13</t>
  </si>
  <si>
    <t>Alg 14</t>
  </si>
  <si>
    <t>Alg 15</t>
  </si>
  <si>
    <t>-10</t>
  </si>
  <si>
    <t>Art. 56 en volgende AV</t>
  </si>
  <si>
    <t>Combinatie van reële kosten en theoretische kosten</t>
  </si>
  <si>
    <t>Revisie</t>
  </si>
  <si>
    <t>/uur</t>
  </si>
  <si>
    <t>/beding</t>
  </si>
  <si>
    <t xml:space="preserve">/aanmaning </t>
  </si>
  <si>
    <t>/ingebrekestellling</t>
  </si>
  <si>
    <t>/operatie</t>
  </si>
  <si>
    <t>= 2 x volledig vastrecht</t>
  </si>
  <si>
    <t>https://www.vivaqua.be/content/uploads/2021/02/formulaire-unique-processus-racc-NL-papier-versie-2020-1.pdf</t>
  </si>
  <si>
    <t>Aansl</t>
  </si>
  <si>
    <t>Meter</t>
  </si>
  <si>
    <t>Ana</t>
  </si>
  <si>
    <t>Opbouw tarief</t>
  </si>
  <si>
    <t>Alg</t>
  </si>
  <si>
    <t>Registratie druk (7 dagen)</t>
  </si>
  <si>
    <t>Allerlei 1</t>
  </si>
  <si>
    <t>Beschrijving</t>
  </si>
  <si>
    <t xml:space="preserve">Forfaitaire schadevergoeding die van rechtswege als schadevergoeding bij het bedrag kan worden geteld dat nog moet worden betaald na afloop van de betalingstermijn die in de ingebrekestelling is vastgelegd. Overeenkomstig de wet kan VIVAQUA een even grote schadevergoeding worden opgelegd wanneer het zijn verplichtingen niet nakomt. </t>
  </si>
  <si>
    <t>Forfaitaire vergoeding voor het openen of sluiten van een meter op verzoek van de gebruiker of na een verkeerd 'manoeuvre' van de gebruiker (met inbegrip van de straatpot - afsluiter in het trottoir)</t>
  </si>
  <si>
    <t>Controle vóór ingebruikneming van een privatief stormbekken - bekken met vrij verval tussen 10 en 25 m³: Aanmaak dossier, analyse van het kunstwerk en controle van het kunstwerk bij de ingebruikneming</t>
  </si>
  <si>
    <t>Controle vóór ingebruikneming van een privatief stormbekken - bekken met vrij verval &gt; 25 m³ met telemetrie: Aanmaak dossier, analyse van het kunstwerk en controle van het kunstwerk bij de ingebruikneming</t>
  </si>
  <si>
    <t>Controle vóór ingebruikneming van een privatief stormbekken - bekken met pomp en telemetrie: Aanmaak dossier, analyse van het kunstwerk en controle van het kunstwerk bij de ingebruikneming</t>
  </si>
  <si>
    <t>Privatief stormbekken - bekken met vrij verval tussen 10 en 25 m³: vijfjaarlijkse controle van de werking van het kunstwerk</t>
  </si>
  <si>
    <t>Privatief stormbekken - bekken met vrij verval &gt; 25 m³ met telemetrie: vijfjaarlijkse controle van de werking van het kunstwerk</t>
  </si>
  <si>
    <t>Privatief stormbekken- bekken met pomp en telemetrie: vijfjaarlijkse controle van de werking van het kunstwerk</t>
  </si>
  <si>
    <t>Privatief stormbekken - follow-up werken (inclusief verplaatsing)</t>
  </si>
  <si>
    <t>PSB1</t>
  </si>
  <si>
    <t>PSB2</t>
  </si>
  <si>
    <t>PSB3</t>
  </si>
  <si>
    <t>PSB4</t>
  </si>
  <si>
    <t>PSB5</t>
  </si>
  <si>
    <t>PSB6</t>
  </si>
  <si>
    <t>PSB7</t>
  </si>
  <si>
    <r>
      <rPr>
        <b/>
        <sz val="11"/>
        <color theme="1"/>
        <rFont val="Calibri"/>
        <family val="2"/>
      </rPr>
      <t xml:space="preserve">Benaming: </t>
    </r>
    <r>
      <rPr>
        <b/>
        <sz val="11"/>
        <color theme="1"/>
        <rFont val="Calibri"/>
        <family val="2"/>
      </rPr>
      <t>PERIODIEKE CONTROLE VAN DE PRIVATIEVE STORMBEKKENS</t>
    </r>
    <r>
      <rPr>
        <sz val="11"/>
        <color theme="1"/>
        <rFont val="Calibri"/>
        <family val="2"/>
      </rPr>
      <t xml:space="preserve"> </t>
    </r>
  </si>
  <si>
    <t>Bekken met vrij verval tussen 10 en 25 m³</t>
  </si>
  <si>
    <t xml:space="preserve">Een verplaatsing van de ploegen </t>
  </si>
  <si>
    <t>Controle van de werking van het kunstwerk</t>
  </si>
  <si>
    <t>Vijfjaarlijkse controle van de werking van het kunstwerk</t>
  </si>
  <si>
    <t xml:space="preserve">De aanvraag moet schriftelijk worden ingediend: </t>
  </si>
  <si>
    <t>/werkterrein</t>
  </si>
  <si>
    <t>Follow-up werken</t>
  </si>
  <si>
    <t>De follow-up door een van onze technici</t>
  </si>
  <si>
    <t>Fiche PSB1</t>
  </si>
  <si>
    <t>Fiche PSB2</t>
  </si>
  <si>
    <t>Fiche PSB3</t>
  </si>
  <si>
    <t>Fiche PSB4</t>
  </si>
  <si>
    <t>Fiche PSB5</t>
  </si>
  <si>
    <t>Fiche PSB6</t>
  </si>
  <si>
    <t>Fiche PSB7</t>
  </si>
  <si>
    <t>Allerlei 2</t>
  </si>
  <si>
    <t>/registratie</t>
  </si>
  <si>
    <t>Valorisatie van het afval (schroot, ...)</t>
  </si>
  <si>
    <t>Meer-/minderwaarde op de verkoop van afgedankte activa</t>
  </si>
  <si>
    <t>Valorisatie van de energie - Flexity</t>
  </si>
  <si>
    <t>Riothermie</t>
  </si>
  <si>
    <t>Fiche allerlei 1</t>
  </si>
  <si>
    <t>Fiche allerlei 2</t>
  </si>
  <si>
    <t>Benaming: REGISTRATIE DRUK (7 dagen)</t>
  </si>
  <si>
    <t>Aanleg van distributieleiding in het kader van een nieuwe aansluiting in privédomein (nieuwe verkaveling), buiten openbare weg</t>
  </si>
  <si>
    <t xml:space="preserve">Wijziging van het openbaar distributienet naar aanleiding van werken van derden (in openbaar domein) </t>
  </si>
  <si>
    <t xml:space="preserve">Wijziging van het openbaar saneringsnet naar aanleiding van werken van derden (in openbaar domein) </t>
  </si>
  <si>
    <t>Netten 1</t>
  </si>
  <si>
    <r>
      <rPr>
        <b/>
        <sz val="11"/>
        <color theme="1"/>
        <rFont val="Calibri"/>
        <family val="2"/>
      </rPr>
      <t xml:space="preserve">Benaming: </t>
    </r>
    <r>
      <rPr>
        <b/>
        <sz val="11"/>
        <color theme="1"/>
        <rFont val="Calibri"/>
        <family val="2"/>
      </rPr>
      <t xml:space="preserve">Uitbreiding en/of wijziging van het openbaar saneringsnet in een autonome saneringszone (openbaar domein) naar aanleiding van een aanvraag om aansluiting op het net </t>
    </r>
  </si>
  <si>
    <r>
      <rPr>
        <b/>
        <sz val="11"/>
        <color theme="1"/>
        <rFont val="Calibri"/>
        <family val="2"/>
      </rPr>
      <t>Benaming: Wijziging van het openbaar distributienet naar aanleiding van werken van derden (in openbaar domein)</t>
    </r>
    <r>
      <rPr>
        <sz val="11"/>
        <color theme="1"/>
        <rFont val="Calibri"/>
        <family val="2"/>
      </rPr>
      <t xml:space="preserve"> </t>
    </r>
  </si>
  <si>
    <r>
      <rPr>
        <b/>
        <sz val="11"/>
        <color theme="1"/>
        <rFont val="Calibri"/>
        <family val="2"/>
      </rPr>
      <t xml:space="preserve">Benaming: </t>
    </r>
    <r>
      <rPr>
        <b/>
        <sz val="11"/>
        <color theme="1"/>
        <rFont val="Calibri"/>
        <family val="2"/>
      </rPr>
      <t>Wijziging van het openbaar saneringsnet naar aanleiding van werken van derden (in openbaar domein)</t>
    </r>
  </si>
  <si>
    <t>De verplaatsing van een technicus 'studie' ter plaatse voor meting, technische analyse van de situatie en uitvoering van een technische studie met inbegrip van de opmaak van het (de) plan(nen) en een bestek van de uit te voeren werken</t>
  </si>
  <si>
    <t>Het verkrijgen van de werkvergunningen via het platform Osiris</t>
  </si>
  <si>
    <t xml:space="preserve">De uitvoering van fonteinierswerken (naargelang van de gevallen, aanleg van nieuwe leidingen, afsluiters, hydranten, ....) </t>
  </si>
  <si>
    <t>Alle elementen verzamelen die nodig zijn om de situatie te bestuderen (inrichtingsplannen van de openbare wegen en constructies, bestemming van de constructies, verplichtingen van de DBDMH)</t>
  </si>
  <si>
    <t>Zorgen voor de stedenbouwkundige vergunning of verkavelingsvergunning met betrekking tot de aanvraag</t>
  </si>
  <si>
    <t xml:space="preserve">De uitvoering van fonteinierswerken (naargelang van de gevallen, wijzigingen of aanleg van leidingen, afsluiters, hydranten, ...) </t>
  </si>
  <si>
    <t xml:space="preserve">Alle elementen verzamelen die nodig zijn om de situatie te bestuderen (plannen voor inrichting openbare wegen en/of voor werken die de klant heeft gepland en die een impact hebben op het distributienet) </t>
  </si>
  <si>
    <t>Fiche Netten 1</t>
  </si>
  <si>
    <t>De aanleg van een studiedossier</t>
  </si>
  <si>
    <t>De verplaatsing van een technicus 'studie' ter plaatse voor meting en technische analyse van de situatie</t>
  </si>
  <si>
    <t>Bevroren/beschadigde/verdwenen meter of vervanging van de meter op verzoek van de abonnee bij meter met kaliber 20 mm</t>
  </si>
  <si>
    <t>Bevroren/beschadigde/verdwenen meter of vervanging van de meter op verzoek van de abonnee bij meter met kaliber 40 mm</t>
  </si>
  <si>
    <t>Bevroren/beschadigde/verdwenen meter of vervanging van de meter op verzoek van de abonnee bij meter met kaliber 50 mm</t>
  </si>
  <si>
    <t>Bevroren/beschadigde/verdwenen meter of vervanging van de meter op verzoek van de abonnee bij meter met kaliber 80 mm</t>
  </si>
  <si>
    <t>Bevroren/beschadigde/verdwenen meter of vervanging van de meter op verzoek van de abonnee bij meter met kaliber 100 mm</t>
  </si>
  <si>
    <t>Bevroren/beschadigde/verdwenen meter of vervanging van de meter op verzoek van de abonnee bij meter met kaliber 150 mm</t>
  </si>
  <si>
    <t>Bevroren/beschadigde/verdwenen meter of vervanging van de meter op verzoek van de abonnee bij meter met kaliber 200 mm</t>
  </si>
  <si>
    <t>Meters: Verwijdering van de meter(s) (+ stop)</t>
  </si>
  <si>
    <t>Studiekosten lokalisatie meetapparatuur</t>
  </si>
  <si>
    <t xml:space="preserve">Technische controle voor meter DN15/20 </t>
  </si>
  <si>
    <t>Technische controle voor meter DN40</t>
  </si>
  <si>
    <t>Technische controle voor meter DN50</t>
  </si>
  <si>
    <t>Technische controle voor meter DN80</t>
  </si>
  <si>
    <t xml:space="preserve">Technische controle voor meter DN100 </t>
  </si>
  <si>
    <t xml:space="preserve">Technische controle voor meter DN150 of meer </t>
  </si>
  <si>
    <t>Zie KB</t>
  </si>
  <si>
    <t>Meter 2</t>
  </si>
  <si>
    <t>Meter 3</t>
  </si>
  <si>
    <t>metrologie + testbank</t>
  </si>
  <si>
    <t>/studie</t>
  </si>
  <si>
    <t>Analyse van het lood in het water
 (tarief enkel geldig voor de gebruikers in het BHG)</t>
  </si>
  <si>
    <t>Standaardanalyse van de drinkbaarheid van het water
(tarief enkel geldig voor de gebruikers in het BHG)</t>
  </si>
  <si>
    <t>Analyse 1</t>
  </si>
  <si>
    <t>Analyse 2</t>
  </si>
  <si>
    <t>Gegroepeerde aanleg aansluiting op het rioolnet (tijdens de bouwfase)</t>
  </si>
  <si>
    <t>Geïsoleerde aanleg rioolaansluiting groter dan DN200 mm</t>
  </si>
  <si>
    <t>Afsnijding rioolaansluiting DN160 tot 200 mm</t>
  </si>
  <si>
    <t>Afsnijding rioolaansluiting groter dan DN200 mm</t>
  </si>
  <si>
    <t>Plaatsbeschrijving rioolaansluiting die voor de werken werd behouden</t>
  </si>
  <si>
    <t>Rioolinspectie met risico werken in de buurt van installatie (bv. grondankers, beschoeiingsplanken)</t>
  </si>
  <si>
    <t>Rioolinspectie: bijkomende ruiming bovenop de eerste ruiming</t>
  </si>
  <si>
    <t>Geïsoleerde aanleg aansluiting straatkolk in gemeenteweg</t>
  </si>
  <si>
    <t>Geïsoleerde afsnijding aansluiting straatkolk</t>
  </si>
  <si>
    <t>Geïsoleerde wijziging van de straatkolklaansluiting</t>
  </si>
  <si>
    <t>San 1</t>
  </si>
  <si>
    <t>San 2</t>
  </si>
  <si>
    <t>San 3</t>
  </si>
  <si>
    <t>San 4</t>
  </si>
  <si>
    <t>San 5</t>
  </si>
  <si>
    <t>San 6</t>
  </si>
  <si>
    <t>San 8</t>
  </si>
  <si>
    <t>San 9</t>
  </si>
  <si>
    <t>San 10</t>
  </si>
  <si>
    <t>San 11</t>
  </si>
  <si>
    <t xml:space="preserve">Technische prestatie: </t>
  </si>
  <si>
    <t xml:space="preserve">(1) Analyse van de parameters die nodig zijn om aan de eis inzake waterkwaliteit te voldoen </t>
  </si>
  <si>
    <t xml:space="preserve"> </t>
  </si>
  <si>
    <r>
      <rPr>
        <i/>
        <sz val="11"/>
        <color theme="1"/>
        <rFont val="Calibri"/>
        <family val="2"/>
      </rPr>
      <t xml:space="preserve">VIVAQUA voert een analyse uit van het water op verzoek en kosten van de abonnee of de gebruiker. </t>
    </r>
    <r>
      <rPr>
        <i/>
        <sz val="11"/>
        <color theme="1"/>
        <rFont val="Calibri"/>
        <family val="2"/>
      </rPr>
      <t>Indien uit deze analyse een afwijking blijkt v</t>
    </r>
    <r>
      <rPr>
        <i/>
        <sz val="11"/>
        <color theme="1"/>
        <rFont val="Calibri"/>
        <family val="2"/>
      </rPr>
      <t>óó</t>
    </r>
    <r>
      <rPr>
        <i/>
        <sz val="11"/>
        <color theme="1"/>
        <rFont val="Calibri"/>
        <family val="2"/>
      </rPr>
      <t>r de grens met de priv</t>
    </r>
    <r>
      <rPr>
        <i/>
        <sz val="11"/>
        <color theme="1"/>
        <rFont val="Calibri"/>
        <family val="2"/>
      </rPr>
      <t>é</t>
    </r>
    <r>
      <rPr>
        <i/>
        <sz val="11"/>
        <color theme="1"/>
        <rFont val="Calibri"/>
        <family val="2"/>
      </rPr>
      <t>-installatie voor distributie, zijn deze kosten ten laste van VIVAQUA.</t>
    </r>
  </si>
  <si>
    <t xml:space="preserve">(4) Het contact met de aanvrager en opmaak van een testverslag </t>
  </si>
  <si>
    <t>Fiche Analyse 1</t>
  </si>
  <si>
    <t>Fiche analyse 2</t>
  </si>
  <si>
    <r>
      <rPr>
        <b/>
        <sz val="11"/>
        <color theme="1"/>
        <rFont val="Calibri"/>
        <family val="2"/>
      </rPr>
      <t xml:space="preserve">Benaming: </t>
    </r>
    <r>
      <rPr>
        <b/>
        <sz val="11"/>
        <color theme="1"/>
        <rFont val="Calibri"/>
        <family val="2"/>
      </rPr>
      <t>Standaardanalyse van de drinkbaarheid van het water (tarief enkel geldig voor de gebruikers in BHG)</t>
    </r>
  </si>
  <si>
    <t>Specifiek tarief voor het ontbreken van een meter op een brandbestrijdingsinstallatie in privédomein</t>
  </si>
  <si>
    <t xml:space="preserve">Specifiek tarief voor het behoud van een niet-gebruikte aansluiting die moet worden afgesneden </t>
  </si>
  <si>
    <t>Ontradend</t>
  </si>
  <si>
    <t>Aanleg of verplaatsing 'drinkwater'aansluiting gelijk aan of groter dan 90 mm</t>
  </si>
  <si>
    <t>Aanleg of verplaatsing 'drinkwater'aansluiting gelijk aan of groter dan 90 mm en de eventuele plaatsing van een bypass (veiligheidsvoorziening) op kosten van de abonnee</t>
  </si>
  <si>
    <t>Levering kit 'metermontage' DN20 - plaatsing door de abonnee</t>
  </si>
  <si>
    <t>De aanvraag moet schriftelijk worden ingediend:</t>
  </si>
  <si>
    <t>Levering kit 'metermontage' DN40 - plaatsing door de abonnee</t>
  </si>
  <si>
    <r>
      <rPr>
        <sz val="11"/>
        <color rgb="FF000000"/>
        <rFont val="Arial"/>
        <family val="2"/>
      </rPr>
      <t xml:space="preserve">Levering </t>
    </r>
    <r>
      <rPr>
        <b/>
        <sz val="11"/>
        <color rgb="FF000000"/>
        <rFont val="Arial"/>
        <family val="2"/>
      </rPr>
      <t xml:space="preserve">en </t>
    </r>
    <r>
      <rPr>
        <sz val="11"/>
        <color rgb="FF000000"/>
        <rFont val="Arial"/>
        <family val="2"/>
      </rPr>
      <t>plaatsing door VVQ van een terugslagklep DN20</t>
    </r>
  </si>
  <si>
    <t>Levering van een terugslagklep DN20 - plaatsing door de abonnee</t>
  </si>
  <si>
    <t>Op verzoek van de abonnee, aansluiting op de privé-installatie (op basis van bestek)</t>
  </si>
  <si>
    <t>Levering van een terugslagklep DN40 - plaatsing door de abonnee</t>
  </si>
  <si>
    <t xml:space="preserve"> - terbeschikkingstelling, plaatsing en bestemming van de extra meter (cascademeter of parellel geplaatste meter) (bestemming inclusief controle van de privé-installatie) </t>
  </si>
  <si>
    <t>Terbeschikkingstelling van een meter DN20</t>
  </si>
  <si>
    <t>Terbeschikkingstelling van een meter DN40</t>
  </si>
  <si>
    <t>Terbeschikkingstelling van een meter DN50</t>
  </si>
  <si>
    <t>Terbeschikkingstelling van een meter DN80</t>
  </si>
  <si>
    <t>Terbeschikkingstelling van een meter DN100</t>
  </si>
  <si>
    <t>Terbeschikkingstelling van een meter DN150</t>
  </si>
  <si>
    <t>Verplaatsing van de metermontage met inbegrip van de meter</t>
  </si>
  <si>
    <t>Wijziging van het kaliber van een bestaande meter</t>
  </si>
  <si>
    <t>Voorlopige 'drinkwater'aansluiting DN40 en de afsnijding ervan in openbaar domein</t>
  </si>
  <si>
    <t>Voorlopige 'drinkwater'aansluiting DN63 en de afsnijding ervan in openbaar domein</t>
  </si>
  <si>
    <t>Terbeschikkingstelling en plaatsing van een extra meter op een bestaande 'drinkwater'aansluiting DN40/DN63</t>
  </si>
  <si>
    <t>Plaatsbeschrijving van de 'drinkwater'aansluiting voor de behoeften op een werkterrein</t>
  </si>
  <si>
    <t>Aanleg of verplaatsing 'drinkwater'aansluiting DN40 (gedeelte openbaar domein, inclusief meetapparatuur)</t>
  </si>
  <si>
    <t>Aanleg of verplaatsing 'drinkwater'aansluiting DN63 (gedeelte openbaar domein, inclusief meetapparatuur)</t>
  </si>
  <si>
    <t>Zwanenhals: herstelbare schade</t>
  </si>
  <si>
    <t>Zwanenhals: niet-herstelbare schade</t>
  </si>
  <si>
    <t>Zwanenhals: niet-teruggave</t>
  </si>
  <si>
    <t>Zwanenhals: schade/ontbrekende sleutel</t>
  </si>
  <si>
    <t>Zwanenhals: controle drinkbaarheid van het water (tarief enkel geldig voor de gebruikers in het BHG)</t>
  </si>
  <si>
    <t xml:space="preserve">= 4 x volledig vastrecht </t>
  </si>
  <si>
    <r>
      <rPr>
        <b/>
        <sz val="11"/>
        <color theme="1"/>
        <rFont val="Calibri"/>
        <family val="2"/>
      </rPr>
      <t xml:space="preserve">Benaming: </t>
    </r>
    <r>
      <rPr>
        <b/>
        <sz val="11"/>
        <color theme="1"/>
        <rFont val="Calibri"/>
        <family val="2"/>
      </rPr>
      <t xml:space="preserve">Gegroepeerde aanleg straatkolkaansluitingen op </t>
    </r>
    <r>
      <rPr>
        <b/>
        <sz val="11"/>
        <color theme="1"/>
        <rFont val="Calibri"/>
        <family val="2"/>
      </rPr>
      <t>gemeenteweg</t>
    </r>
  </si>
  <si>
    <r>
      <rPr>
        <b/>
        <sz val="11"/>
        <color theme="1"/>
        <rFont val="Calibri"/>
        <family val="2"/>
      </rPr>
      <t>Benaming:</t>
    </r>
    <r>
      <rPr>
        <sz val="11"/>
        <color theme="1"/>
        <rFont val="Calibri"/>
        <family val="2"/>
      </rPr>
      <t xml:space="preserve"> </t>
    </r>
    <r>
      <rPr>
        <b/>
        <sz val="11"/>
        <color theme="1"/>
        <rFont val="Calibri"/>
        <family val="2"/>
      </rPr>
      <t xml:space="preserve">Geïsoleerde aanleg aansluiting straatkolk op </t>
    </r>
    <r>
      <rPr>
        <b/>
        <sz val="11"/>
        <color theme="1"/>
        <rFont val="Calibri"/>
        <family val="2"/>
      </rPr>
      <t>gemeenteweg</t>
    </r>
  </si>
  <si>
    <r>
      <rPr>
        <b/>
        <sz val="11"/>
        <color theme="1"/>
        <rFont val="Calibri"/>
        <family val="2"/>
      </rPr>
      <t xml:space="preserve">Benaming: </t>
    </r>
    <r>
      <rPr>
        <b/>
        <sz val="11"/>
        <color theme="1"/>
        <rFont val="Calibri"/>
        <family val="2"/>
      </rPr>
      <t xml:space="preserve">Rioolinspectie met risico werken in de buurt van installatie (bv: </t>
    </r>
    <r>
      <rPr>
        <b/>
        <sz val="11"/>
        <color theme="1"/>
        <rFont val="Calibri"/>
        <family val="2"/>
      </rPr>
      <t>grondankers, beschoeiingsplanken)</t>
    </r>
  </si>
  <si>
    <t>De controle of de aansluiting na de werken kan worden behouden</t>
  </si>
  <si>
    <r>
      <rPr>
        <b/>
        <sz val="11"/>
        <color theme="1"/>
        <rFont val="Calibri"/>
        <family val="2"/>
      </rPr>
      <t xml:space="preserve">IV </t>
    </r>
    <r>
      <rPr>
        <b/>
        <sz val="11"/>
        <color theme="1"/>
        <rFont val="Calibri"/>
        <family val="2"/>
      </rPr>
      <t>Voorschot</t>
    </r>
  </si>
  <si>
    <t xml:space="preserve">De beugel(s) worden geïnstalleerd door VIVAQUA of door een vakman die door de klant wordt gekozen </t>
  </si>
  <si>
    <t>Verwijdering van de meter(s)</t>
  </si>
  <si>
    <t>Studie om de lokalisatie van de meetapparatuur te bepalen</t>
  </si>
  <si>
    <t xml:space="preserve">De behandeling van de aanvraag </t>
  </si>
  <si>
    <t>Aansl 1</t>
  </si>
  <si>
    <t>Aansl 2</t>
  </si>
  <si>
    <t>Aansl 3</t>
  </si>
  <si>
    <t>Aansl 4</t>
  </si>
  <si>
    <r>
      <rPr>
        <b/>
        <sz val="11"/>
        <color theme="1"/>
        <rFont val="Calibri"/>
        <family val="2"/>
      </rPr>
      <t xml:space="preserve">Benaming: </t>
    </r>
    <r>
      <rPr>
        <b/>
        <sz val="11"/>
        <color theme="1"/>
        <rFont val="Calibri"/>
        <family val="2"/>
      </rPr>
      <t xml:space="preserve">AFSNIJDING RIOOLAANSLUITING GROTER DAN 200 mm </t>
    </r>
  </si>
  <si>
    <r>
      <rPr>
        <b/>
        <sz val="11"/>
        <color theme="1"/>
        <rFont val="Calibri"/>
        <family val="2"/>
      </rPr>
      <t xml:space="preserve">Benaming: </t>
    </r>
    <r>
      <rPr>
        <b/>
        <sz val="11"/>
        <color theme="1"/>
        <rFont val="Calibri"/>
        <family val="2"/>
      </rPr>
      <t>AFSNIJDING RIOOLAANSLUTING DN160 tot 200 mm</t>
    </r>
  </si>
  <si>
    <t>Zwanenhals 2</t>
  </si>
  <si>
    <r>
      <rPr>
        <b/>
        <sz val="11"/>
        <color theme="1"/>
        <rFont val="Calibri"/>
        <family val="2"/>
      </rPr>
      <t xml:space="preserve">III </t>
    </r>
    <r>
      <rPr>
        <b/>
        <sz val="11"/>
        <color theme="1"/>
        <rFont val="Calibri"/>
        <family val="2"/>
      </rPr>
      <t>Verplichte toeslagen</t>
    </r>
  </si>
  <si>
    <t>De levering van een zwanenhals met meter</t>
  </si>
  <si>
    <t>per e-mail: tssr@vivaqua.be</t>
  </si>
  <si>
    <t>Analyse van het vrije chloor en het totale chloor in het water</t>
  </si>
  <si>
    <t>Een verplaatsing van onze technicus</t>
  </si>
  <si>
    <t>De vervanging van de meter (de meter wordt in een verzegelde zak naar de VIVAQUA-lokalen gebracht)</t>
  </si>
  <si>
    <t>De technische controle van de meter op de testbank</t>
  </si>
  <si>
    <t xml:space="preserve">De verzending van een attest van technische controle </t>
  </si>
  <si>
    <t>Zwanenhals 1</t>
  </si>
  <si>
    <t>De aanvraag moet schriftelijk worden ingediend: https://www.vivaqua.be/nl/hulp-en-contacten/</t>
  </si>
  <si>
    <t>per e-mail: resnet_backag@vivaqua.be</t>
  </si>
  <si>
    <t>I Beschrijving van de prestatie(s)</t>
  </si>
  <si>
    <t xml:space="preserve">Bij een cascademeter of een extra meter: </t>
  </si>
  <si>
    <t>III Hoe moet de aanvraag worden ingediend</t>
  </si>
  <si>
    <r>
      <rPr>
        <b/>
        <sz val="11"/>
        <color theme="1"/>
        <rFont val="Calibri"/>
        <family val="2"/>
      </rPr>
      <t xml:space="preserve">Benaming: </t>
    </r>
    <r>
      <rPr>
        <b/>
        <sz val="11"/>
        <color theme="1"/>
        <rFont val="Calibri"/>
        <family val="2"/>
      </rPr>
      <t>WIJZIGING VAN HET KALIBER VAN DE BESTAANDE METER</t>
    </r>
  </si>
  <si>
    <t xml:space="preserve">Mogelijke plaatsing van een bypass (veiligheidsvoorziening) </t>
  </si>
  <si>
    <t xml:space="preserve">Terbeschikkingstelling en plaatsing van de watermeter, levering en plaatsing van de kit 'metermontage' en levering en plaatsing van de terugslagklep </t>
  </si>
  <si>
    <t>Fiche Aansl 1</t>
  </si>
  <si>
    <r>
      <rPr>
        <b/>
        <sz val="11"/>
        <color theme="1"/>
        <rFont val="Calibri"/>
        <family val="2"/>
      </rPr>
      <t xml:space="preserve">Benaming: </t>
    </r>
    <r>
      <rPr>
        <b/>
        <sz val="11"/>
        <color theme="1"/>
        <rFont val="Calibri"/>
        <family val="2"/>
      </rPr>
      <t>AANLEG OF VERPLAATSING DRINKWATERAANSLUITING GELIJK AAN OF GROTER DAN DN90</t>
    </r>
  </si>
  <si>
    <t>Aanleg pe-leiding 40 in privédomein van de abonnee</t>
  </si>
  <si>
    <t>Een hok bouwen, verplicht bij een achteruitbouwzone &gt; 20 m (als er geen hok werd gebouwd, kan VIVAQUA daar vooraf voor zorgen, op kosten van de klant en op basis van een bestek)</t>
  </si>
  <si>
    <t>Art. 19.1 en 70.1 AV</t>
  </si>
  <si>
    <t>Een wachtbuis of een aansluitbocht plaatsen om de leiding in het gebouw te brengen (als er geen wachtbuis of aansluitbocht werd geplaatst, kan VIVAQUA vooraf voor een buis (bocht) zorgen, op kosten van de klant en op basis van een bestek)</t>
  </si>
  <si>
    <t>Aansluiting op de privé-installatie</t>
  </si>
  <si>
    <t>Fiche Aansl 2</t>
  </si>
  <si>
    <t>Aanleg pe-leiding 63 in privédomein van de abonnee</t>
  </si>
  <si>
    <t>Fiche Aansl 3</t>
  </si>
  <si>
    <t>DE EVENTUELE PLAATSING VAN EEN BYPASS (VEILIGHEIDSVOORZIENING) OP KOSTEN VAN DE ABONNEE</t>
  </si>
  <si>
    <t>Fiche Aansl 4</t>
  </si>
  <si>
    <t>Aansl 5</t>
  </si>
  <si>
    <t>Aansl 6</t>
  </si>
  <si>
    <t>Het trottoir en de openbare weg vrijmaken</t>
  </si>
  <si>
    <t>Aansl 8</t>
  </si>
  <si>
    <t>Aansl 9</t>
  </si>
  <si>
    <t>Aansl 10</t>
  </si>
  <si>
    <t>Aansl 11</t>
  </si>
  <si>
    <t>Fiche Aansl 7</t>
  </si>
  <si>
    <t>Fiche Aansl 8</t>
  </si>
  <si>
    <t xml:space="preserve">Verplaatsing van de metermontage en de meter (ongeacht de diameter) </t>
  </si>
  <si>
    <t>II Werken die de klant moet uitvoeren</t>
  </si>
  <si>
    <t xml:space="preserve">Het meterlokaal vrijmaken </t>
  </si>
  <si>
    <t xml:space="preserve">Aansluiting op de binneninstallatie (als er geen aansluiting op de binneninstallatie is, zal VIVAQUA daarvoor zorgen, op kosten van de klant en op basis van een bestek) </t>
  </si>
  <si>
    <r>
      <rPr>
        <b/>
        <sz val="11"/>
        <color theme="1"/>
        <rFont val="Calibri"/>
        <family val="2"/>
      </rPr>
      <t xml:space="preserve">Benaming: </t>
    </r>
    <r>
      <rPr>
        <b/>
        <sz val="11"/>
        <color theme="1"/>
        <rFont val="Calibri"/>
        <family val="2"/>
      </rPr>
      <t>VOORLOPIGE DRINKWATERAANSLUITING (DN40 OF DN63) EN DE AFSNIJDING ERVAN IN OPENBAAR DOMEIN</t>
    </r>
  </si>
  <si>
    <t>Fiche Aansl 5</t>
  </si>
  <si>
    <t xml:space="preserve">De wijziging van het kaliber van de meter </t>
  </si>
  <si>
    <t xml:space="preserve">Terbeschikkingstelling van een meter waarvan de diameter afhangt van de aanvraag van de abonnee </t>
  </si>
  <si>
    <t>Fiche Aansl 6</t>
  </si>
  <si>
    <t>Fiche Aansl 9</t>
  </si>
  <si>
    <t>De afsnijding van de aansluiting op de moerbuis in openbaar domein</t>
  </si>
  <si>
    <t>/meter</t>
  </si>
  <si>
    <t>Fiche Aansl 10</t>
  </si>
  <si>
    <t>Fiche Aansl 11</t>
  </si>
  <si>
    <t>de behandeling van de aanvraag en de opmaak van een bestek op basis van de forfaitaire bedragen die aan de specifieke situatie zijn aangepast (waaronder de verplaatsing ter plaatse om een controle uit te voeren van de te verrichten werken en de verzending van de offerte)</t>
  </si>
  <si>
    <t>De opmaak van het dossier en het verkrijgen van de vergunningen voor de werken via het Osiris-platform</t>
  </si>
  <si>
    <t>De verplaatsing van het personeel en het materieel van de VIVAQUA-installaties naar het werkterrein</t>
  </si>
  <si>
    <t xml:space="preserve">Het toezicht op de werken door een gegradueerde </t>
  </si>
  <si>
    <t>De opmaak van een inspectieverslag</t>
  </si>
  <si>
    <t xml:space="preserve">De zone bepalen waarvoor de inspectie werd aangevraagd </t>
  </si>
  <si>
    <t>De verklarende documenten verzamelen en zijn aanvraag aan VIVAQUA bezorgen</t>
  </si>
  <si>
    <t>Er zich van vergewissen dat de werkzone beschikbaar is voor de ploegen en voertuigen</t>
  </si>
  <si>
    <t>De verplaatsing van de onderaannemer naar de interventieplaats</t>
  </si>
  <si>
    <t>Fiche San 7</t>
  </si>
  <si>
    <r>
      <rPr>
        <sz val="11"/>
        <color theme="1"/>
        <rFont val="Arial"/>
        <family val="2"/>
      </rPr>
      <t xml:space="preserve">De inspectie </t>
    </r>
    <r>
      <rPr>
        <b/>
        <sz val="11"/>
        <color theme="1"/>
        <rFont val="Calibri"/>
        <family val="2"/>
      </rPr>
      <t>met camera/te voet</t>
    </r>
    <r>
      <rPr>
        <sz val="11"/>
        <color theme="1"/>
        <rFont val="Calibri"/>
        <family val="2"/>
      </rPr>
      <t xml:space="preserve"> van een riool waarin al dan niet kan worden afgedaald over een lengte die bepaald is in het bestek (4 vakken van maximaal 50 m op 1 dag), vóór of na de werken door derden (plaatsbeschrijving vóór of na de werken) </t>
    </r>
  </si>
  <si>
    <r>
      <rPr>
        <b/>
        <sz val="11"/>
        <color theme="1"/>
        <rFont val="Calibri"/>
        <family val="2"/>
      </rPr>
      <t xml:space="preserve">III </t>
    </r>
    <r>
      <rPr>
        <b/>
        <sz val="11"/>
        <color theme="1"/>
        <rFont val="Calibri"/>
        <family val="2"/>
      </rPr>
      <t xml:space="preserve">Bijkomende werken </t>
    </r>
  </si>
  <si>
    <t>De eerste ruiming, indien nodig</t>
  </si>
  <si>
    <t>Ervoor zorgen dat het VIVAQUA-personeel toegang heeft, zowel in de studiefase als in de verwezenlijkingsfase</t>
  </si>
  <si>
    <t>Fiche San 2</t>
  </si>
  <si>
    <t xml:space="preserve">Aanleg (geïsoleerde) rioolaansluiting met standaarddiameter: DN160 tot 200 mm </t>
  </si>
  <si>
    <t>De integratie van de aanvraag in de planning van de andere werken die aan de gang zijn op de openbare weg en in de algemene planning</t>
  </si>
  <si>
    <t>De grond-, aanaardings- en bestratings-/asfalteringswerken die nodig zijn voor de aanleg van de aansluiting(en) van het gebouw</t>
  </si>
  <si>
    <t xml:space="preserve">De realisatie van de aansluiting van het gebouw in openbaar domein aan de hand van de gepaste techniek (aanleg, buis, doorboring) </t>
  </si>
  <si>
    <t>De verbinding van de privéaansluitingsbuis (als die bestaat) met de aansluitingsbuis in het openbaar domein</t>
  </si>
  <si>
    <t>De verbinding van de aansluitingsbuis van het gebouw met de hoofdcollector in de openbare weg</t>
  </si>
  <si>
    <t>de uitvoering van de werken in privédomein</t>
  </si>
  <si>
    <t>De plaats van het uiteinde van de privéaansluiting van het aan te sluiten gebouw bepalen en deze informatie doorspelen aan het studiebureau van VIVAQUA</t>
  </si>
  <si>
    <t>Het verwijderen van het werkterrein</t>
  </si>
  <si>
    <t>Fiche San 1</t>
  </si>
  <si>
    <t xml:space="preserve">De bouw van een verbindingskamer in openbaar domein indien nodig </t>
  </si>
  <si>
    <t>Fiche San 3</t>
  </si>
  <si>
    <t>Een plaatsbeschrijving van de aansluiting</t>
  </si>
  <si>
    <t>Fiche San 4</t>
  </si>
  <si>
    <t>Fiche San 5</t>
  </si>
  <si>
    <t>Fiche San 6</t>
  </si>
  <si>
    <t>Fiche San 8</t>
  </si>
  <si>
    <t>Fiche San 9</t>
  </si>
  <si>
    <r>
      <rPr>
        <b/>
        <sz val="11"/>
        <color theme="1"/>
        <rFont val="Calibri"/>
        <family val="2"/>
      </rPr>
      <t xml:space="preserve">Benaming: </t>
    </r>
    <r>
      <rPr>
        <b/>
        <sz val="11"/>
        <color theme="1"/>
        <rFont val="Calibri"/>
        <family val="2"/>
      </rPr>
      <t>PERIODIEKE CONTROLE VAN DE PRIVATIEVE STORMBEKKENS</t>
    </r>
    <r>
      <rPr>
        <sz val="11"/>
        <color theme="1"/>
        <rFont val="Calibri"/>
        <family val="2"/>
      </rPr>
      <t xml:space="preserve"> </t>
    </r>
  </si>
  <si>
    <t>Fraude
Interventie naar aanleiding van een verbreking van de verzegeling van privéhydranten zonder meter</t>
  </si>
  <si>
    <t>Fraude
Interventie naar aanleiding van een verbreking van de verzegeling van meters</t>
  </si>
  <si>
    <t>Fraude
Vergoedingen naar aanleiding van een bedrieglijke wateraftapping</t>
  </si>
  <si>
    <t>Lek
De volumes van de abonnee/klant die worden geregistreerd door een VIVAQUA-meter die twee tot vier keer hoger liggen dan het gewone verbruik op basis van twee eerdere meterstanden worden gefactureerd</t>
  </si>
  <si>
    <t>Lek
De volumes die worden geregistreerd door een VIVAQUA-meter en die meer dan 4 keer hoger liggen dan het gewone verbruik van de abonnee/gebruiker worden gefactureerd</t>
  </si>
  <si>
    <t>Toepassing van de btw</t>
  </si>
  <si>
    <t xml:space="preserve">In de relatie tussen het distributiebedrijf en de eigenaar van het gebouw worden de kosten voor de aansluiting op het waterleidingnet beschouwd als kosten die, hoewel ze apart in rekening worden gebracht, noodzakelijk zijn voor en inherent zijn aan de levering van water, zodat ze in die relatie een element van de prijs van die levering vormen. In dit geval is de aansluiting op het waterleidingnet onderworpen aan een btw-tarief van 6 %, aangezien gewoon natuurlijk water geleverd door middel van waterdistributie aan dit tarief is onderworpen, met toepassing van voornoemde rubriek XIII (zie beslissing nr. E.T. 100.909 van 28-01-2002). </t>
  </si>
  <si>
    <t>Voor de andere diensten ten slotte bedraagt het normale btw-tarief 21 % met bijzonderheden die afhangen, nu eens van de aard van de prestatie, dan weer van de hoedanigheid van belastingplichtige van de medecontractant of van de ouderdom van het gebouw.</t>
  </si>
  <si>
    <t>Methode voor de berekening van de standaardtarieven (ST)</t>
  </si>
  <si>
    <r>
      <rPr>
        <b/>
        <sz val="11"/>
        <color theme="1"/>
        <rFont val="Calibri"/>
        <family val="2"/>
      </rPr>
      <t xml:space="preserve">Benaming: </t>
    </r>
    <r>
      <rPr>
        <b/>
        <sz val="11"/>
        <color theme="1"/>
        <rFont val="Calibri"/>
        <family val="2"/>
      </rPr>
      <t>VERPLAATSING VAN DE METERMONTAGE, MET INBEGRIP VAN DE METER</t>
    </r>
  </si>
  <si>
    <t xml:space="preserve"> - levering kit 'montage extra meter' (beugel, afsluiters, koppeling en ontluchter) en plaatsing door de abonnee OF levering en plaatsing van de kit 'montage extra meter' </t>
  </si>
  <si>
    <t xml:space="preserve"> - levering van de terugslagklep en plaatsing door de abonnee of levering en plaatsing van de terugslagklep</t>
  </si>
  <si>
    <t>Aanleg pe-leiding in privédomein van de abonnee</t>
  </si>
  <si>
    <t xml:space="preserve">analyse van het adenosinetrifosfaat in het water </t>
  </si>
  <si>
    <t>Analyse van de belangrijkste kationen en anionen, pH, geleidbaarheid en alkaliteit in het water</t>
  </si>
  <si>
    <r>
      <rPr>
        <i/>
        <sz val="11"/>
        <color theme="1"/>
        <rFont val="Calibri"/>
        <family val="2"/>
      </rPr>
      <t xml:space="preserve">VIVAQUA voert een analyse uit van het water op verzoek en kosten van de abonnee of de gebruiker. </t>
    </r>
    <r>
      <rPr>
        <i/>
        <sz val="11"/>
        <color theme="1"/>
        <rFont val="Calibri"/>
        <family val="2"/>
      </rPr>
      <t>Indien uit deze analyse een afwijking blijkt v</t>
    </r>
    <r>
      <rPr>
        <i/>
        <sz val="11"/>
        <color theme="1"/>
        <rFont val="Calibri"/>
        <family val="2"/>
      </rPr>
      <t>óó</t>
    </r>
    <r>
      <rPr>
        <i/>
        <sz val="11"/>
        <color theme="1"/>
        <rFont val="Calibri"/>
        <family val="2"/>
      </rPr>
      <t>r de grens met de priv</t>
    </r>
    <r>
      <rPr>
        <i/>
        <sz val="11"/>
        <color theme="1"/>
        <rFont val="Calibri"/>
        <family val="2"/>
      </rPr>
      <t>é</t>
    </r>
    <r>
      <rPr>
        <i/>
        <sz val="11"/>
        <color theme="1"/>
        <rFont val="Calibri"/>
        <family val="2"/>
      </rPr>
      <t>-installatie voor distributie, zijn deze kosten ten laste van VIVAQUA.</t>
    </r>
  </si>
  <si>
    <t>Analyse van de zuurstof in het water</t>
  </si>
  <si>
    <t>(1) Lijst van geanalyseerde parameters die nodig zijn om te voldoen aan de eisen inzake waterkwaliteit:</t>
  </si>
  <si>
    <t>(1) Analyse van de metalen in het water</t>
  </si>
  <si>
    <t>Indien de zwanenhals dient om drinkwater te leveren, moet de aanvrager op zijn kosten een beroep doen op het laboratorium van VIVAQUA voor een analyse van de waterkwaliteit</t>
  </si>
  <si>
    <r>
      <rPr>
        <b/>
        <sz val="11"/>
        <color theme="1"/>
        <rFont val="Calibri"/>
        <family val="2"/>
      </rPr>
      <t xml:space="preserve">Benaming: </t>
    </r>
    <r>
      <rPr>
        <b/>
        <sz val="11"/>
        <color theme="1"/>
        <rFont val="Calibri"/>
        <family val="2"/>
      </rPr>
      <t>TERBESCHIKKINGSTELLING EN PLAATSING VAN EXTRA METER(S) OP EEN BESTAANDE DRINKWATERAANSLUITING DN40/DN63</t>
    </r>
  </si>
  <si>
    <t>Informatie inwinnen over de planning van de interventies (als er VIVAQUA-werken moeten worden uitgevoerd)</t>
  </si>
  <si>
    <r>
      <rPr>
        <b/>
        <sz val="11"/>
        <color theme="1"/>
        <rFont val="Calibri"/>
        <family val="2"/>
      </rPr>
      <t>Consumptieprijsindex</t>
    </r>
    <r>
      <rPr>
        <sz val="11"/>
        <color theme="1"/>
        <rFont val="Calibri"/>
        <family val="2"/>
      </rPr>
      <t xml:space="preserve"> </t>
    </r>
  </si>
  <si>
    <t>Eenheid</t>
  </si>
  <si>
    <t>Bestaand</t>
  </si>
  <si>
    <t>Art. 33.3 AV</t>
  </si>
  <si>
    <t>Deze prestatie omvat:</t>
  </si>
  <si>
    <t>De integratie van de aanvraag in de planning</t>
  </si>
  <si>
    <r>
      <rPr>
        <b/>
        <sz val="11"/>
        <color theme="1"/>
        <rFont val="Calibri"/>
        <family val="2"/>
      </rPr>
      <t xml:space="preserve">Benaming: </t>
    </r>
    <r>
      <rPr>
        <b/>
        <sz val="11"/>
        <color theme="1"/>
        <rFont val="Calibri"/>
        <family val="2"/>
      </rPr>
      <t>Gegroepeerde afsnijding straatkolkaansluitingen</t>
    </r>
  </si>
  <si>
    <t xml:space="preserve">De integratie van de aanvragen in de planning van de andere werken die aan de gang zijn op de openbare weg en in de algemene planning </t>
  </si>
  <si>
    <t>Besluit van de Brusselse Hoofdstedelijke Regering van 23 mei 2019 tot regeling van het inplanten, de exploitatie en de controle van stormbekkens</t>
  </si>
  <si>
    <t xml:space="preserve">Meting 'debiet-druk' </t>
  </si>
  <si>
    <t>Een verplaatsing van een technicus</t>
  </si>
  <si>
    <t>Plaatsing en verwijdering van apparatuur</t>
  </si>
  <si>
    <t xml:space="preserve">Benaming: METING 'DEBIET-DRUK' </t>
  </si>
  <si>
    <t>Uitvoering van de test in het veld</t>
  </si>
  <si>
    <t xml:space="preserve">rechtstreeks via de website: www.vivaqua.be &gt; </t>
  </si>
  <si>
    <t>Uitbreiding en/of wijziging van het openbaar saneringsnet in autonome saneringszone (openbaar domein) naar aanleiding van een aanvraag om aansluiting op het net</t>
  </si>
  <si>
    <t>De aanvraag moet schriftelijk worden ingediend: dir3sec@vivaqua.be</t>
  </si>
  <si>
    <t>Aanleg pe-leiding in privédomein van de abonnee (indien nodig)</t>
  </si>
  <si>
    <t>Waarborg te betalen vóór de terbeschikkingstelling</t>
  </si>
  <si>
    <t>Bijzonderheden toepassing (uit de algemene voorwaarden)</t>
  </si>
  <si>
    <t>Op hetzelfde moment als de verzending van de ingebrekestelling</t>
  </si>
  <si>
    <t>Nadat de domiciliëring is voltooid</t>
  </si>
  <si>
    <t>Nadat de klant voor deze factureringsmethode heeft gekozen</t>
  </si>
  <si>
    <t>Specifiek vastrecht (niet-gebruikte extra aansluiting)</t>
  </si>
  <si>
    <t>Specifiek vastrecht (branddienst zonder meter)</t>
  </si>
  <si>
    <t>Aanmaningskosten wanneer een klant zijn jaarlijkse factuur niet heeft betaald, ten vroegste vijftien kalenderdagen na de vervaldatum van de factuur</t>
  </si>
  <si>
    <t xml:space="preserve">Ingebrekestellingskosten wanneer een klant zijn factuur niet heeft betaald na een aanmaning, ten vroegste vijftien kalenderdagen na de datum waarop het aanmaning werd verstuurd </t>
  </si>
  <si>
    <t>Eenmalige (stimulerende) korting van 10 euro toegekend aan de abonnee die kiest voor elektronische facturering</t>
  </si>
  <si>
    <t>Eenmalige (stimulerende) korting van 10 euro toegekend aan de abonnee die kiest voor domiciliëring van zijn waterfacturen</t>
  </si>
  <si>
    <r>
      <rPr>
        <b/>
        <sz val="11"/>
        <color theme="1"/>
        <rFont val="Calibri"/>
        <family val="2"/>
      </rPr>
      <t xml:space="preserve">Benaming: </t>
    </r>
    <r>
      <rPr>
        <b/>
        <sz val="11"/>
        <color theme="1"/>
        <rFont val="Calibri"/>
        <family val="2"/>
      </rPr>
      <t xml:space="preserve">Zwanenhals - controle drinkbaarheid van het water (tarief enkel geldig voor gebruikers in het BHG) </t>
    </r>
  </si>
  <si>
    <t>IV Aanvraag moet schriftelijk worden ingediend:</t>
  </si>
  <si>
    <t>Fiche zwanenhals 1</t>
  </si>
  <si>
    <t>Fiche zwanenhals 2</t>
  </si>
  <si>
    <t xml:space="preserve">1 VIVAQUA start pas met de organisatie van de werken en de uitvoering ervan na volledige betaling van het bedrag vermeld in de offerte voor aansluiting. </t>
  </si>
  <si>
    <t xml:space="preserve">I Facturering van allerlei diensten en/of eenmalige vergoedingen </t>
  </si>
  <si>
    <t>II Aansluiting</t>
  </si>
  <si>
    <r>
      <rPr>
        <sz val="11"/>
        <color rgb="FF000000"/>
        <rFont val="Arial"/>
        <family val="2"/>
      </rPr>
      <t>-</t>
    </r>
    <r>
      <rPr>
        <sz val="7"/>
        <color rgb="FF000000"/>
        <rFont val="Arial"/>
        <family val="2"/>
      </rPr>
      <t xml:space="preserve">          </t>
    </r>
    <r>
      <rPr>
        <sz val="11"/>
        <color rgb="FF000000"/>
        <rFont val="Arial"/>
        <family val="2"/>
      </rPr>
      <t>de aanvrager contacteert het enige contactpunt "zwanenhals” van VIVAQUA, dat hem informeert over de te volgen procedure</t>
    </r>
  </si>
  <si>
    <r>
      <rPr>
        <sz val="11"/>
        <color rgb="FF000000"/>
        <rFont val="Arial"/>
        <family val="2"/>
      </rPr>
      <t>-</t>
    </r>
    <r>
      <rPr>
        <sz val="7"/>
        <color rgb="FF000000"/>
        <rFont val="Arial"/>
        <family val="2"/>
      </rPr>
      <t xml:space="preserve">          </t>
    </r>
    <r>
      <rPr>
        <sz val="11"/>
        <color rgb="FF000000"/>
        <rFont val="Arial"/>
        <family val="2"/>
      </rPr>
      <t xml:space="preserve">de aanvrager ondertekent de hem voorgelegde overeenkomst van terbeschikkingstelling en voert, met toepassing van Artikel 114, een bankoverschrijving uit voor het bedrag van de waarborg (zie tariefbijlage) of levert het bewijs van betaling van dit bedrag </t>
    </r>
  </si>
  <si>
    <r>
      <rPr>
        <sz val="11"/>
        <color rgb="FF000000"/>
        <rFont val="Arial"/>
        <family val="2"/>
      </rPr>
      <t>-</t>
    </r>
    <r>
      <rPr>
        <sz val="7"/>
        <color rgb="FF000000"/>
        <rFont val="Arial"/>
        <family val="2"/>
      </rPr>
      <t xml:space="preserve">          </t>
    </r>
    <r>
      <rPr>
        <sz val="11"/>
        <color rgb="FF000000"/>
        <rFont val="Arial"/>
        <family val="2"/>
      </rPr>
      <t xml:space="preserve">de aanvrager gaat naar de technische dienst bevoegd voor de terbeschikkingstelling van de zwanenhals en laat desgevallend een waterkwaliteitsanalyse uitvoeren (zie punt 4) </t>
    </r>
  </si>
  <si>
    <r>
      <rPr>
        <sz val="11"/>
        <color rgb="FF000000"/>
        <rFont val="Arial"/>
        <family val="2"/>
      </rPr>
      <t>-</t>
    </r>
    <r>
      <rPr>
        <sz val="7"/>
        <color rgb="FF000000"/>
        <rFont val="Arial"/>
        <family val="2"/>
      </rPr>
      <t xml:space="preserve">          </t>
    </r>
    <r>
      <rPr>
        <sz val="11"/>
        <color rgb="FF000000"/>
        <rFont val="Arial"/>
        <family val="2"/>
      </rPr>
      <t xml:space="preserve">de meterstanden van de zwanenhalzen worden door VIVAQUA ten minste eenmaal over een periode van vijftien maanden en/of bij de teruggave van de zwanenhals opgenomen. Deze opneming wordt gefactureerd door VIVAQUA </t>
    </r>
  </si>
  <si>
    <r>
      <rPr>
        <sz val="11"/>
        <color rgb="FF000000"/>
        <rFont val="Arial"/>
        <family val="2"/>
      </rPr>
      <t>-</t>
    </r>
    <r>
      <rPr>
        <sz val="7"/>
        <color rgb="FF000000"/>
        <rFont val="Arial"/>
        <family val="2"/>
      </rPr>
      <t xml:space="preserve">          </t>
    </r>
    <r>
      <rPr>
        <sz val="11"/>
        <color rgb="FF000000"/>
        <rFont val="Arial"/>
        <family val="2"/>
      </rPr>
      <t xml:space="preserve">de voorlopige levering eindigt bij de teruggave van de zwanenhals op het ogenblik waarop een eindafrekening wordt gemaakt, in functie van de exacte duur van de terbeschikkingstelling, van het geregistreerde waterverbruik, sinds de laatste meterstand (indien de zwanenhals langer dan vijftien maanden ter beschikking werd gesteld), en eventuele schade aan de zwanenhals (zie tariefbijlage) </t>
    </r>
  </si>
  <si>
    <r>
      <rPr>
        <b/>
        <u/>
        <sz val="11"/>
        <color theme="1"/>
        <rFont val="Calibri"/>
        <family val="2"/>
      </rPr>
      <t xml:space="preserve">IV </t>
    </r>
    <r>
      <rPr>
        <b/>
        <u/>
        <sz val="11"/>
        <color theme="1"/>
        <rFont val="Calibri"/>
        <family val="2"/>
      </rPr>
      <t>Bestek</t>
    </r>
  </si>
  <si>
    <t xml:space="preserve">De terbeschikkingstelling van een zwanenhals met meter gebeurt voor de duur en volgens de modaliteiten van een overeenkomst gesloten tussen VIVAQUA en de aanvrager, na afloop van de volgende procedure: </t>
  </si>
  <si>
    <t>Op hetzelfde moment als de verzending van de aanmaning van de jaarlijkse factuur</t>
  </si>
  <si>
    <t>De verplaatsing van de ploegen</t>
  </si>
  <si>
    <t>Fiche meter 1</t>
  </si>
  <si>
    <t>Fiche meter 2</t>
  </si>
  <si>
    <t>Fiche meter 3</t>
  </si>
  <si>
    <t>Fiche meter 4</t>
  </si>
  <si>
    <t>Fiche San 11</t>
  </si>
  <si>
    <t>Fiche San 10</t>
  </si>
  <si>
    <t>Wachtbuis aanleggen tot 30 cm in het openbaar domein of een verbindingskamer ter beschikking stellen op de grens openbaar/privédomein</t>
  </si>
  <si>
    <r>
      <rPr>
        <b/>
        <sz val="11"/>
        <color theme="1"/>
        <rFont val="Calibri"/>
        <family val="2"/>
      </rPr>
      <t xml:space="preserve">Benaming: </t>
    </r>
    <r>
      <rPr>
        <b/>
        <sz val="11"/>
        <color theme="1"/>
        <rFont val="Calibri"/>
        <family val="2"/>
      </rPr>
      <t>PLAATSBESCHRIJVING RIOOLAANSLUITING DIE VOOR DE WERKEN WERD BEHOUDEN</t>
    </r>
  </si>
  <si>
    <t>Wachtbuis aanleggen tot 30 cm in het openbaar domein</t>
  </si>
  <si>
    <t>Terbeschikkingstelling en plaatsing van de watermeter en levering en plaatsing van de kit 'metermontage' DN20 of DN40 en levering en plaatsing van de terugslagklep DN20 of DN40</t>
  </si>
  <si>
    <t xml:space="preserve">Bekken met vrij verval &gt; 25 m³ met telemetrie </t>
  </si>
  <si>
    <t xml:space="preserve">De prestaties met betrekking tot door VIVAQUA uitgevoerde interventies die op basis van deze algemene voorwaarden ten laste zijn van de schuldenaar van de factuur, kunnen worden opgenomen in de waterfactuur of het voorwerp uitmaken van een aparte factuur. </t>
  </si>
  <si>
    <t xml:space="preserve">De betaling van de aansluitingskosten geldt als aanvaarding van de offerte en van de algemene voorwaarden door de aanvrager en de eigenaar van het aan te sluiten goed. </t>
  </si>
  <si>
    <t>Referentie</t>
  </si>
  <si>
    <t xml:space="preserve">Het bestek wordt 'op maat' gemaakt voor elke specifieke situatie, met in het bijzonder </t>
  </si>
  <si>
    <t xml:space="preserve">In geval van aparte facturering worden deze prestaties gefactureerd binnen een termijn van maximaal twintig werkdagen vanaf de uitvoering van de prestatie door VIVAQUA, behalve in het geval van prestaties die vooraf moeten worden betaald met toepassing van deze algemene voorwaarden (bv. prestaties met betrekking tot de aansluiting), in welk geval de factuur wordt verzonden binnen twintig dagen na de inning van de betaling. </t>
  </si>
  <si>
    <t>2. In afwijking van punt 1, wanneer de aanvrager het bewijs levert dat de geldende reglementering hem wegens zijn hoedanigheid niet toelaat de volledige betaling die van hem wordt geëist vooraf te voldoen, worden de organisatie van de werken en de werken zelf aangevat zodra de aanvrager zijn offerte voor de aansluiting heeft gevalideerd, hetgeen de aanvrager verplicht om het in de offerte voor de aansluiting vermelde bedrag te betalen zodra de werken zijn uitgevoerd.</t>
  </si>
  <si>
    <t xml:space="preserve">*de werkuren van het VIVAQUA-personeel per categorie 'beambten' (gebruik van de standaardtarieven) die nodig zijn voor de studie en de uitvoering van het werk </t>
  </si>
  <si>
    <t>*de kosten van het materieel dat nodig is om de werken uit te voeren (fonteiniersartikelen, veiligheidsmaterieel, granulaten, enz.)</t>
  </si>
  <si>
    <t>*de kosten van de onderaanneming op basis van de geldende raamovereenkomst(en)</t>
  </si>
  <si>
    <t>*de kosten van de speciale bouwmachines voor de werken</t>
  </si>
  <si>
    <t>Vastrecht = nieuwe benaming voor de 'abonnementsvergoeding'
Ontradingstarief: het gebruik van dit 'systeem' (niet-gebruikte extra aansluiting) leidt niet tot de facturering van water op die aansluiting, maar wel tot extra risico's voor VIVAQUA (breuk van de leiding, terugstroming water, ...) (het huidige tarief bestaat al uit 4 x de abonnementsvergoeding)</t>
  </si>
  <si>
    <t xml:space="preserve">Vastrecht = nieuwe benaming voor 'abonnementsvergoeding'.
Dit tarief is niet zo hoog als voor andere speciale abonnementen, want er is een wettelijke verplichting. Dit tarief wordt gebruikt om het technisch risico (terugstroming van water) en mogelijke fraude te compenseren en om de gebruikers ertoe aan te zetten om een meter te plaatsen op de brandbestrijdingsinstallatie. Zodra de meter is geplaatst, wordt enkel het verbruik van deze installatie gefactureerd. </t>
  </si>
  <si>
    <t>Wordt a posteriori met een factuur geregulariseerd</t>
  </si>
  <si>
    <t>Wordt a posteriori met een factuur geregulariseerd. Een aansluiting DN63 kan alleen in een professionele context worden gebruikt.</t>
  </si>
  <si>
    <t>Wordt a posteriori met een factuur geregulariseerd. Een aansluiting DN90 kan alleen in een professionele context worden gebruikt.</t>
  </si>
  <si>
    <t>Het nieuwe tarief is een stimulerend tarief: de uitgevoerde analyses zullen het vertrouwen in leidingwater vergroten. Dit tarief is echter enkel geldig voor al de gebruikers in het BHG</t>
  </si>
  <si>
    <t>De administratieve behandeling en de facturering (inclusief tussentijdse facturering, indien nodig) van het geregistreerde waterverbruik</t>
  </si>
  <si>
    <t>Bij schade (ongeacht de schade) of niet-teruggave wordt ad-hoctarief voor schade toegepast</t>
  </si>
  <si>
    <t>Stimulerend tarief</t>
  </si>
  <si>
    <t>Zwanenhals - administratieve beheerskosten</t>
  </si>
  <si>
    <t>Zwanenhals - waarborg bij de terbeschikkingstelling</t>
  </si>
  <si>
    <t>Zwanenhals - terbeschikkingstelling per begonnen veertiendaagse (kalenderdagen)</t>
  </si>
  <si>
    <t>/wijzig.</t>
  </si>
  <si>
    <t>Gegroepeerde aanleg straatkolkaansluitingen in gemeenteweg</t>
  </si>
  <si>
    <t>San 12</t>
  </si>
  <si>
    <t>Gegroepeerde afsnijding straatkolkaansluitingen</t>
  </si>
  <si>
    <t>Fiche San 12</t>
  </si>
  <si>
    <t>De afsnijding van de straatkolk in openbaar domein</t>
  </si>
  <si>
    <t>De straatkolkaansluiting afsnijden en het straatkolkstuk verwijderen</t>
  </si>
  <si>
    <t>De wijziging van de straatkolk in openbaar domein</t>
  </si>
  <si>
    <t>De verplaatsingen van de ploegen van de onderaannemers van VIVAQUA</t>
  </si>
  <si>
    <t>Een plaatsbeschrijving van de aansluiting(en)</t>
  </si>
  <si>
    <t>De afsnijding van de straatkolk(en) in openbaar domein in het kader van werken die aan de gang zijn</t>
  </si>
  <si>
    <t>/PLAB</t>
  </si>
  <si>
    <t>Stimulerend en voorkeurtarief in vergelijking met de kosten voor een nieuwe gerichte rioolaansluiting, zonder uitvoering van de werken op de openbare weg</t>
  </si>
  <si>
    <t>De standaardtarieven (ST) worden berekend op basis van de loonmassa van de verschillende personeelscategorieën, gedeeld door het aantal werknemers in die categorieën in 2019. Het verkregen bedrag vertegenwoordigt de gemiddelde kosten per beambte van elke categorie. Om te komen tot de ST worden die kosten gedeeld door het aantal werkdagen.</t>
  </si>
  <si>
    <t xml:space="preserve">De tarieven in deze inventaris zijn allemaal exclusief btw. </t>
  </si>
  <si>
    <t>De aanvraag moet per e-mail worden ingediend bij de entiteit PLAB: DEI_ETAL-PLAB@vivaqua.be</t>
  </si>
  <si>
    <t>De plaatsbeschrijvingen vóór en na werken</t>
  </si>
  <si>
    <t>Boetebeding</t>
  </si>
  <si>
    <t>Art. 12 AV</t>
  </si>
  <si>
    <t>De aanleg van een aansluitingsbuis in openbaar domein</t>
  </si>
  <si>
    <t>Art. 56 en volgende AV en art. 45</t>
  </si>
  <si>
    <t>Art. 19.2 en 62.3 AV</t>
  </si>
  <si>
    <t>De grond-, aanaardings- en herbestratingswerken in openbaar domein</t>
  </si>
  <si>
    <t>Art. 70.2 AV</t>
  </si>
  <si>
    <t>Bij de plaatsing van een cascademeter of een extra meter</t>
  </si>
  <si>
    <t>Art. 33.1 en 2 AV</t>
  </si>
  <si>
    <t>/controle</t>
  </si>
  <si>
    <t>Art. 83 AV</t>
  </si>
  <si>
    <t>Art. 75.1 AV</t>
  </si>
  <si>
    <t>Analyse van gewone bacteriën bij 22 °C in het water</t>
  </si>
  <si>
    <r>
      <rPr>
        <b/>
        <sz val="11"/>
        <color theme="1"/>
        <rFont val="Calibri"/>
        <family val="2"/>
      </rPr>
      <t xml:space="preserve">Benaming: </t>
    </r>
    <r>
      <rPr>
        <b/>
        <sz val="11"/>
        <color theme="1"/>
        <rFont val="Calibri"/>
        <family val="2"/>
      </rPr>
      <t>GEISOLEERDE AANLEG RIOOLAANSLUITING groter dan DN200 mm</t>
    </r>
  </si>
  <si>
    <t xml:space="preserve">per e-mail: StormPrivate@VIVAQUA.BE </t>
  </si>
  <si>
    <t>Art. 46 AV</t>
  </si>
  <si>
    <t>Art. 49 AV</t>
  </si>
  <si>
    <t>Ter informatie</t>
  </si>
  <si>
    <t>Art. 79 AV</t>
  </si>
  <si>
    <t>Art. 101.2 AV</t>
  </si>
  <si>
    <t>Art. 101.1 AV</t>
  </si>
  <si>
    <t>Art. 116.3 AV</t>
  </si>
  <si>
    <t>Art. 110.1 AV</t>
  </si>
  <si>
    <t>Art. 121.2, b. AV</t>
  </si>
  <si>
    <t>Art. 16 AV</t>
  </si>
  <si>
    <t>Art. 112.3 AV</t>
  </si>
  <si>
    <t>Art. 52.1 AV</t>
  </si>
  <si>
    <t xml:space="preserve">/afsn </t>
  </si>
  <si>
    <t>/meting</t>
  </si>
  <si>
    <t>Bestemming (en plaatsing) van de meter en verificatie van de privé-installatie</t>
  </si>
  <si>
    <t>Levering en plaatsing van de kit 'metermontage' DN20 en levering en plaatsing van de terugslagklep DN20</t>
  </si>
  <si>
    <t xml:space="preserve">Terbeschikkingstelling, plaatsing en bestemming van de meter DN20 (bestemming inclusief controle van de privé-installatie) </t>
  </si>
  <si>
    <t>Meter 1</t>
  </si>
  <si>
    <t>Een hok bouwen, verplicht bij een achteruitbouwzone &gt; 20 m (als er geen hok werd gebouwd, kan VIVAQUA daar vooraf zorgen, op kosten van de klant en op basis van een bestek)</t>
  </si>
  <si>
    <t>Levering en plaatsing van de kit 'metermontage' DN20 of DN40 en levering en plaatsing van de terugslagklep DN20 of DN40</t>
  </si>
  <si>
    <r>
      <rPr>
        <b/>
        <sz val="11"/>
        <color theme="1"/>
        <rFont val="Calibri"/>
        <family val="2"/>
      </rPr>
      <t xml:space="preserve">Benaming: </t>
    </r>
    <r>
      <rPr>
        <b/>
        <sz val="11"/>
        <color theme="1"/>
        <rFont val="Calibri"/>
        <family val="2"/>
      </rPr>
      <t>PLAATSBESCHRIJVING AANSLUITING DIE VOOR DE WERKEN WERD BEHOUDEN</t>
    </r>
  </si>
  <si>
    <r>
      <rPr>
        <b/>
        <sz val="11"/>
        <color theme="1"/>
        <rFont val="Calibri"/>
        <family val="2"/>
      </rPr>
      <t xml:space="preserve">Benaming: </t>
    </r>
    <r>
      <rPr>
        <b/>
        <sz val="11"/>
        <color theme="1"/>
        <rFont val="Calibri"/>
        <family val="2"/>
      </rPr>
      <t>AFSNIJDING VAN DRINKWATERAANSLUITING (DN40 EN DN63) OP VERZOEK VAN DE ABONNEE (in het trottoir of op de openbare weg)</t>
    </r>
    <r>
      <rPr>
        <sz val="11"/>
        <color theme="1"/>
        <rFont val="Calibri"/>
        <family val="2"/>
      </rPr>
      <t xml:space="preserve"> </t>
    </r>
  </si>
  <si>
    <t>Eventuele levering van de terugslagklep door VIVAQUA en plaatsing door de abonnee of levering en plaatsing van de terugslagklep door VIVAQUA</t>
  </si>
  <si>
    <t>Controle van de installatie; terbeschikkingstelling, plaatsing en bestemming van de meter(s)</t>
  </si>
  <si>
    <t>De controle of de aansluiting voor de werken kan worden behouden</t>
  </si>
  <si>
    <r>
      <rPr>
        <b/>
        <sz val="11"/>
        <color theme="1"/>
        <rFont val="Calibri"/>
        <family val="2"/>
      </rPr>
      <t xml:space="preserve">Benaming: </t>
    </r>
    <r>
      <rPr>
        <b/>
        <sz val="11"/>
        <color theme="1"/>
        <rFont val="Calibri"/>
        <family val="2"/>
      </rPr>
      <t>VERWIJDERING VAN DE METER(S)</t>
    </r>
  </si>
  <si>
    <t>Vervanging van de meter in kwestie (terbeschikkingstelling en plaatsing van de meter)</t>
  </si>
  <si>
    <t>De eventuele opslag (en het eventuele beheer) van de geteste meter (beslissing VIVAQUA)</t>
  </si>
  <si>
    <t>Alle elementen verzamelen die nodig zijn om de situatie te bestuderen (en die een impact hebben op het saneringsnet)</t>
  </si>
  <si>
    <t>Afsnijding van drinkwateraansluiting (DN40/DN63) op verzoek van de abonnee (in het trottoir of op de openbare weg)</t>
  </si>
  <si>
    <t>Zie fiche</t>
  </si>
  <si>
    <t>Deze prestatie omvat naargelang van de offerte:</t>
  </si>
  <si>
    <t xml:space="preserve">De plaatsing van de metermontage(s) </t>
  </si>
  <si>
    <t>Aansluiting opwaarts van de metermontage(s) op bestaande aansluiting</t>
  </si>
  <si>
    <t xml:space="preserve"> - levering kit 'metermontage' DN20 of DN40 (beugel, afsluiters, koppeling en ontluchter) en plaatsing door de abonnee OF levering en plaatsing van de kit 'metermontage' DN20 door VIVAQUA</t>
  </si>
  <si>
    <t xml:space="preserve"> - levering van de terugslagklep DN20 en plaatsing door de abonnee OF levering en plaatsing van de terugslagklep DN20 door VIVAQUA</t>
  </si>
  <si>
    <t>Terbeschikkingstelling, plaatsing en bestemming van de meter DN20 of DN40 (bestemming inclusief controle van de privé-installatie)</t>
  </si>
  <si>
    <t xml:space="preserve"> - levering kit 'metermontage' DN20 of DN40 (beugel, afsluiters, koppeling en ontluchter) en plaatsing door de abonnee OF levering en plaatsing van de kit 'metermontage' DN20 of DN40 door VIVAQUA</t>
  </si>
  <si>
    <t xml:space="preserve"> - levering van de terugslagklep DN20 of DN40 en plaatsing door de abonnee OF levering en plaatsing van de terugslagklep DN20 of DN40 door VIVAQUA</t>
  </si>
  <si>
    <t xml:space="preserve"> - levering kit 'montage extra meter' (beugel, afsluiters, koppeling en ontluchter) en plaatsing door de abonnee OF levering en plaatsing van de kit 'montage extra meter' door VIVAQUA</t>
  </si>
  <si>
    <t xml:space="preserve"> - levering van de terugslagklep en plaatsing door de abonnee OF levering en plaatsing van de terugslagklep door VIVAQUA</t>
  </si>
  <si>
    <t>Aansluiting op de binneninstallatie (als er geen aansluiting op de binneninstallatie is, kan VIVAQUA daar vooraf voor zorgen, op kosten van de klant en op basis van een bestek)</t>
  </si>
  <si>
    <t>De afsnijding van de aansluiting (in het trottoir en in de openbare weg): verplaatsing van de ploegen, grondwerken, afsnijding, aanaarding, herbestrating</t>
  </si>
  <si>
    <t>De afsnijding van de aansluiting (in het trottoir en op de openbare weg): verplaatsing van de ploegen, grondwerken, afsnijding, aanaarding, herbestrating</t>
  </si>
  <si>
    <r>
      <rPr>
        <b/>
        <sz val="11"/>
        <color theme="1"/>
        <rFont val="Calibri"/>
        <family val="2"/>
      </rPr>
      <t xml:space="preserve">III </t>
    </r>
    <r>
      <rPr>
        <b/>
        <sz val="11"/>
        <color theme="1"/>
        <rFont val="Calibri"/>
        <family val="2"/>
      </rPr>
      <t>Bijkomende werken</t>
    </r>
    <r>
      <rPr>
        <sz val="11"/>
        <color theme="1"/>
        <rFont val="Calibri"/>
        <family val="2"/>
      </rPr>
      <t xml:space="preserve"> </t>
    </r>
  </si>
  <si>
    <t>Het meterlokaal vrijmaken en zorgen voor voldoende plaats om de meters te kunnen plaatsen</t>
  </si>
  <si>
    <t>Er zich samen met onze diensten van vergewissen dat het in het gebouw mogelijk is werken uit te voeren voor de aansluiting op de privé-installaties</t>
  </si>
  <si>
    <t>De loodgieterij en de plaatsing van de privé-installaties afwaarts van de toekomstige meter(s) zijn ten laste van de klant</t>
  </si>
  <si>
    <t>De loodgieterij en de plaatsing van de privé-installaties afwaarts van de extra cascademeter(s) moeten door de klant worden uitgevoerd (bv. extra meter(s) op de overloop)</t>
  </si>
  <si>
    <t>Art. 71.1 en 2 AV; Art. 84 AV</t>
  </si>
  <si>
    <t>De aanvraag om de meter te vervangen moet schriftelijk worden ingediend of de noodzaak om de meter te vervangen, moet zijn vastgesteld door een beambte van VIVAQUA:</t>
  </si>
  <si>
    <t xml:space="preserve">Bij de plaatsing op een ondergrondse hydrant er desgevallend op toezien dat de hydrant correct open- of dichtgedraaid wordt </t>
  </si>
  <si>
    <t>II Voorbereidende werken die de klant moet uitvoeren (en gebruik)</t>
  </si>
  <si>
    <t>De verzending van de offerte naar de aanvrager voor de gegroepeerde aansluiting van een gebouw/aangrenzend onroerend goed tijdens de bouwfase op de hoofdcollector in de openbare weg - forfaitaire prijs per stuk, ontvangst van de bestelling van de aanvrager (akkoord over het bestek), afstemming van het aantal aansluitingen, verzending van een factuur naar de aanvrager</t>
  </si>
  <si>
    <t>Voor de stedenbouwkundige vergunning en/of verkavelingsvergunning zorgen</t>
  </si>
  <si>
    <t>De opmaak van een bestek voor de aansluiting van nieuwe straatkolken op de gemeenteweg - prijs per stuk
Eén aansluiting per straatkolk</t>
  </si>
  <si>
    <t>Per straatkolk de aansluiting afsnijden en het straatkolkstuk verwijderen</t>
  </si>
  <si>
    <t>Zo nodig worden de kosten in verband met de wettelijke verplichtingen inzake veiligheidscoördinatie aan het totaalbedrag van het bestek toegevoegd alsook de kosten voor het verkrijgen van de vergunningen.</t>
  </si>
  <si>
    <t>Sluiting/heropening - herstel van de dienst</t>
  </si>
  <si>
    <t>Overeenkomstig rubriek XIII, tabel A, van de bijlage bij KB nr. 20, wordt een btw-tarief van 6 % toegepast op de levering van 'gewoon natuurlijk water geleverd door middel van waterdistributie'.</t>
  </si>
  <si>
    <t>Zo nodig kennisnemen van de studies en ze aanpassen op basis van de technische voorschriften voor nieuwe verkavelingen van VIVAQUA
 en daarna plannen van de toekomstige netten, nota's inzake hydraulische berekening en inzake beheer van de wateropvang op het perceel opmaken in het kader van de aansluitingsaanvraag, ...</t>
  </si>
  <si>
    <t>De behandeling van de aanvraag en opmaak van de offerte</t>
  </si>
  <si>
    <t>Voorlopige drinkwateraansluiting en/of afsnijding ervan gelijk aan of groter dan DN90 in openbaar domein</t>
  </si>
  <si>
    <t>Als een ruiming van het riool nodig is na de eerste ruiming (die is inbegrepen bij het basisforfait) worden de kosten van deze ruiming extra aangerekend. Deze prestatie omvat met name:</t>
  </si>
  <si>
    <t>NEW</t>
  </si>
  <si>
    <t>Inventaris van de niet-periodieke tarieven van VIVAQUA voor de periode 2023-2026</t>
  </si>
  <si>
    <t>Benaming</t>
  </si>
  <si>
    <t xml:space="preserve">Toepassing 'spreiding' </t>
  </si>
  <si>
    <t>Netten</t>
  </si>
  <si>
    <t>/pp</t>
  </si>
  <si>
    <t>Wet</t>
  </si>
  <si>
    <t>Art. 108 AV</t>
  </si>
  <si>
    <r>
      <rPr>
        <i/>
        <sz val="11"/>
        <color theme="1"/>
        <rFont val="Calibri"/>
        <family val="2"/>
      </rPr>
      <t>One</t>
    </r>
    <r>
      <rPr>
        <i/>
        <sz val="11"/>
        <color theme="1"/>
        <rFont val="Calibri"/>
        <family val="2"/>
      </rPr>
      <t xml:space="preserve"> shot</t>
    </r>
  </si>
  <si>
    <t>10 % van de eindfactuur met een maximum van 50 euro</t>
  </si>
  <si>
    <t>Art. 4 van de ordonnantie van 8 september 1994</t>
  </si>
  <si>
    <t>Overschakelen op elektronische facturering</t>
  </si>
  <si>
    <t>Domiciliëring</t>
  </si>
  <si>
    <t>Art. 114.2 AV</t>
  </si>
  <si>
    <t>Stimulerend</t>
  </si>
  <si>
    <t>/abo</t>
  </si>
  <si>
    <t>Geen evolutie</t>
  </si>
  <si>
    <t>/voorschot</t>
  </si>
  <si>
    <r>
      <rPr>
        <b/>
        <sz val="11"/>
        <color theme="1"/>
        <rFont val="Calibri"/>
        <family val="2"/>
      </rPr>
      <t xml:space="preserve">Benaming: </t>
    </r>
    <r>
      <rPr>
        <b/>
        <sz val="11"/>
        <color theme="1"/>
        <rFont val="Calibri"/>
        <family val="2"/>
      </rPr>
      <t>AANLEG OF VERPLAATSING DRINKWATERAANSLUITING DN63</t>
    </r>
  </si>
  <si>
    <t>per e-mail: resnet_racc@vivaqua.be</t>
  </si>
  <si>
    <t>Verzoek om aanpassing</t>
  </si>
  <si>
    <t>Opmerking</t>
  </si>
  <si>
    <t>Reële dekkingsgraad</t>
  </si>
  <si>
    <t>Inkomsten</t>
  </si>
  <si>
    <t>Frequentie</t>
  </si>
  <si>
    <t>Tarief</t>
  </si>
  <si>
    <r>
      <rPr>
        <sz val="11"/>
        <color theme="1"/>
        <rFont val="Arial"/>
        <family val="2"/>
      </rPr>
      <t xml:space="preserve">Levering </t>
    </r>
    <r>
      <rPr>
        <b/>
        <sz val="11"/>
        <color theme="1"/>
        <rFont val="Calibri"/>
        <family val="2"/>
      </rPr>
      <t>en</t>
    </r>
    <r>
      <rPr>
        <sz val="11"/>
        <color theme="1"/>
        <rFont val="Calibri"/>
        <family val="2"/>
      </rPr>
      <t xml:space="preserve"> plaatsing door VVQ van de kit 'metermontage' DN20</t>
    </r>
  </si>
  <si>
    <t>Art. 70.1 AV</t>
  </si>
  <si>
    <t>Bijkomende werken (optioneel)</t>
  </si>
  <si>
    <t>Volgens de indexcijfers van de onderliggende elementen (bv. materialen, werkuren, ...)</t>
  </si>
  <si>
    <t xml:space="preserve">Benaming </t>
  </si>
  <si>
    <t>Art. 39.2 AV</t>
  </si>
  <si>
    <t>II Voorbereidende werken die de klant moet uitvoeren</t>
  </si>
  <si>
    <t>De loodgieterij en de plaatsing van de privé-installaties afwaarts de meter zijn ten laste van de klant</t>
  </si>
  <si>
    <t>Bij de plaatsing van een cascademeter of een extra meter (geen meter inbegrepen)</t>
  </si>
  <si>
    <r>
      <rPr>
        <sz val="11"/>
        <color theme="1"/>
        <rFont val="Arial"/>
        <family val="2"/>
      </rPr>
      <t xml:space="preserve">Levering </t>
    </r>
    <r>
      <rPr>
        <b/>
        <sz val="11"/>
        <color theme="1"/>
        <rFont val="Calibri"/>
        <family val="2"/>
      </rPr>
      <t>en</t>
    </r>
    <r>
      <rPr>
        <sz val="11"/>
        <color theme="1"/>
        <rFont val="Calibri"/>
        <family val="2"/>
      </rPr>
      <t xml:space="preserve"> plaatsing door VVQ van de kit 'metermontage' DN40</t>
    </r>
  </si>
  <si>
    <t>IV Hoe moet de aanvraag worden ingediend</t>
  </si>
  <si>
    <t>Andere werken op aangeven van onze technicus die ter plaatse komt</t>
  </si>
  <si>
    <r>
      <rPr>
        <sz val="11"/>
        <color rgb="FF000000"/>
        <rFont val="Arial"/>
        <family val="2"/>
      </rPr>
      <t xml:space="preserve">Levering </t>
    </r>
    <r>
      <rPr>
        <b/>
        <sz val="11"/>
        <color rgb="FF000000"/>
        <rFont val="Arial"/>
        <family val="2"/>
      </rPr>
      <t xml:space="preserve">en </t>
    </r>
    <r>
      <rPr>
        <sz val="11"/>
        <color rgb="FF000000"/>
        <rFont val="Arial"/>
        <family val="2"/>
      </rPr>
      <t>plaatsing door VVQ van een terugslagklep DN40</t>
    </r>
  </si>
  <si>
    <t>Bij een cascademeter of een extra meter:</t>
  </si>
  <si>
    <t>Aansl 7</t>
  </si>
  <si>
    <t>Het meterlokaal vrijmaken</t>
  </si>
  <si>
    <t>De aansluiting op de moerbuis in openbaar domein</t>
  </si>
  <si>
    <t>Een verplaatsing van de ploegen</t>
  </si>
  <si>
    <t>De behandeling van de aanvraag en de opmaak van de offerte</t>
  </si>
  <si>
    <t xml:space="preserve">Deze prestatie omvat: </t>
  </si>
  <si>
    <r>
      <rPr>
        <b/>
        <sz val="11"/>
        <color theme="1"/>
        <rFont val="Calibri"/>
        <family val="2"/>
      </rPr>
      <t xml:space="preserve">Benaming: </t>
    </r>
    <r>
      <rPr>
        <b/>
        <sz val="11"/>
        <color theme="1"/>
        <rFont val="Calibri"/>
        <family val="2"/>
      </rPr>
      <t xml:space="preserve">AANLEG OF VERPLAATSING DRINKWATERAANSLUITING DN40 </t>
    </r>
  </si>
  <si>
    <t>Technische prestatie: distributie</t>
  </si>
  <si>
    <t>(gedeelte openbaar domein, inclusief meetapparatuur)</t>
  </si>
  <si>
    <t>De eventuele verwijdering van de watermeter</t>
  </si>
  <si>
    <t>De plaatsbeschrijving van de aansluiting</t>
  </si>
  <si>
    <t>Een sleuf graven in achteruitbouwzone (privédomein) (als er geen sleuf werd gegraven, kan VIVAQUA daar vooraf voor zorgen, op kosten van de klant en op basis van een bestek)</t>
  </si>
  <si>
    <r>
      <rPr>
        <b/>
        <sz val="11"/>
        <color theme="1"/>
        <rFont val="Calibri"/>
        <family val="2"/>
      </rPr>
      <t xml:space="preserve">IV </t>
    </r>
    <r>
      <rPr>
        <b/>
        <sz val="11"/>
        <color theme="1"/>
        <rFont val="Calibri"/>
        <family val="2"/>
      </rPr>
      <t>Voorschot</t>
    </r>
  </si>
  <si>
    <r>
      <rPr>
        <b/>
        <sz val="11"/>
        <color theme="1"/>
        <rFont val="Calibri"/>
        <family val="2"/>
      </rPr>
      <t xml:space="preserve">Benaming: </t>
    </r>
    <r>
      <rPr>
        <b/>
        <sz val="11"/>
        <color theme="1"/>
        <rFont val="Calibri"/>
        <family val="2"/>
      </rPr>
      <t>AANLEG OF VERPLAATSING DRINKWATERAANSLUITING GELIJK AAN OF GROTER DAN DN90 EN</t>
    </r>
  </si>
  <si>
    <t>Categorie</t>
  </si>
  <si>
    <t xml:space="preserve">Een sleuf graven en een wachtbuis aanleggen in achteruitbouwzone (privédomein) (als er geen sleuf werd gegraven of geen wachtbuis werd gelegd, kan VIVAQUA daar vooraf voor zorgen, op kosten van de klant en op basis van een bestek) </t>
  </si>
  <si>
    <t>Terbeschikkingstelling, plaatsing en bestemming van een meter met een diameter die afhangt van de diameter van de aansluiting en de vereisten voor het te registreren verbruik</t>
  </si>
  <si>
    <t>Aanleg van de leiding op privédomein van de abonnee</t>
  </si>
  <si>
    <t>De behandeling van de aanvraag</t>
  </si>
  <si>
    <t>Het trottoir en de openbare weg vrijmaken (zodat onder andere de afsluiter open- en dichtgedraaid kan worden)</t>
  </si>
  <si>
    <t>De klant moet voor een schets zorgen waarop de plaats van de huidige meter is aangegeven alsook de plaats waar hij wil dat de aansluiting komt</t>
  </si>
  <si>
    <t>(als bij de aanleg van de definitieve aansluiting blijkt dat de voorlopige aansluiting niet hoeft te worden afgesneden, wordt het bedrag aan de klant terugbetaald)</t>
  </si>
  <si>
    <t>Een wachtbuis of een aansluitbocht plaatsen (als er geen wachtbuis of aansluitbocht werd geplaatst, kan VIVAQUA daar vooraf voor zorgen, op kosten van de klant en op basis van een bestek)</t>
  </si>
  <si>
    <r>
      <rPr>
        <b/>
        <sz val="11"/>
        <color theme="1"/>
        <rFont val="Calibri"/>
        <family val="2"/>
      </rPr>
      <t xml:space="preserve">Benaming: </t>
    </r>
    <r>
      <rPr>
        <b/>
        <sz val="11"/>
        <color theme="1"/>
        <rFont val="Calibri"/>
        <family val="2"/>
      </rPr>
      <t>VOORLOPIGE AANSLUITING EN/OF AFSNIJDING ERVAN GELIJK AAN OF GROTER DAN DN90 IN OPENBAAR DOMEIN</t>
    </r>
  </si>
  <si>
    <t xml:space="preserve">In geval van voorlopige watervoorziening via een voorlopige aansluiting kunnen de aanvrager van deze voorziening, aannemers van werken en bouwpromotoren verplicht worden een forfaitair bedrag als voorschot op het waterverbruik te storten in functie van de omvang van de voorlopige aansluiting. </t>
  </si>
  <si>
    <t>Zich vergewissen van de eventuele neutralisatie (buitengebruikstelling) van de installaties afwaarts van de aansluiting</t>
  </si>
  <si>
    <t>Wettelijk</t>
  </si>
  <si>
    <t>Prestatie</t>
  </si>
  <si>
    <t>Art. 82 AV</t>
  </si>
  <si>
    <t>Meter 4</t>
  </si>
  <si>
    <r>
      <rPr>
        <b/>
        <sz val="11"/>
        <color theme="1"/>
        <rFont val="Calibri"/>
        <family val="2"/>
      </rPr>
      <t xml:space="preserve">Benaming: </t>
    </r>
    <r>
      <rPr>
        <b/>
        <sz val="11"/>
        <color theme="1"/>
        <rFont val="Calibri"/>
        <family val="2"/>
      </rPr>
      <t>BEVROREN/BESCHADIGDE/VERDWENEN METER OF VERVANGING VAN DE METER OP VERZOEK VAN DE KLANT</t>
    </r>
  </si>
  <si>
    <t>Bijwerking van de VIVAQUA-databank (invoering van de meetgegevens)</t>
  </si>
  <si>
    <r>
      <rPr>
        <b/>
        <sz val="11"/>
        <color theme="1"/>
        <rFont val="Calibri"/>
        <family val="2"/>
      </rPr>
      <t xml:space="preserve">Benaming: </t>
    </r>
    <r>
      <rPr>
        <b/>
        <sz val="11"/>
        <color theme="1"/>
        <rFont val="Calibri"/>
        <family val="2"/>
      </rPr>
      <t>STUDIEKOSTEN VOOR DE LOKALISATIE VAN DE MEETAPPARATUUR</t>
    </r>
  </si>
  <si>
    <r>
      <rPr>
        <b/>
        <sz val="11"/>
        <color theme="1"/>
        <rFont val="Calibri"/>
        <family val="2"/>
      </rPr>
      <t xml:space="preserve">Benaming: </t>
    </r>
    <r>
      <rPr>
        <b/>
        <sz val="11"/>
        <color theme="1"/>
        <rFont val="Calibri"/>
        <family val="2"/>
      </rPr>
      <t xml:space="preserve">TECHNISCHE CONTROLE VAN DE METER(S) (WANNEER DE METER GOED WERKT) </t>
    </r>
  </si>
  <si>
    <t>Art. 39.3 en 4 AV</t>
  </si>
  <si>
    <t>Analyse van de enterokokkenbacteriën in het water</t>
  </si>
  <si>
    <t>Analyse van de kleur van het water</t>
  </si>
  <si>
    <t>Analyse van stikstofverbindingen in het water</t>
  </si>
  <si>
    <t>Analyse van de totale colibacteriën en E. coli in het water</t>
  </si>
  <si>
    <t>Analyse van de Clostridium perfringens-bacterie in het water</t>
  </si>
  <si>
    <r>
      <rPr>
        <b/>
        <sz val="11"/>
        <color theme="1"/>
        <rFont val="Calibri"/>
        <family val="2"/>
      </rPr>
      <t xml:space="preserve">Benaming: </t>
    </r>
    <r>
      <rPr>
        <b/>
        <sz val="11"/>
        <color theme="1"/>
        <rFont val="Calibri"/>
        <family val="2"/>
      </rPr>
      <t>ZWANENHALZEN (STANDPIJPEN)</t>
    </r>
  </si>
  <si>
    <t>Analyse van de belangrijkste kationen en anionen, pH, geleidbaarheid en alkaliteit in water</t>
  </si>
  <si>
    <t>rechtstreeks via de website: www.vivaqua.be &gt; https://www.vivaqua.be/nl/hulp-en-contacten/</t>
  </si>
  <si>
    <t>Analyse van metalen in het water</t>
  </si>
  <si>
    <t>Analyse van de geur en de smaak van het water</t>
  </si>
  <si>
    <t>Analyse van de troebelheid van het water</t>
  </si>
  <si>
    <t>(2) De verplaatsing voor het nemen van een watermonster in het Brusselse Hoofdstedelijk Gewest</t>
  </si>
  <si>
    <t>(3) Het nemen van een watermonster in het Brusselse Hoofdstedelijk Gewest</t>
  </si>
  <si>
    <t>(4) Het contact met de aanvrager en opmaak van een testverslag</t>
  </si>
  <si>
    <t>Zorgen dat er iemand aanwezig is op de dag van de afspraak</t>
  </si>
  <si>
    <t>Zorgen dat het aftappunt toegankelijk is</t>
  </si>
  <si>
    <t>De aanvraag moet worden ingediend op het adres labo@vivaqua.be</t>
  </si>
  <si>
    <t>/analyse</t>
  </si>
  <si>
    <t>Art 4.5 AV</t>
  </si>
  <si>
    <t xml:space="preserve">Het nieuwe tarief is een stimulerend tarief: de uitgevoerde analyses zullen het vertrouwen in leidingwater vergroten. Dit tarief is echter enkel geldig voor al de gebruikers in het BHG.
</t>
  </si>
  <si>
    <r>
      <rPr>
        <b/>
        <sz val="11"/>
        <color theme="1"/>
        <rFont val="Calibri"/>
        <family val="2"/>
      </rPr>
      <t xml:space="preserve">Benaming: </t>
    </r>
    <r>
      <rPr>
        <b/>
        <sz val="11"/>
        <color theme="1"/>
        <rFont val="Calibri"/>
        <family val="2"/>
      </rPr>
      <t>Analyse van het lood in het water
 (tarief enkel geldig voor de gebruikers in het BHG)</t>
    </r>
  </si>
  <si>
    <t>Technische prestatie:</t>
  </si>
  <si>
    <t>Art. 51.2 AV</t>
  </si>
  <si>
    <t>Art 56 en volgende AV</t>
  </si>
  <si>
    <t>/afsn</t>
  </si>
  <si>
    <t>Art. 33 AV</t>
  </si>
  <si>
    <t>San 7</t>
  </si>
  <si>
    <t>/m</t>
  </si>
  <si>
    <t>Art. 52.2 AV</t>
  </si>
  <si>
    <t>De werkzone en de toegangen tot de riolen vrijmaken</t>
  </si>
  <si>
    <r>
      <rPr>
        <b/>
        <sz val="11"/>
        <color theme="1"/>
        <rFont val="Calibri"/>
        <family val="2"/>
      </rPr>
      <t xml:space="preserve">Benaming: </t>
    </r>
    <r>
      <rPr>
        <b/>
        <sz val="11"/>
        <color theme="1"/>
        <rFont val="Calibri"/>
        <family val="2"/>
      </rPr>
      <t>GEISOLEERDE AANLEG RIOOLAANSLUITING DN160 tot 200 mm</t>
    </r>
  </si>
  <si>
    <t>De planning van de interventies vastleggen die VIVAQUA of zijn onderaannemer moet/kan uitvoeren</t>
  </si>
  <si>
    <t>Deze prestatie omvat niet:</t>
  </si>
  <si>
    <r>
      <rPr>
        <b/>
        <sz val="11"/>
        <color theme="1"/>
        <rFont val="Calibri"/>
        <family val="2"/>
      </rPr>
      <t xml:space="preserve">Benaming: </t>
    </r>
    <r>
      <rPr>
        <b/>
        <sz val="11"/>
        <color theme="1"/>
        <rFont val="Calibri"/>
        <family val="2"/>
      </rPr>
      <t>Gegroepeerde aanleg aansluiting op het rioolnet (tijdens de bouwfase)</t>
    </r>
  </si>
  <si>
    <t>Technische prestatie: sanering</t>
  </si>
  <si>
    <t xml:space="preserve">Deze prestatie omvat niet: </t>
  </si>
  <si>
    <t xml:space="preserve">De aanleg van de aansluiting </t>
  </si>
  <si>
    <t>Het trottoir en de openbare weg vrijmaken in de werkzone</t>
  </si>
  <si>
    <r>
      <rPr>
        <b/>
        <sz val="11"/>
        <color theme="1"/>
        <rFont val="Calibri"/>
        <family val="2"/>
      </rPr>
      <t xml:space="preserve">Benaming: </t>
    </r>
    <r>
      <rPr>
        <b/>
        <sz val="11"/>
        <color theme="1"/>
        <rFont val="Calibri"/>
        <family val="2"/>
      </rPr>
      <t>Geïsoleerde afsnijding straatkolkaansluiting</t>
    </r>
  </si>
  <si>
    <r>
      <rPr>
        <b/>
        <sz val="11"/>
        <color theme="1"/>
        <rFont val="Calibri"/>
        <family val="2"/>
      </rPr>
      <t xml:space="preserve">Benaming: </t>
    </r>
    <r>
      <rPr>
        <b/>
        <sz val="11"/>
        <color theme="1"/>
        <rFont val="Calibri"/>
        <family val="2"/>
      </rPr>
      <t>Geïsoleerde wijziging van de straatkolklaansluiting</t>
    </r>
  </si>
  <si>
    <t>De afsnijding van de rioolaansluiting in openbaar domein</t>
  </si>
  <si>
    <t>De herstelling van de wand van het riool (waarin kan worden afgedaald) in openbaar domein</t>
  </si>
  <si>
    <t>Eventueel grond-, aanaardings- en herbestratingswerken in openbaar domein</t>
  </si>
  <si>
    <t>De aansluiting afsnijden of de verbindingskamer aan de grens van het privé-/openbaar domein dichtstoppen op een degelijke en duurzame manier en zonder verontreiniging van de riolen (storten van beton, mortel of ander materiaal)</t>
  </si>
  <si>
    <t>De opmaak van een bestek voor de aansluiting van nieuwe straatkolken op de gemeenteweg - prijs per stuk 
Eén aansluiting per straatkolk</t>
  </si>
  <si>
    <t>De verzending van de offerte naar de gemeentelijke aanvrager, ontvangst van de bestelling van de wegbeheerder (akkoord over het bestek) en verzending van een factuur naar de aanvrager</t>
  </si>
  <si>
    <t>De grond-, aanaardings- en bestratings-/asfalteringswerken die nodig zijn voor de aanleg van de straatkolk(en)</t>
  </si>
  <si>
    <t xml:space="preserve">De straatkolkaansluitingen aan de hand van de gepaste techniek (aanleg, buis-in-buis, boring) </t>
  </si>
  <si>
    <t>De verbinding van het straatkolkstuk met de aansluitingsbuis (als de straatkolken niet door VIVAQUA worden geplaatst)</t>
  </si>
  <si>
    <t>De verbinding van de buis voor straatkolkaansluiting met de hoofdcollector in de openbare weg</t>
  </si>
  <si>
    <t>de levering van straatkolkstukken (nieuwe of ter vervanging van bestaande stukken)</t>
  </si>
  <si>
    <t>Het aantal en de plaats van de aan te sluiten straatkolken bepalen en die informatie doorspelen aan het studiebureau van VIVAQUA</t>
  </si>
  <si>
    <t>Als er ook straatkolkstukken moeten worden vernieuwd - zie fiche in kwestie</t>
  </si>
  <si>
    <t>De aanvragen moeten schriftelijk worden ingediend (per brief of e-mail) bij het secretariaat van de DSI: dir3sec@vivaqua.be</t>
  </si>
  <si>
    <r>
      <rPr>
        <b/>
        <sz val="11"/>
        <color theme="1"/>
        <rFont val="Calibri"/>
        <family val="2"/>
      </rPr>
      <t xml:space="preserve">Benaming: </t>
    </r>
    <r>
      <rPr>
        <b/>
        <sz val="11"/>
        <color theme="1"/>
        <rFont val="Calibri"/>
        <family val="2"/>
      </rPr>
      <t>CONTROLE VÓÓR INGEBRUIKNEMING VAN EEN NIEUW PRIVATIEF STORMBEKKEN</t>
    </r>
  </si>
  <si>
    <t>Op aangeven van onze technicus die ter plaatse komt</t>
  </si>
  <si>
    <t>Bijkomende werken (optioneel en te betalen): Follow-up werken (inclusief verplaatsingen)</t>
  </si>
  <si>
    <t>Afgifte van het attest van ingebruikneming</t>
  </si>
  <si>
    <t>Aanpak', analyse en controle van het kunstwerk</t>
  </si>
  <si>
    <r>
      <rPr>
        <b/>
        <sz val="11"/>
        <color theme="1"/>
        <rFont val="Calibri"/>
        <family val="2"/>
      </rPr>
      <t xml:space="preserve">Benaming: </t>
    </r>
    <r>
      <rPr>
        <b/>
        <sz val="11"/>
        <color theme="1"/>
        <rFont val="Calibri"/>
        <family val="2"/>
      </rPr>
      <t>CONTROLE VÓÓR INGEBRUIKNEMING VAN EEN NIEUW PRIVATIEF STORMBEKKEN</t>
    </r>
  </si>
  <si>
    <t>Technische prestatie: strijd tegen de overstromingen</t>
  </si>
  <si>
    <r>
      <rPr>
        <b/>
        <sz val="11"/>
        <color theme="1"/>
        <rFont val="Calibri"/>
        <family val="2"/>
      </rPr>
      <t xml:space="preserve">Benaming: </t>
    </r>
    <r>
      <rPr>
        <b/>
        <sz val="11"/>
        <color theme="1"/>
        <rFont val="Calibri"/>
        <family val="2"/>
      </rPr>
      <t>PERIODIEKE CONTROLE VAN DE PRIVATIEVE STORMBEKKENS</t>
    </r>
  </si>
  <si>
    <t>Controle vóór ingebruikneming</t>
  </si>
  <si>
    <t>Bekken met vrij verval tussen 10 en 25 m³</t>
  </si>
  <si>
    <t>Bekken met pomp en telemetrie</t>
  </si>
  <si>
    <t>Netten 2</t>
  </si>
  <si>
    <t>Netten 3</t>
  </si>
  <si>
    <t>Netten 4</t>
  </si>
  <si>
    <t>De follow-up van de werken door het opzichterspersoneel van VIVAQUA</t>
  </si>
  <si>
    <t>Het beheer en de plaatsing van de signalisatie, de bebakening en de omleidingen die werden opgelegd in de vergunning van de wegbeheerder en/of de politie</t>
  </si>
  <si>
    <t>De technische voorbereiding van de werken</t>
  </si>
  <si>
    <t>De aanleg van een werkendossier</t>
  </si>
  <si>
    <t>De opmaak van een offerte en de verzending ervan naar de aanvrager, ontvangst van de bestelling van de aanvrager (akkoord over het bestek) en verzending van een factuur naar de aanvrager</t>
  </si>
  <si>
    <t>Zo nodig, het graven van verkenningssleuven ter plaatse</t>
  </si>
  <si>
    <r>
      <rPr>
        <b/>
        <sz val="11"/>
        <color theme="1"/>
        <rFont val="Calibri"/>
        <family val="2"/>
      </rPr>
      <t xml:space="preserve">Benaming: </t>
    </r>
    <r>
      <rPr>
        <b/>
        <sz val="11"/>
        <color theme="1"/>
        <rFont val="Calibri"/>
        <family val="2"/>
      </rPr>
      <t>Aanleg van distributieleiding in het kader van een nieuwe aansluiting in privédomein (nieuwe verkaveling), buiten de openbare weg</t>
    </r>
  </si>
  <si>
    <t>De opmaak van een offerte en de verzending ervan naar de aanvrager, de ontvangst van de bestelling van de aanvrager (akkoord over het bestek) en de verzending van een factuur naar de aanvrager</t>
  </si>
  <si>
    <t>De verplaatsingen van het VIVAQUA-personeel en het materieel van de VIVAQUA-installaties naar het werkterrein alsook die van de eventuele onderaannemer</t>
  </si>
  <si>
    <t>Indien vermeld in het bestek: grondwerken, aanaarding en bestrating</t>
  </si>
  <si>
    <t>Het verkrijgen van de werkvergunningen via het Osiris-platform / de coördinatie met de andere nutsbedrijven</t>
  </si>
  <si>
    <t>De aanvraag moet schriftelijk worden ingediend op het adres van de entiteit Aansluitingen resnet_racc@vivaqua.be</t>
  </si>
  <si>
    <t>De uitvoering van een technische studie met inbegrip van de opmaak van plan(nen) en een bestek voor de uit te voeren werken</t>
  </si>
  <si>
    <t>De verplaatsingen van het personeel en het materieel van de onderaannemer van VIVAQUA naar het werkterrein</t>
  </si>
  <si>
    <t>De uitvoering van de nodige saneringswerken door de onderaannemer (wijzigingen van collectoren, aansluitingen, inspectiekamers, vervanging van installaties)</t>
  </si>
  <si>
    <t>Alle elementen verzamelen die nodig zijn om de situatie te bestuderen (plannen voor de inrichting van de openbare wegen en/of voor werken die de klant heeft gepland en die een impact hebben op het saneringsnet)</t>
  </si>
  <si>
    <t>De aanvraag moet schriftelijk worden ingediend bij het secretariaat van de DSI: dir3sec@vivaqua.be</t>
  </si>
  <si>
    <t>Art. 5.1 AV</t>
  </si>
  <si>
    <t>Opmaak en communicatie van het verslag</t>
  </si>
  <si>
    <t>Desgevallend zorgen voor de toegang tot de installaties waar de meting moet worden uitgevoerd</t>
  </si>
  <si>
    <t>per e-mail: verif@vivaqua.be</t>
  </si>
  <si>
    <t>Ontradingstarief</t>
  </si>
  <si>
    <t>Art. 78 AV</t>
  </si>
  <si>
    <t>572,5 + facturering van een jaarlijks verbruik</t>
  </si>
  <si>
    <t>595,97 + facturering van een jaarlijks verbruik</t>
  </si>
  <si>
    <t>607,89 + facturering van een jaarlijks verbruik</t>
  </si>
  <si>
    <t>620,05 + facturering van een jaarlijks verbruik</t>
  </si>
  <si>
    <t>Art. 100 en 105 AV</t>
  </si>
  <si>
    <t>ex ante</t>
  </si>
  <si>
    <t>fiches</t>
  </si>
  <si>
    <t>Basis voor facturering</t>
  </si>
  <si>
    <t>Bijzonderheid toepassing</t>
  </si>
  <si>
    <t>Referentie-btw-tarief</t>
  </si>
  <si>
    <t>Forfait</t>
  </si>
  <si>
    <t>Bestaand maar herzien</t>
  </si>
  <si>
    <t>Zie algemene opmerkingen</t>
  </si>
  <si>
    <t>CPI</t>
  </si>
  <si>
    <t>=4 x abonnements-vergoeding</t>
  </si>
  <si>
    <t>Zie prijstab voor extra meters</t>
  </si>
  <si>
    <t>36,13 + per extra verzegeling --&gt; 5 min werkdag --&gt; 6,02 euro</t>
  </si>
  <si>
    <t>500 + facturering van een jaarlijks verbruik</t>
  </si>
  <si>
    <t>500 +  facturering van een jaarlijks verbruik</t>
  </si>
  <si>
    <t>- Bij toepassing van het lineair huishoudelijk of niet-huishoudelijk tarief: tegen 50 % van hetzelfde tarief</t>
  </si>
  <si>
    <t>Samenstelling</t>
  </si>
  <si>
    <t>Tegenwaarde</t>
  </si>
  <si>
    <t>Toepassing van het huishoudelijk of niet-huishoudelijk tarief: tegen 50 % van hetzelfde tarief</t>
  </si>
  <si>
    <t>Bij toepassing van het huishoudelijk of niet-huishoudelijk tarief: tegen 50 % van hetzelfde tarief</t>
  </si>
  <si>
    <t>Bij toepassing van het huishoudelijk of niet-huishoudelijk tarief: tegen 10 % van hetzelfde tarief</t>
  </si>
  <si>
    <t>Conform met de methodologie worden de tarieven vastgesteld voor het jaar 2023 en vervolgens, in principe, geïndexeerd op basis van de geraamde percentages voor de volgende jaren van de regulatoire periode.</t>
  </si>
  <si>
    <t/>
  </si>
  <si>
    <t>Prestations diverses one-shot - Régulé directe</t>
  </si>
  <si>
    <t>Prestations diverses one-shot - AIG</t>
  </si>
  <si>
    <t>van 01/01/2023 tot en met 13/02/2023</t>
  </si>
  <si>
    <t>vanaf 14/02/2023 tot en met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</si>
</sst>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quot;€&quot;_-;\-* #,##0\ &quot;€&quot;_-;_-* &quot;-&quot;??\ &quot;€&quot;_-;_-@_-"/>
    <numFmt numFmtId="165" formatCode="_-* #,##0.00\ _€_-;\-* #,##0.00\ _€_-;_-* &quot;-&quot;??\ _€_-;_-@_-"/>
    <numFmt numFmtId="166" formatCode="_-* #,##0.000\ _€_-;\-* #,##0.000\ _€_-;_-* &quot;-&quot;??\ _€_-;_-@_-"/>
  </numFmts>
  <fonts count="4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b/>
      <sz val="11"/>
      <color theme="1"/>
      <name val="Calibri"/>
      <family val="2"/>
      <scheme val="minor"/>
    </font>
    <font>
      <sz val="7.5"/>
      <color theme="1"/>
      <name val="Arial"/>
      <family val="2"/>
    </font>
    <font>
      <sz val="8"/>
      <color theme="1"/>
      <name val="Arial"/>
      <family val="2"/>
    </font>
    <font>
      <sz val="11"/>
      <color rgb="FF9C0006"/>
      <name val="Arial"/>
      <family val="2"/>
    </font>
    <font>
      <sz val="11"/>
      <color rgb="FF3F3F76"/>
      <name val="Arial"/>
      <family val="2"/>
    </font>
    <font>
      <sz val="11"/>
      <name val="Arial"/>
      <family val="2"/>
    </font>
    <font>
      <b/>
      <sz val="11"/>
      <color theme="1"/>
      <name val="Arial"/>
      <family val="2"/>
    </font>
    <font>
      <sz val="10"/>
      <color rgb="FF993366"/>
      <name val="Arial"/>
      <family val="2"/>
    </font>
    <font>
      <b/>
      <sz val="11"/>
      <name val="Arial"/>
      <family val="2"/>
    </font>
    <font>
      <sz val="11"/>
      <color rgb="FFFF0000"/>
      <name val="Arial"/>
      <family val="2"/>
    </font>
    <font>
      <u/>
      <sz val="11"/>
      <color theme="10"/>
      <name val="Calibri"/>
      <family val="2"/>
      <scheme val="minor"/>
    </font>
    <font>
      <u/>
      <sz val="11"/>
      <name val="Calibri"/>
      <family val="2"/>
      <scheme val="minor"/>
    </font>
    <font>
      <strike/>
      <sz val="11"/>
      <name val="Arial"/>
      <family val="2"/>
    </font>
    <font>
      <u/>
      <sz val="11"/>
      <name val="Arial"/>
      <family val="2"/>
    </font>
    <font>
      <b/>
      <u/>
      <sz val="11"/>
      <color theme="1"/>
      <name val="Arial"/>
      <family val="2"/>
    </font>
    <font>
      <i/>
      <sz val="11"/>
      <color theme="1"/>
      <name val="Arial"/>
      <family val="2"/>
    </font>
    <font>
      <sz val="11"/>
      <color rgb="FFFF0000"/>
      <name val="Calibri"/>
      <family val="2"/>
      <scheme val="minor"/>
    </font>
    <font>
      <sz val="9"/>
      <color theme="1"/>
      <name val="Arial"/>
      <family val="2"/>
    </font>
    <font>
      <sz val="11"/>
      <color rgb="FF00B050"/>
      <name val="Arial"/>
      <family val="2"/>
    </font>
    <font>
      <sz val="11"/>
      <color theme="3"/>
      <name val="Arial"/>
      <family val="2"/>
    </font>
    <font>
      <b/>
      <sz val="22"/>
      <color theme="4"/>
      <name val="Arial"/>
      <family val="2"/>
    </font>
    <font>
      <sz val="14"/>
      <color theme="1"/>
      <name val="Arial"/>
      <family val="2"/>
    </font>
    <font>
      <sz val="11"/>
      <name val="Calibri"/>
      <family val="2"/>
      <scheme val="minor"/>
    </font>
    <font>
      <sz val="11"/>
      <color rgb="FF000000"/>
      <name val="Arial"/>
      <family val="2"/>
    </font>
    <font>
      <b/>
      <sz val="11"/>
      <color theme="1"/>
      <name val="Calibri"/>
      <family val="2"/>
    </font>
    <font>
      <u/>
      <sz val="11"/>
      <color theme="1"/>
      <name val="Calibri"/>
      <family val="2"/>
    </font>
    <font>
      <i/>
      <sz val="11"/>
      <color theme="1"/>
      <name val="Calibri"/>
      <family val="2"/>
    </font>
    <font>
      <sz val="9"/>
      <color rgb="FF000000"/>
      <name val="Arial"/>
      <family val="2"/>
    </font>
    <font>
      <sz val="11"/>
      <color rgb="FF000000"/>
      <name val="Calibri"/>
      <family val="2"/>
    </font>
    <font>
      <sz val="8"/>
      <color rgb="FF000000"/>
      <name val="Arial"/>
      <family val="2"/>
    </font>
    <font>
      <b/>
      <u/>
      <sz val="11"/>
      <color theme="1"/>
      <name val="Calibri"/>
      <family val="2"/>
    </font>
    <font>
      <sz val="11"/>
      <color rgb="FF44546A"/>
      <name val="Arial"/>
      <family val="2"/>
    </font>
    <font>
      <sz val="11"/>
      <color theme="1"/>
      <name val="Calibri"/>
      <family val="2"/>
    </font>
    <font>
      <b/>
      <sz val="11"/>
      <color rgb="FF000000"/>
      <name val="Arial"/>
      <family val="2"/>
    </font>
    <font>
      <sz val="7"/>
      <color rgb="FF000000"/>
      <name val="Arial"/>
      <family val="2"/>
    </font>
    <font>
      <sz val="11"/>
      <color theme="1"/>
      <name val="Calibri"/>
      <family val="2"/>
      <scheme val="minor"/>
    </font>
    <font>
      <strike/>
      <sz val="11"/>
      <color rgb="FF000000"/>
      <name val="Arial"/>
      <family val="2"/>
    </font>
  </fonts>
  <fills count="15">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4" tint="0.59996337778862885"/>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00B0F0"/>
        <bgColor indexed="64"/>
      </patternFill>
    </fill>
    <fill>
      <patternFill patternType="solid">
        <fgColor rgb="FF92D050"/>
        <bgColor indexed="64"/>
      </patternFill>
    </fill>
    <fill>
      <patternFill patternType="solid">
        <fgColor theme="0" tint="-0.34995574816125979"/>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lightUp"/>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11">
    <xf numFmtId="0" fontId="0" fillId="0" borderId="0"/>
    <xf numFmtId="9" fontId="44"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44" fillId="0" borderId="0" applyFont="0" applyFill="0" applyBorder="0" applyAlignment="0" applyProtection="0"/>
    <xf numFmtId="41" fontId="7"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0" fontId="8" fillId="0" borderId="0"/>
    <xf numFmtId="0" fontId="19" fillId="0" borderId="0" applyNumberFormat="0" applyFill="0" applyBorder="0" applyAlignment="0" applyProtection="0"/>
    <xf numFmtId="0" fontId="8" fillId="0" borderId="0"/>
  </cellStyleXfs>
  <cellXfs count="308">
    <xf numFmtId="0" fontId="0" fillId="0" borderId="0" xfId="0"/>
    <xf numFmtId="0" fontId="10" fillId="0" borderId="0" xfId="0" applyFont="1" applyAlignment="1">
      <alignment horizontal="left" vertical="center" indent="3"/>
    </xf>
    <xf numFmtId="0" fontId="11" fillId="0" borderId="0" xfId="0" applyFont="1" applyAlignment="1">
      <alignment vertical="center"/>
    </xf>
    <xf numFmtId="0" fontId="14" fillId="0" borderId="2" xfId="0" applyFont="1" applyBorder="1" applyAlignment="1">
      <alignment horizontal="left" vertical="center" wrapText="1"/>
    </xf>
    <xf numFmtId="0" fontId="0" fillId="0" borderId="0" xfId="0" applyAlignment="1">
      <alignment vertical="center"/>
    </xf>
    <xf numFmtId="0" fontId="9" fillId="0" borderId="0" xfId="0" applyFont="1" applyAlignment="1">
      <alignment horizontal="center"/>
    </xf>
    <xf numFmtId="0" fontId="9" fillId="0" borderId="0" xfId="0" applyFont="1"/>
    <xf numFmtId="0" fontId="0" fillId="5" borderId="2" xfId="0" applyFill="1" applyBorder="1" applyAlignment="1">
      <alignment horizontal="center" vertical="center"/>
    </xf>
    <xf numFmtId="0" fontId="10" fillId="0" borderId="2" xfId="0" applyFont="1" applyBorder="1" applyAlignment="1">
      <alignment horizontal="left" vertical="center" indent="3"/>
    </xf>
    <xf numFmtId="0" fontId="11" fillId="0" borderId="2" xfId="0" applyFont="1" applyBorder="1" applyAlignment="1">
      <alignment vertical="center"/>
    </xf>
    <xf numFmtId="0" fontId="8" fillId="0" borderId="0" xfId="8"/>
    <xf numFmtId="0" fontId="16" fillId="0" borderId="0" xfId="8" applyFont="1" applyAlignment="1">
      <alignment vertical="center"/>
    </xf>
    <xf numFmtId="0" fontId="14" fillId="0" borderId="0" xfId="8" applyFont="1"/>
    <xf numFmtId="0" fontId="14" fillId="0" borderId="3" xfId="8" applyFont="1" applyBorder="1"/>
    <xf numFmtId="0" fontId="0" fillId="0" borderId="0" xfId="0" applyAlignment="1">
      <alignment horizontal="left" vertical="center"/>
    </xf>
    <xf numFmtId="0" fontId="8" fillId="0" borderId="0" xfId="10"/>
    <xf numFmtId="0" fontId="14" fillId="0" borderId="4" xfId="10" applyFont="1" applyBorder="1"/>
    <xf numFmtId="0" fontId="14" fillId="0" borderId="3" xfId="10" applyFont="1" applyBorder="1"/>
    <xf numFmtId="0" fontId="17" fillId="0" borderId="3" xfId="10" applyFont="1" applyBorder="1"/>
    <xf numFmtId="0" fontId="20" fillId="0" borderId="3" xfId="9" applyFont="1" applyBorder="1"/>
    <xf numFmtId="0" fontId="14" fillId="0" borderId="0" xfId="10" applyFont="1"/>
    <xf numFmtId="0" fontId="14" fillId="0" borderId="3" xfId="0" applyFont="1" applyBorder="1"/>
    <xf numFmtId="0" fontId="17" fillId="0" borderId="3" xfId="0" applyFont="1" applyBorder="1"/>
    <xf numFmtId="44" fontId="14" fillId="0" borderId="2" xfId="0" applyNumberFormat="1" applyFont="1" applyBorder="1" applyAlignment="1">
      <alignment horizontal="left" vertical="center" wrapText="1"/>
    </xf>
    <xf numFmtId="0" fontId="14" fillId="0" borderId="6" xfId="0" applyFont="1" applyBorder="1"/>
    <xf numFmtId="0" fontId="21" fillId="0" borderId="3" xfId="0" applyFont="1" applyBorder="1"/>
    <xf numFmtId="0" fontId="14" fillId="0" borderId="0" xfId="0" applyFont="1"/>
    <xf numFmtId="0" fontId="14" fillId="0" borderId="3" xfId="0" applyFont="1" applyBorder="1" applyAlignment="1">
      <alignment wrapText="1"/>
    </xf>
    <xf numFmtId="0" fontId="15" fillId="0" borderId="0" xfId="10" applyFont="1"/>
    <xf numFmtId="0" fontId="17" fillId="0" borderId="3" xfId="8" applyFont="1" applyBorder="1"/>
    <xf numFmtId="0" fontId="14" fillId="0" borderId="7" xfId="0" applyFont="1" applyBorder="1"/>
    <xf numFmtId="0" fontId="8" fillId="0" borderId="3" xfId="8" applyBorder="1"/>
    <xf numFmtId="0" fontId="13" fillId="4" borderId="1" xfId="7" applyFill="1" applyAlignment="1">
      <alignment vertical="center"/>
    </xf>
    <xf numFmtId="0" fontId="23" fillId="0" borderId="0" xfId="0" applyFont="1" applyAlignment="1">
      <alignment horizontal="justify"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xf>
    <xf numFmtId="0" fontId="8" fillId="0" borderId="2" xfId="0" applyFont="1" applyBorder="1" applyAlignment="1">
      <alignment horizontal="left" vertical="center" wrapText="1"/>
    </xf>
    <xf numFmtId="0" fontId="7" fillId="0" borderId="0" xfId="0" applyFont="1" applyAlignment="1">
      <alignment vertical="center"/>
    </xf>
    <xf numFmtId="0" fontId="15" fillId="0" borderId="0" xfId="0" applyFont="1" applyAlignment="1">
      <alignment horizontal="justify" vertical="center"/>
    </xf>
    <xf numFmtId="0" fontId="25" fillId="0" borderId="0" xfId="0" applyFont="1"/>
    <xf numFmtId="0" fontId="26" fillId="0" borderId="2" xfId="0" applyFont="1" applyBorder="1" applyAlignment="1">
      <alignment vertical="center" wrapText="1"/>
    </xf>
    <xf numFmtId="0" fontId="8" fillId="0" borderId="2" xfId="0" applyFont="1" applyBorder="1"/>
    <xf numFmtId="0" fontId="14" fillId="0" borderId="2" xfId="0" applyFont="1" applyBorder="1"/>
    <xf numFmtId="9" fontId="27" fillId="0" borderId="2" xfId="0" applyNumberFormat="1" applyFont="1" applyBorder="1" applyAlignment="1">
      <alignment vertical="center"/>
    </xf>
    <xf numFmtId="0" fontId="8" fillId="5" borderId="2" xfId="0" applyFont="1" applyFill="1" applyBorder="1" applyAlignment="1">
      <alignment horizontal="center" vertical="center"/>
    </xf>
    <xf numFmtId="0" fontId="8" fillId="0" borderId="2" xfId="0" applyFont="1" applyBorder="1" applyAlignment="1">
      <alignment horizontal="center"/>
    </xf>
    <xf numFmtId="0" fontId="8" fillId="0" borderId="2" xfId="0" applyFont="1" applyBorder="1" applyAlignment="1">
      <alignment wrapText="1"/>
    </xf>
    <xf numFmtId="44" fontId="8" fillId="0" borderId="2" xfId="0" applyNumberFormat="1" applyFont="1" applyBorder="1" applyAlignment="1">
      <alignment horizontal="left" vertical="center" wrapText="1"/>
    </xf>
    <xf numFmtId="44" fontId="8" fillId="4" borderId="2" xfId="0" applyNumberFormat="1" applyFont="1" applyFill="1" applyBorder="1" applyAlignment="1">
      <alignment vertical="center" wrapText="1"/>
    </xf>
    <xf numFmtId="44" fontId="8" fillId="4" borderId="2" xfId="0" applyNumberFormat="1" applyFont="1" applyFill="1" applyBorder="1" applyAlignment="1">
      <alignment vertical="center"/>
    </xf>
    <xf numFmtId="0" fontId="8" fillId="0" borderId="2" xfId="0" applyFont="1" applyBorder="1" applyAlignment="1">
      <alignment horizontal="center" vertical="center"/>
    </xf>
    <xf numFmtId="0" fontId="24" fillId="0" borderId="3" xfId="8" applyFont="1" applyBorder="1" applyAlignment="1">
      <alignment wrapText="1"/>
    </xf>
    <xf numFmtId="44" fontId="8" fillId="0" borderId="2" xfId="0" applyNumberFormat="1" applyFont="1" applyBorder="1"/>
    <xf numFmtId="44" fontId="8" fillId="0" borderId="2" xfId="4" applyNumberFormat="1" applyFont="1" applyBorder="1"/>
    <xf numFmtId="9" fontId="8" fillId="0" borderId="2" xfId="0" applyNumberFormat="1" applyFont="1" applyBorder="1" applyAlignment="1">
      <alignment horizontal="center"/>
    </xf>
    <xf numFmtId="0" fontId="8" fillId="0" borderId="2" xfId="0" applyFont="1" applyBorder="1" applyAlignment="1">
      <alignment vertical="center"/>
    </xf>
    <xf numFmtId="0" fontId="8" fillId="0" borderId="2" xfId="0" quotePrefix="1" applyFont="1" applyBorder="1" applyAlignment="1">
      <alignment horizontal="center" vertical="center"/>
    </xf>
    <xf numFmtId="164" fontId="8" fillId="0" borderId="2" xfId="0" applyNumberFormat="1" applyFont="1" applyBorder="1" applyAlignment="1">
      <alignment vertical="center"/>
    </xf>
    <xf numFmtId="44" fontId="8" fillId="0" borderId="2" xfId="0" applyNumberFormat="1" applyFont="1" applyBorder="1" applyAlignment="1">
      <alignment horizontal="center" vertical="center"/>
    </xf>
    <xf numFmtId="0" fontId="8" fillId="0" borderId="2" xfId="0" applyFont="1" applyBorder="1" applyAlignment="1">
      <alignment vertical="center" wrapText="1"/>
    </xf>
    <xf numFmtId="9" fontId="8" fillId="0" borderId="2" xfId="0" applyNumberFormat="1" applyFont="1" applyBorder="1" applyAlignment="1">
      <alignment horizontal="center" vertical="center"/>
    </xf>
    <xf numFmtId="164" fontId="8" fillId="0" borderId="2" xfId="0" quotePrefix="1" applyNumberFormat="1" applyFont="1" applyBorder="1" applyAlignment="1">
      <alignment horizontal="left" vertical="center" wrapText="1"/>
    </xf>
    <xf numFmtId="0" fontId="8" fillId="4" borderId="2" xfId="0" applyFont="1" applyFill="1" applyBorder="1" applyAlignment="1">
      <alignment horizontal="left" vertical="center" wrapText="1"/>
    </xf>
    <xf numFmtId="0" fontId="8" fillId="0" borderId="0" xfId="0" applyFont="1" applyAlignment="1">
      <alignment vertical="center"/>
    </xf>
    <xf numFmtId="0" fontId="8" fillId="4" borderId="2" xfId="0" applyFont="1" applyFill="1" applyBorder="1" applyAlignment="1">
      <alignment horizontal="center" vertical="center"/>
    </xf>
    <xf numFmtId="2" fontId="8" fillId="0" borderId="2" xfId="0" applyNumberFormat="1" applyFont="1" applyBorder="1" applyAlignment="1">
      <alignment vertical="center"/>
    </xf>
    <xf numFmtId="2" fontId="8" fillId="0" borderId="2" xfId="0" applyNumberFormat="1" applyFont="1" applyBorder="1" applyAlignment="1">
      <alignment horizontal="center" vertical="center" wrapText="1"/>
    </xf>
    <xf numFmtId="0" fontId="8" fillId="0" borderId="2" xfId="0" quotePrefix="1" applyFont="1" applyBorder="1" applyAlignment="1">
      <alignment vertical="center"/>
    </xf>
    <xf numFmtId="0" fontId="8" fillId="0" borderId="6" xfId="0" applyFont="1" applyBorder="1"/>
    <xf numFmtId="0" fontId="8" fillId="0" borderId="3" xfId="0" applyFont="1" applyBorder="1"/>
    <xf numFmtId="0" fontId="8" fillId="0" borderId="5" xfId="0" applyFont="1" applyBorder="1"/>
    <xf numFmtId="0" fontId="8" fillId="0" borderId="8" xfId="0" applyFont="1" applyBorder="1"/>
    <xf numFmtId="0" fontId="8" fillId="0" borderId="0" xfId="0" quotePrefix="1" applyFont="1"/>
    <xf numFmtId="44" fontId="8" fillId="7" borderId="2" xfId="0" applyNumberFormat="1" applyFont="1" applyFill="1" applyBorder="1" applyAlignment="1">
      <alignment horizontal="left" vertical="center" wrapText="1"/>
    </xf>
    <xf numFmtId="0" fontId="8" fillId="4" borderId="0" xfId="0" applyFont="1" applyFill="1"/>
    <xf numFmtId="2" fontId="8" fillId="4" borderId="2" xfId="0" applyNumberFormat="1" applyFont="1" applyFill="1" applyBorder="1" applyAlignment="1">
      <alignment horizontal="center" vertical="center" wrapText="1"/>
    </xf>
    <xf numFmtId="2" fontId="8" fillId="0" borderId="2" xfId="0" applyNumberFormat="1" applyFont="1" applyBorder="1" applyAlignment="1">
      <alignment horizontal="center" vertical="center"/>
    </xf>
    <xf numFmtId="0" fontId="8" fillId="0" borderId="0" xfId="0" applyFont="1" applyAlignment="1">
      <alignment horizontal="center"/>
    </xf>
    <xf numFmtId="0" fontId="8" fillId="0" borderId="9" xfId="0" applyFont="1" applyBorder="1"/>
    <xf numFmtId="0" fontId="8" fillId="0" borderId="10" xfId="0" applyFont="1" applyBorder="1"/>
    <xf numFmtId="10" fontId="8" fillId="0" borderId="0" xfId="1" applyNumberFormat="1" applyFont="1"/>
    <xf numFmtId="9" fontId="8" fillId="0" borderId="2" xfId="0" applyNumberFormat="1" applyFont="1" applyBorder="1" applyAlignment="1">
      <alignment horizontal="center" vertical="center" wrapText="1"/>
    </xf>
    <xf numFmtId="44" fontId="8" fillId="0" borderId="2" xfId="0" quotePrefix="1" applyNumberFormat="1" applyFont="1" applyBorder="1" applyAlignment="1">
      <alignment horizontal="left" vertical="center" wrapText="1"/>
    </xf>
    <xf numFmtId="0" fontId="8" fillId="4" borderId="2" xfId="0" applyFont="1" applyFill="1" applyBorder="1" applyAlignment="1">
      <alignment vertical="center" wrapText="1"/>
    </xf>
    <xf numFmtId="0" fontId="8" fillId="4" borderId="2" xfId="0" applyFont="1" applyFill="1" applyBorder="1"/>
    <xf numFmtId="0" fontId="8" fillId="4" borderId="2" xfId="0" applyFont="1" applyFill="1" applyBorder="1" applyAlignment="1">
      <alignment vertical="center"/>
    </xf>
    <xf numFmtId="2" fontId="8" fillId="4" borderId="2" xfId="0" applyNumberFormat="1" applyFont="1" applyFill="1" applyBorder="1" applyAlignment="1">
      <alignment horizontal="center" vertical="center"/>
    </xf>
    <xf numFmtId="2" fontId="8" fillId="4" borderId="2" xfId="0" quotePrefix="1" applyNumberFormat="1" applyFont="1" applyFill="1" applyBorder="1" applyAlignment="1">
      <alignment horizontal="center" vertical="center"/>
    </xf>
    <xf numFmtId="10" fontId="8" fillId="0" borderId="2" xfId="1" applyNumberFormat="1" applyFont="1" applyBorder="1" applyAlignment="1">
      <alignment horizontal="center"/>
    </xf>
    <xf numFmtId="0" fontId="8" fillId="0" borderId="2" xfId="0" applyFont="1" applyBorder="1" applyAlignment="1">
      <alignment horizontal="center" vertical="center" wrapText="1"/>
    </xf>
    <xf numFmtId="0" fontId="8" fillId="0" borderId="0" xfId="0" applyFont="1" applyAlignment="1">
      <alignment horizontal="center" vertical="center"/>
    </xf>
    <xf numFmtId="0" fontId="8" fillId="4" borderId="0" xfId="0" applyFont="1" applyFill="1" applyAlignment="1">
      <alignment wrapText="1"/>
    </xf>
    <xf numFmtId="0" fontId="8" fillId="4" borderId="2" xfId="0" applyFont="1" applyFill="1" applyBorder="1" applyAlignment="1">
      <alignment wrapText="1"/>
    </xf>
    <xf numFmtId="165" fontId="8" fillId="0" borderId="0" xfId="0" applyNumberFormat="1" applyFont="1"/>
    <xf numFmtId="166" fontId="8" fillId="0" borderId="0" xfId="0" applyNumberFormat="1" applyFont="1"/>
    <xf numFmtId="44" fontId="8" fillId="0" borderId="2" xfId="0" applyNumberFormat="1" applyFont="1" applyBorder="1" applyAlignment="1">
      <alignment vertical="center"/>
    </xf>
    <xf numFmtId="0" fontId="30" fillId="0" borderId="2" xfId="0" applyFont="1" applyBorder="1" applyAlignment="1">
      <alignment horizontal="left" vertical="center" indent="3"/>
    </xf>
    <xf numFmtId="10" fontId="8" fillId="9" borderId="2" xfId="1" applyNumberFormat="1" applyFont="1" applyFill="1" applyBorder="1" applyAlignment="1">
      <alignment horizontal="center"/>
    </xf>
    <xf numFmtId="0" fontId="18" fillId="0" borderId="0" xfId="0" applyFont="1"/>
    <xf numFmtId="0" fontId="21" fillId="0" borderId="0" xfId="10" applyFont="1" applyAlignment="1">
      <alignment wrapText="1"/>
    </xf>
    <xf numFmtId="0" fontId="14" fillId="4" borderId="0" xfId="10" applyFont="1" applyFill="1"/>
    <xf numFmtId="0" fontId="31" fillId="0" borderId="0" xfId="0" applyFont="1"/>
    <xf numFmtId="0" fontId="17" fillId="0" borderId="0" xfId="10" applyFont="1"/>
    <xf numFmtId="0" fontId="31" fillId="0" borderId="3" xfId="0" applyFont="1" applyBorder="1"/>
    <xf numFmtId="0" fontId="22" fillId="4" borderId="4" xfId="9" applyFont="1" applyFill="1" applyBorder="1"/>
    <xf numFmtId="44" fontId="8" fillId="0" borderId="2" xfId="4" applyNumberFormat="1" applyFont="1" applyFill="1" applyBorder="1"/>
    <xf numFmtId="44" fontId="8" fillId="0" borderId="2" xfId="0" applyNumberFormat="1" applyFont="1" applyBorder="1" applyAlignment="1">
      <alignment vertical="center" wrapText="1"/>
    </xf>
    <xf numFmtId="0" fontId="8" fillId="0" borderId="0" xfId="0" applyFont="1" applyAlignment="1">
      <alignment horizontal="justify" vertical="center"/>
    </xf>
    <xf numFmtId="10" fontId="8" fillId="11" borderId="2" xfId="1" applyNumberFormat="1" applyFont="1" applyFill="1" applyBorder="1" applyAlignment="1">
      <alignment horizontal="center"/>
    </xf>
    <xf numFmtId="2" fontId="8" fillId="0" borderId="2" xfId="0" applyNumberFormat="1" applyFont="1" applyBorder="1"/>
    <xf numFmtId="2" fontId="8" fillId="0" borderId="2" xfId="0" quotePrefix="1" applyNumberFormat="1" applyFont="1" applyBorder="1" applyAlignment="1">
      <alignment horizontal="center" vertical="center"/>
    </xf>
    <xf numFmtId="44" fontId="8" fillId="0" borderId="2" xfId="4" applyNumberFormat="1" applyFont="1" applyFill="1" applyBorder="1" applyAlignment="1">
      <alignment vertical="center"/>
    </xf>
    <xf numFmtId="44" fontId="8" fillId="0" borderId="2" xfId="4" applyNumberFormat="1" applyFont="1" applyBorder="1" applyAlignment="1">
      <alignment vertical="center"/>
    </xf>
    <xf numFmtId="0" fontId="8" fillId="5" borderId="11" xfId="0" applyFont="1" applyFill="1" applyBorder="1" applyAlignment="1">
      <alignment horizontal="center" vertical="center"/>
    </xf>
    <xf numFmtId="0" fontId="8" fillId="5" borderId="0" xfId="0" applyFont="1" applyFill="1" applyAlignment="1">
      <alignment horizontal="center" vertical="center"/>
    </xf>
    <xf numFmtId="4" fontId="8" fillId="0" borderId="2" xfId="4" applyNumberFormat="1" applyFont="1" applyBorder="1"/>
    <xf numFmtId="4" fontId="8" fillId="0" borderId="2" xfId="4" applyNumberFormat="1" applyFont="1" applyFill="1" applyBorder="1" applyAlignment="1">
      <alignment horizontal="center"/>
    </xf>
    <xf numFmtId="4" fontId="8" fillId="0" borderId="2" xfId="4" applyNumberFormat="1" applyFont="1" applyBorder="1" applyAlignment="1">
      <alignment horizontal="center"/>
    </xf>
    <xf numFmtId="4" fontId="14" fillId="0" borderId="2" xfId="4" applyNumberFormat="1" applyFont="1" applyBorder="1"/>
    <xf numFmtId="4" fontId="8" fillId="0" borderId="2" xfId="0" applyNumberFormat="1" applyFont="1" applyBorder="1"/>
    <xf numFmtId="4" fontId="8" fillId="0" borderId="2" xfId="0" applyNumberFormat="1" applyFont="1" applyBorder="1" applyAlignment="1">
      <alignment horizontal="center"/>
    </xf>
    <xf numFmtId="4" fontId="8" fillId="4" borderId="2" xfId="0" applyNumberFormat="1" applyFont="1" applyFill="1" applyBorder="1" applyAlignment="1">
      <alignment horizontal="center" vertical="center"/>
    </xf>
    <xf numFmtId="4" fontId="8" fillId="0" borderId="2" xfId="0" applyNumberFormat="1" applyFont="1" applyBorder="1" applyAlignment="1">
      <alignment horizontal="center" vertical="center"/>
    </xf>
    <xf numFmtId="4" fontId="8" fillId="0" borderId="2" xfId="4" applyNumberFormat="1" applyFont="1" applyBorder="1" applyAlignment="1">
      <alignment horizontal="center" vertical="center"/>
    </xf>
    <xf numFmtId="4" fontId="8" fillId="0" borderId="2" xfId="4" applyNumberFormat="1" applyFont="1" applyFill="1" applyBorder="1" applyAlignment="1">
      <alignment horizontal="center" vertical="center"/>
    </xf>
    <xf numFmtId="4" fontId="11" fillId="0" borderId="2" xfId="0" applyNumberFormat="1" applyFont="1" applyBorder="1" applyAlignment="1">
      <alignment horizontal="center" vertical="center" wrapText="1"/>
    </xf>
    <xf numFmtId="4" fontId="8" fillId="0" borderId="2" xfId="4" quotePrefix="1"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14" fillId="4" borderId="3" xfId="0" applyFont="1" applyFill="1" applyBorder="1"/>
    <xf numFmtId="0" fontId="14" fillId="0" borderId="3" xfId="8" applyFont="1" applyBorder="1" applyAlignment="1">
      <alignment wrapText="1"/>
    </xf>
    <xf numFmtId="0" fontId="8" fillId="6" borderId="3" xfId="8" applyFill="1" applyBorder="1"/>
    <xf numFmtId="0" fontId="8" fillId="0" borderId="3" xfId="8" applyBorder="1" applyAlignment="1">
      <alignment wrapText="1"/>
    </xf>
    <xf numFmtId="0" fontId="8" fillId="0" borderId="3" xfId="0" applyFont="1" applyBorder="1" applyAlignment="1">
      <alignment horizontal="left" vertical="center" wrapText="1"/>
    </xf>
    <xf numFmtId="0" fontId="8" fillId="0" borderId="3" xfId="8" applyBorder="1" applyAlignment="1">
      <alignment vertical="center" wrapText="1"/>
    </xf>
    <xf numFmtId="0" fontId="8" fillId="6" borderId="3" xfId="0" applyFont="1" applyFill="1" applyBorder="1"/>
    <xf numFmtId="0" fontId="32" fillId="0" borderId="0" xfId="0" applyFont="1"/>
    <xf numFmtId="0" fontId="34" fillId="0" borderId="0" xfId="9" applyFont="1" applyAlignment="1">
      <alignment horizontal="center"/>
    </xf>
    <xf numFmtId="0" fontId="32" fillId="0" borderId="2" xfId="0" applyFont="1" applyBorder="1"/>
    <xf numFmtId="0" fontId="39" fillId="7" borderId="0" xfId="0" applyFont="1" applyFill="1" applyAlignment="1">
      <alignment horizontal="justify" vertical="center"/>
    </xf>
    <xf numFmtId="0" fontId="32" fillId="0" borderId="0" xfId="0" applyFont="1" applyAlignment="1">
      <alignment horizontal="justify" vertical="center"/>
    </xf>
    <xf numFmtId="0" fontId="39" fillId="0" borderId="0" xfId="0" applyFont="1" applyAlignment="1">
      <alignment horizontal="justify" vertical="center"/>
    </xf>
    <xf numFmtId="0" fontId="32" fillId="0" borderId="2" xfId="0" applyFont="1" applyBorder="1" applyAlignment="1">
      <alignment vertical="center"/>
    </xf>
    <xf numFmtId="0" fontId="32" fillId="0" borderId="2" xfId="0" applyFont="1" applyBorder="1" applyAlignment="1">
      <alignment horizontal="left" vertical="center" wrapText="1"/>
    </xf>
    <xf numFmtId="0" fontId="32" fillId="4" borderId="2" xfId="0" quotePrefix="1" applyFont="1" applyFill="1" applyBorder="1" applyAlignment="1">
      <alignment vertical="center"/>
    </xf>
    <xf numFmtId="0" fontId="32" fillId="0" borderId="2" xfId="0" applyFont="1" applyBorder="1" applyAlignment="1">
      <alignment horizontal="center" vertical="center" wrapText="1"/>
    </xf>
    <xf numFmtId="0" fontId="34" fillId="0" borderId="2" xfId="9" applyFont="1" applyBorder="1" applyAlignment="1">
      <alignment horizontal="center" vertical="center" wrapText="1"/>
    </xf>
    <xf numFmtId="0" fontId="32" fillId="0" borderId="2" xfId="0" applyFont="1" applyBorder="1" applyAlignment="1">
      <alignment horizontal="center" vertical="center"/>
    </xf>
    <xf numFmtId="0" fontId="32" fillId="4" borderId="2" xfId="0" applyFont="1" applyFill="1" applyBorder="1" applyAlignment="1">
      <alignment vertical="center" wrapText="1"/>
    </xf>
    <xf numFmtId="0" fontId="32" fillId="0" borderId="2" xfId="0" quotePrefix="1" applyFont="1" applyBorder="1" applyAlignment="1">
      <alignment vertical="center"/>
    </xf>
    <xf numFmtId="0" fontId="32" fillId="0" borderId="2" xfId="0" quotePrefix="1" applyFont="1" applyBorder="1" applyAlignment="1">
      <alignment horizontal="left" vertical="center" wrapText="1"/>
    </xf>
    <xf numFmtId="0" fontId="32" fillId="4" borderId="2" xfId="0" applyFont="1" applyFill="1" applyBorder="1" applyAlignment="1">
      <alignment vertical="center"/>
    </xf>
    <xf numFmtId="0" fontId="32" fillId="0" borderId="2" xfId="0" quotePrefix="1" applyFont="1" applyBorder="1" applyAlignment="1">
      <alignment horizontal="center" vertical="center"/>
    </xf>
    <xf numFmtId="0" fontId="32" fillId="0" borderId="2" xfId="0" quotePrefix="1" applyFont="1" applyBorder="1" applyAlignment="1">
      <alignment horizontal="center" vertical="center" wrapText="1"/>
    </xf>
    <xf numFmtId="4" fontId="38" fillId="0" borderId="2" xfId="0" applyNumberFormat="1" applyFont="1" applyBorder="1" applyAlignment="1">
      <alignment horizontal="center" vertical="center" wrapText="1"/>
    </xf>
    <xf numFmtId="4" fontId="32" fillId="0" borderId="2" xfId="4" quotePrefix="1" applyNumberFormat="1" applyFont="1" applyFill="1" applyBorder="1" applyAlignment="1">
      <alignment horizontal="center" vertical="center"/>
    </xf>
    <xf numFmtId="4" fontId="32" fillId="0" borderId="2" xfId="4" quotePrefix="1" applyNumberFormat="1" applyFont="1" applyBorder="1" applyAlignment="1">
      <alignment horizontal="center" vertical="center"/>
    </xf>
    <xf numFmtId="4" fontId="32" fillId="0" borderId="2" xfId="0" applyNumberFormat="1" applyFont="1" applyBorder="1" applyAlignment="1">
      <alignment horizontal="center" vertical="center" wrapText="1"/>
    </xf>
    <xf numFmtId="0" fontId="33" fillId="0" borderId="2" xfId="0" applyFont="1" applyBorder="1" applyAlignment="1">
      <alignment horizontal="center"/>
    </xf>
    <xf numFmtId="0" fontId="33" fillId="0" borderId="2" xfId="0" applyFont="1" applyBorder="1" applyAlignment="1">
      <alignment horizontal="center" wrapText="1"/>
    </xf>
    <xf numFmtId="0" fontId="32" fillId="0" borderId="2" xfId="0" applyFont="1" applyBorder="1" applyAlignment="1">
      <alignment vertical="center" wrapText="1"/>
    </xf>
    <xf numFmtId="0" fontId="36" fillId="0" borderId="2" xfId="0" applyFont="1" applyBorder="1" applyAlignment="1">
      <alignment vertical="center" wrapText="1"/>
    </xf>
    <xf numFmtId="44" fontId="32" fillId="0" borderId="2" xfId="0" applyNumberFormat="1" applyFont="1" applyBorder="1" applyAlignment="1">
      <alignment vertical="center"/>
    </xf>
    <xf numFmtId="0" fontId="34" fillId="0" borderId="2" xfId="9" applyFont="1" applyBorder="1" applyAlignment="1">
      <alignment vertical="center" wrapText="1"/>
    </xf>
    <xf numFmtId="0" fontId="8" fillId="0" borderId="6" xfId="10" applyBorder="1"/>
    <xf numFmtId="0" fontId="8" fillId="6" borderId="3" xfId="10" applyFill="1" applyBorder="1"/>
    <xf numFmtId="0" fontId="8" fillId="0" borderId="3" xfId="10" applyBorder="1"/>
    <xf numFmtId="0" fontId="33" fillId="0" borderId="3" xfId="0" applyFont="1" applyBorder="1"/>
    <xf numFmtId="0" fontId="8" fillId="0" borderId="3" xfId="0" applyFont="1" applyBorder="1" applyAlignment="1">
      <alignment wrapText="1"/>
    </xf>
    <xf numFmtId="0" fontId="33" fillId="0" borderId="3" xfId="10" applyFont="1" applyBorder="1"/>
    <xf numFmtId="0" fontId="34" fillId="0" borderId="3" xfId="9" applyFont="1" applyBorder="1"/>
    <xf numFmtId="0" fontId="8" fillId="0" borderId="5" xfId="10" applyBorder="1"/>
    <xf numFmtId="0" fontId="34" fillId="0" borderId="3" xfId="0" applyFont="1" applyBorder="1"/>
    <xf numFmtId="0" fontId="32" fillId="0" borderId="2" xfId="0" quotePrefix="1" applyFont="1" applyBorder="1"/>
    <xf numFmtId="0" fontId="32" fillId="4" borderId="2" xfId="0" applyFont="1" applyFill="1" applyBorder="1" applyAlignment="1">
      <alignment wrapText="1"/>
    </xf>
    <xf numFmtId="4" fontId="32" fillId="0" borderId="2" xfId="0" applyNumberFormat="1" applyFont="1" applyBorder="1"/>
    <xf numFmtId="0" fontId="34" fillId="0" borderId="3" xfId="10" applyFont="1" applyBorder="1"/>
    <xf numFmtId="0" fontId="8" fillId="4" borderId="6" xfId="10" applyFill="1" applyBorder="1"/>
    <xf numFmtId="0" fontId="32" fillId="0" borderId="2" xfId="0" applyFont="1" applyBorder="1" applyAlignment="1">
      <alignment wrapText="1"/>
    </xf>
    <xf numFmtId="0" fontId="32" fillId="0" borderId="2" xfId="0" applyFont="1" applyBorder="1" applyAlignment="1">
      <alignment horizontal="center"/>
    </xf>
    <xf numFmtId="0" fontId="32" fillId="0" borderId="2" xfId="0" applyFont="1" applyBorder="1" applyAlignment="1">
      <alignment horizontal="left" vertical="center"/>
    </xf>
    <xf numFmtId="0" fontId="33" fillId="0" borderId="3" xfId="8" applyFont="1" applyBorder="1"/>
    <xf numFmtId="0" fontId="8" fillId="0" borderId="5" xfId="8" applyBorder="1"/>
    <xf numFmtId="0" fontId="32" fillId="4" borderId="2" xfId="0" applyFont="1" applyFill="1" applyBorder="1" applyAlignment="1">
      <alignment horizontal="left" vertical="center" wrapText="1"/>
    </xf>
    <xf numFmtId="0" fontId="32" fillId="0" borderId="6" xfId="8" applyFont="1" applyBorder="1"/>
    <xf numFmtId="0" fontId="32" fillId="6" borderId="3" xfId="8" applyFont="1" applyFill="1" applyBorder="1"/>
    <xf numFmtId="0" fontId="32" fillId="0" borderId="3" xfId="8" applyFont="1" applyBorder="1"/>
    <xf numFmtId="0" fontId="32" fillId="0" borderId="5" xfId="8" applyFont="1" applyBorder="1"/>
    <xf numFmtId="9" fontId="32" fillId="0" borderId="2" xfId="0" applyNumberFormat="1" applyFont="1" applyBorder="1" applyAlignment="1">
      <alignment horizontal="center" vertical="center"/>
    </xf>
    <xf numFmtId="44" fontId="32" fillId="0" borderId="2" xfId="0" applyNumberFormat="1" applyFont="1" applyBorder="1" applyAlignment="1">
      <alignment horizontal="center" vertical="center" wrapText="1"/>
    </xf>
    <xf numFmtId="0" fontId="8" fillId="0" borderId="6" xfId="8" applyBorder="1"/>
    <xf numFmtId="0" fontId="33" fillId="6" borderId="3" xfId="8" applyFont="1" applyFill="1" applyBorder="1"/>
    <xf numFmtId="0" fontId="8" fillId="0" borderId="3" xfId="8" applyBorder="1" applyAlignment="1">
      <alignment horizontal="left" wrapText="1"/>
    </xf>
    <xf numFmtId="0" fontId="34" fillId="0" borderId="3" xfId="9" applyFont="1" applyFill="1" applyBorder="1"/>
    <xf numFmtId="0" fontId="33" fillId="4" borderId="3" xfId="8" applyFont="1" applyFill="1" applyBorder="1"/>
    <xf numFmtId="0" fontId="8" fillId="4" borderId="5" xfId="8" applyFill="1" applyBorder="1"/>
    <xf numFmtId="0" fontId="32" fillId="0" borderId="6" xfId="0" applyFont="1" applyBorder="1"/>
    <xf numFmtId="0" fontId="33" fillId="6" borderId="3" xfId="0" applyFont="1" applyFill="1" applyBorder="1"/>
    <xf numFmtId="0" fontId="32" fillId="0" borderId="3" xfId="0" applyFont="1" applyBorder="1"/>
    <xf numFmtId="0" fontId="32" fillId="0" borderId="3" xfId="0" quotePrefix="1" applyFont="1" applyBorder="1"/>
    <xf numFmtId="0" fontId="32" fillId="0" borderId="5" xfId="0" applyFont="1" applyBorder="1"/>
    <xf numFmtId="0" fontId="32" fillId="4" borderId="2" xfId="0" applyFont="1" applyFill="1" applyBorder="1"/>
    <xf numFmtId="0" fontId="8" fillId="7" borderId="3" xfId="0" applyFont="1" applyFill="1" applyBorder="1"/>
    <xf numFmtId="0" fontId="32" fillId="4" borderId="2" xfId="0" applyFont="1" applyFill="1" applyBorder="1" applyAlignment="1">
      <alignment horizontal="center" vertical="center"/>
    </xf>
    <xf numFmtId="0" fontId="32" fillId="8" borderId="2" xfId="0" applyFont="1" applyFill="1" applyBorder="1" applyAlignment="1">
      <alignment vertical="center"/>
    </xf>
    <xf numFmtId="0" fontId="8" fillId="4" borderId="2" xfId="6" applyFont="1" applyFill="1" applyBorder="1" applyAlignment="1">
      <alignment horizontal="left" vertical="center" wrapText="1"/>
    </xf>
    <xf numFmtId="0" fontId="33" fillId="10" borderId="3" xfId="0" applyFont="1" applyFill="1" applyBorder="1"/>
    <xf numFmtId="2" fontId="32" fillId="0" borderId="2" xfId="0" applyNumberFormat="1" applyFont="1" applyBorder="1" applyAlignment="1">
      <alignment horizontal="center" vertical="center" wrapText="1"/>
    </xf>
    <xf numFmtId="0" fontId="32" fillId="0" borderId="2" xfId="0" quotePrefix="1" applyFont="1" applyBorder="1" applyAlignment="1">
      <alignment vertical="center" wrapText="1"/>
    </xf>
    <xf numFmtId="0" fontId="32" fillId="0" borderId="2" xfId="0" applyFont="1" applyBorder="1" applyAlignment="1">
      <alignment horizontal="right"/>
    </xf>
    <xf numFmtId="2" fontId="6" fillId="0" borderId="2" xfId="0" quotePrefix="1" applyNumberFormat="1" applyFont="1" applyBorder="1" applyAlignment="1">
      <alignment horizontal="center" vertical="center" wrapText="1"/>
    </xf>
    <xf numFmtId="44" fontId="6" fillId="0" borderId="2" xfId="0" applyNumberFormat="1" applyFont="1" applyBorder="1" applyAlignment="1">
      <alignment vertical="center"/>
    </xf>
    <xf numFmtId="44" fontId="5" fillId="0" borderId="2" xfId="0" applyNumberFormat="1" applyFont="1" applyBorder="1" applyAlignment="1">
      <alignment vertical="center"/>
    </xf>
    <xf numFmtId="4" fontId="5" fillId="0" borderId="2" xfId="0" applyNumberFormat="1" applyFont="1" applyBorder="1"/>
    <xf numFmtId="44"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44" fontId="5" fillId="4" borderId="2" xfId="0" applyNumberFormat="1" applyFont="1" applyFill="1" applyBorder="1" applyAlignment="1">
      <alignment horizontal="center" vertical="center"/>
    </xf>
    <xf numFmtId="44" fontId="5" fillId="4" borderId="2" xfId="0" applyNumberFormat="1" applyFont="1" applyFill="1" applyBorder="1" applyAlignment="1">
      <alignment horizontal="center" vertical="center" wrapText="1"/>
    </xf>
    <xf numFmtId="0" fontId="5" fillId="0" borderId="2" xfId="0" applyFont="1" applyBorder="1" applyAlignment="1">
      <alignment vertical="center"/>
    </xf>
    <xf numFmtId="0" fontId="5" fillId="0" borderId="2" xfId="0" applyFont="1" applyBorder="1" applyAlignment="1">
      <alignment horizontal="center" vertical="center" wrapText="1"/>
    </xf>
    <xf numFmtId="0" fontId="5" fillId="0" borderId="2" xfId="0" quotePrefix="1" applyFont="1" applyBorder="1" applyAlignment="1">
      <alignment vertical="center" wrapText="1"/>
    </xf>
    <xf numFmtId="0" fontId="4" fillId="0" borderId="2" xfId="0" applyFont="1" applyBorder="1" applyAlignment="1">
      <alignment vertical="center" wrapText="1"/>
    </xf>
    <xf numFmtId="0" fontId="4" fillId="0" borderId="2" xfId="0" quotePrefix="1" applyFont="1" applyBorder="1" applyAlignment="1">
      <alignment vertical="center" wrapText="1"/>
    </xf>
    <xf numFmtId="4" fontId="3" fillId="4" borderId="2" xfId="0" applyNumberFormat="1" applyFont="1" applyFill="1" applyBorder="1" applyAlignment="1">
      <alignment horizontal="center" vertical="center"/>
    </xf>
    <xf numFmtId="4" fontId="3" fillId="0" borderId="2" xfId="0" applyNumberFormat="1" applyFont="1" applyBorder="1" applyAlignment="1">
      <alignment horizontal="center" vertical="center"/>
    </xf>
    <xf numFmtId="4" fontId="3" fillId="0" borderId="2" xfId="4" applyNumberFormat="1" applyFont="1" applyBorder="1" applyAlignment="1">
      <alignment horizontal="center" vertical="center"/>
    </xf>
    <xf numFmtId="4" fontId="3" fillId="0" borderId="2" xfId="4" quotePrefix="1" applyNumberFormat="1" applyFont="1" applyFill="1" applyBorder="1" applyAlignment="1">
      <alignment horizontal="center" vertical="center"/>
    </xf>
    <xf numFmtId="44" fontId="3" fillId="0" borderId="2" xfId="0" applyNumberFormat="1" applyFont="1" applyBorder="1" applyAlignment="1">
      <alignment horizontal="center" vertical="center"/>
    </xf>
    <xf numFmtId="44" fontId="3" fillId="0" borderId="2" xfId="0" applyNumberFormat="1" applyFont="1" applyBorder="1" applyAlignment="1">
      <alignment vertical="center"/>
    </xf>
    <xf numFmtId="44" fontId="3" fillId="0" borderId="2" xfId="4" applyNumberFormat="1" applyFont="1" applyBorder="1" applyAlignment="1">
      <alignment vertical="center"/>
    </xf>
    <xf numFmtId="44" fontId="3" fillId="4" borderId="2" xfId="0" applyNumberFormat="1" applyFont="1" applyFill="1" applyBorder="1" applyAlignment="1">
      <alignment vertical="center"/>
    </xf>
    <xf numFmtId="0" fontId="35" fillId="0" borderId="2" xfId="0" applyFont="1" applyBorder="1" applyAlignment="1">
      <alignment wrapText="1"/>
    </xf>
    <xf numFmtId="4" fontId="3" fillId="0" borderId="2" xfId="4" applyNumberFormat="1" applyFont="1" applyBorder="1"/>
    <xf numFmtId="4" fontId="3" fillId="0" borderId="2" xfId="0" applyNumberFormat="1" applyFont="1" applyBorder="1"/>
    <xf numFmtId="44" fontId="3" fillId="0" borderId="2" xfId="0" applyNumberFormat="1" applyFont="1" applyBorder="1"/>
    <xf numFmtId="44" fontId="3" fillId="4" borderId="2" xfId="0" applyNumberFormat="1" applyFont="1" applyFill="1" applyBorder="1" applyAlignment="1">
      <alignment vertical="center" wrapText="1"/>
    </xf>
    <xf numFmtId="2" fontId="3" fillId="0" borderId="2" xfId="0" applyNumberFormat="1" applyFont="1" applyBorder="1" applyAlignment="1">
      <alignment horizontal="center" vertical="center"/>
    </xf>
    <xf numFmtId="44" fontId="3" fillId="0" borderId="2" xfId="0" applyNumberFormat="1" applyFont="1" applyBorder="1" applyAlignment="1">
      <alignment horizontal="left" vertical="center" wrapText="1"/>
    </xf>
    <xf numFmtId="2"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8" fillId="5"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4" fontId="2" fillId="0" borderId="2" xfId="4" applyNumberFormat="1" applyFont="1" applyFill="1" applyBorder="1" applyAlignment="1">
      <alignment horizontal="center" vertical="center"/>
    </xf>
    <xf numFmtId="0" fontId="45" fillId="0" borderId="2" xfId="0" applyFont="1" applyBorder="1" applyAlignment="1">
      <alignment horizontal="center" vertical="center"/>
    </xf>
    <xf numFmtId="0" fontId="45" fillId="4" borderId="2" xfId="0" applyFont="1" applyFill="1" applyBorder="1" applyAlignment="1">
      <alignment horizontal="left" vertical="center" wrapText="1"/>
    </xf>
    <xf numFmtId="2" fontId="8" fillId="14" borderId="2" xfId="0" applyNumberFormat="1" applyFont="1" applyFill="1" applyBorder="1" applyAlignment="1">
      <alignment horizontal="center" vertical="center"/>
    </xf>
    <xf numFmtId="0" fontId="1" fillId="0" borderId="2" xfId="0" applyFont="1" applyBorder="1" applyAlignment="1">
      <alignment vertical="center" wrapText="1"/>
    </xf>
    <xf numFmtId="0" fontId="33"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0" xfId="0" applyFont="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33" fillId="0" borderId="0" xfId="0" applyFont="1"/>
    <xf numFmtId="0" fontId="8" fillId="0" borderId="0" xfId="0" applyFont="1"/>
    <xf numFmtId="0" fontId="15" fillId="0" borderId="0" xfId="0" applyFont="1"/>
    <xf numFmtId="0" fontId="40" fillId="7" borderId="12" xfId="0" applyFont="1" applyFill="1" applyBorder="1" applyAlignment="1">
      <alignment horizontal="center" wrapText="1" shrinkToFit="1"/>
    </xf>
    <xf numFmtId="0" fontId="28" fillId="7" borderId="13" xfId="0" applyFont="1" applyFill="1" applyBorder="1" applyAlignment="1">
      <alignment horizontal="center" wrapText="1" shrinkToFit="1"/>
    </xf>
    <xf numFmtId="0" fontId="28" fillId="7" borderId="14" xfId="0" applyFont="1" applyFill="1" applyBorder="1" applyAlignment="1">
      <alignment horizontal="center" wrapText="1" shrinkToFit="1"/>
    </xf>
    <xf numFmtId="0" fontId="28" fillId="7" borderId="16" xfId="0" applyFont="1" applyFill="1" applyBorder="1" applyAlignment="1">
      <alignment horizontal="center" wrapText="1" shrinkToFit="1"/>
    </xf>
    <xf numFmtId="0" fontId="28" fillId="7" borderId="17" xfId="0" applyFont="1" applyFill="1" applyBorder="1" applyAlignment="1">
      <alignment horizontal="center" wrapText="1" shrinkToFit="1"/>
    </xf>
    <xf numFmtId="0" fontId="28" fillId="7" borderId="18" xfId="0" applyFont="1" applyFill="1" applyBorder="1" applyAlignment="1">
      <alignment horizontal="center" wrapText="1" shrinkToFit="1"/>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21" xfId="0" applyFont="1" applyFill="1" applyBorder="1" applyAlignment="1">
      <alignment horizontal="center" vertical="center"/>
    </xf>
    <xf numFmtId="0" fontId="32" fillId="5" borderId="2" xfId="0" applyFont="1" applyFill="1" applyBorder="1" applyAlignment="1">
      <alignment horizontal="center" vertical="center"/>
    </xf>
    <xf numFmtId="0" fontId="8" fillId="5" borderId="2" xfId="0" applyFont="1" applyFill="1" applyBorder="1" applyAlignment="1">
      <alignment horizontal="center" vertical="center"/>
    </xf>
    <xf numFmtId="44" fontId="32" fillId="12" borderId="2" xfId="0" applyNumberFormat="1" applyFont="1" applyFill="1" applyBorder="1" applyAlignment="1">
      <alignment horizontal="center" vertical="center" wrapText="1" shrinkToFit="1"/>
    </xf>
    <xf numFmtId="44" fontId="8" fillId="12" borderId="19" xfId="0" applyNumberFormat="1" applyFont="1" applyFill="1" applyBorder="1" applyAlignment="1">
      <alignment horizontal="center" vertical="center" wrapText="1" shrinkToFit="1"/>
    </xf>
    <xf numFmtId="0" fontId="32" fillId="12" borderId="2"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32" fillId="12" borderId="2" xfId="0" applyFont="1" applyFill="1" applyBorder="1" applyAlignment="1">
      <alignment horizontal="center" vertical="center" wrapText="1" shrinkToFit="1"/>
    </xf>
    <xf numFmtId="0" fontId="8" fillId="12" borderId="19" xfId="0" applyFont="1" applyFill="1" applyBorder="1" applyAlignment="1">
      <alignment horizontal="center" vertical="center" wrapText="1" shrinkToFit="1"/>
    </xf>
    <xf numFmtId="0" fontId="32" fillId="12" borderId="4"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32" fillId="12" borderId="2" xfId="0" applyFont="1" applyFill="1" applyBorder="1" applyAlignment="1">
      <alignment vertical="center" wrapText="1" shrinkToFit="1"/>
    </xf>
    <xf numFmtId="0" fontId="8" fillId="12" borderId="19" xfId="0" applyFont="1" applyFill="1" applyBorder="1" applyAlignment="1">
      <alignment vertical="center" wrapText="1" shrinkToFit="1"/>
    </xf>
    <xf numFmtId="0" fontId="0" fillId="5" borderId="2" xfId="0" applyFill="1" applyBorder="1" applyAlignment="1">
      <alignment horizontal="center"/>
    </xf>
    <xf numFmtId="0" fontId="37" fillId="5" borderId="2" xfId="0" applyFont="1" applyFill="1" applyBorder="1" applyAlignment="1">
      <alignment horizontal="center" vertical="center"/>
    </xf>
    <xf numFmtId="0" fontId="0" fillId="5" borderId="2" xfId="0" applyFill="1" applyBorder="1" applyAlignment="1">
      <alignment horizontal="center" vertical="center"/>
    </xf>
    <xf numFmtId="44" fontId="37" fillId="12" borderId="2" xfId="0" applyNumberFormat="1" applyFont="1" applyFill="1" applyBorder="1" applyAlignment="1">
      <alignment horizontal="center" vertical="center" wrapText="1" shrinkToFit="1"/>
    </xf>
    <xf numFmtId="44" fontId="0" fillId="12" borderId="2" xfId="0" applyNumberFormat="1" applyFill="1" applyBorder="1" applyAlignment="1">
      <alignment horizontal="center" vertical="center" wrapText="1" shrinkToFit="1"/>
    </xf>
    <xf numFmtId="0" fontId="37" fillId="5" borderId="9"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37"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37" fillId="12" borderId="2" xfId="0" applyFont="1" applyFill="1" applyBorder="1" applyAlignment="1">
      <alignment horizontal="center" vertical="center" wrapText="1" shrinkToFit="1"/>
    </xf>
    <xf numFmtId="0" fontId="0" fillId="12" borderId="2" xfId="0" applyFill="1" applyBorder="1" applyAlignment="1">
      <alignment horizontal="center" vertical="center" wrapText="1" shrinkToFit="1"/>
    </xf>
    <xf numFmtId="44" fontId="8" fillId="12" borderId="2" xfId="0" applyNumberFormat="1" applyFont="1" applyFill="1" applyBorder="1" applyAlignment="1">
      <alignment horizontal="center" vertical="center" wrapText="1" shrinkToFit="1"/>
    </xf>
    <xf numFmtId="0" fontId="8" fillId="12" borderId="2" xfId="0" applyFont="1" applyFill="1" applyBorder="1" applyAlignment="1">
      <alignment vertical="center" wrapText="1" shrinkToFit="1"/>
    </xf>
    <xf numFmtId="0" fontId="8" fillId="12" borderId="2" xfId="0" applyFont="1" applyFill="1" applyBorder="1" applyAlignment="1">
      <alignment horizontal="center" vertical="center" wrapText="1" shrinkToFit="1"/>
    </xf>
    <xf numFmtId="0" fontId="8" fillId="12" borderId="2" xfId="0" applyFont="1" applyFill="1" applyBorder="1" applyAlignment="1">
      <alignment horizontal="center" vertical="center" wrapText="1"/>
    </xf>
    <xf numFmtId="0" fontId="8" fillId="5" borderId="2" xfId="0" applyFont="1" applyFill="1" applyBorder="1" applyAlignment="1">
      <alignment horizontal="center"/>
    </xf>
    <xf numFmtId="0" fontId="32" fillId="5" borderId="9" xfId="0" applyFont="1" applyFill="1" applyBorder="1" applyAlignment="1">
      <alignment horizontal="center" vertical="center"/>
    </xf>
    <xf numFmtId="0" fontId="32"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2" fillId="5" borderId="1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0" xfId="0" applyFont="1" applyFill="1" applyAlignment="1">
      <alignment horizontal="center" vertical="center"/>
    </xf>
    <xf numFmtId="44" fontId="32" fillId="12" borderId="19" xfId="0" applyNumberFormat="1" applyFont="1" applyFill="1" applyBorder="1" applyAlignment="1">
      <alignment horizontal="center" vertical="center" wrapText="1" shrinkToFit="1"/>
    </xf>
    <xf numFmtId="44" fontId="8" fillId="12" borderId="11" xfId="0" applyNumberFormat="1" applyFont="1" applyFill="1" applyBorder="1" applyAlignment="1">
      <alignment horizontal="center" vertical="center" wrapText="1" shrinkToFit="1"/>
    </xf>
    <xf numFmtId="0" fontId="8" fillId="5" borderId="22" xfId="0" applyFont="1" applyFill="1" applyBorder="1" applyAlignment="1">
      <alignment horizontal="center" vertical="center"/>
    </xf>
    <xf numFmtId="0" fontId="8" fillId="5" borderId="23" xfId="0" applyFont="1" applyFill="1" applyBorder="1" applyAlignment="1">
      <alignment horizontal="center" vertical="center"/>
    </xf>
  </cellXfs>
  <cellStyles count="11">
    <cellStyle name="Bad" xfId="6" xr:uid="{00000000-0005-0000-0000-000006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9" xr:uid="{00000000-0005-0000-0000-000009000000}"/>
    <cellStyle name="Input" xfId="7" xr:uid="{00000000-0005-0000-0000-000007000000}"/>
    <cellStyle name="Normal" xfId="0" builtinId="0"/>
    <cellStyle name="Normal 2" xfId="8" xr:uid="{00000000-0005-0000-0000-000008000000}"/>
    <cellStyle name="Normal 3" xfId="10" xr:uid="{00000000-0005-0000-0000-00000A000000}"/>
    <cellStyle name="Percent" xfId="1" xr:uid="{00000000-0005-0000-0000-000001000000}"/>
  </cellStyles>
  <dxfs count="20">
    <dxf>
      <font>
        <color rgb="FFFF0000"/>
      </font>
    </dxf>
    <dxf>
      <font>
        <color rgb="FF00B050"/>
      </font>
    </dxf>
    <dxf>
      <font>
        <color auto="1"/>
      </font>
    </dxf>
    <dxf>
      <font>
        <color auto="1"/>
      </font>
    </dxf>
    <dxf>
      <font>
        <color auto="1"/>
      </font>
    </dxf>
    <dxf>
      <font>
        <color rgb="FFFF0000"/>
      </font>
    </dxf>
    <dxf>
      <font>
        <color rgb="FF00B050"/>
      </font>
    </dxf>
    <dxf>
      <font>
        <color auto="1"/>
      </font>
    </dxf>
    <dxf>
      <font>
        <color auto="1"/>
      </font>
    </dxf>
    <dxf>
      <font>
        <color auto="1"/>
      </font>
    </dxf>
    <dxf>
      <font>
        <color rgb="FFFF0000"/>
      </font>
    </dxf>
    <dxf>
      <font>
        <color rgb="FF00B050"/>
      </font>
    </dxf>
    <dxf>
      <font>
        <color auto="1"/>
      </font>
    </dxf>
    <dxf>
      <font>
        <color auto="1"/>
      </font>
    </dxf>
    <dxf>
      <font>
        <color auto="1"/>
      </font>
    </dxf>
    <dxf>
      <font>
        <color rgb="FFFF0000"/>
      </font>
    </dxf>
    <dxf>
      <font>
        <color rgb="FF00B050"/>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persons/person.xml><?xml version="1.0" encoding="utf-8"?>
<personList xmlns="http://schemas.microsoft.com/office/spreadsheetml/2018/threadedcomments" xmlns:x="http://schemas.openxmlformats.org/spreadsheetml/2006/main">
  <person displayName="LAHAYE MAUD" id="{6405FA77-3A15-433B-BDCE-EF933EE18AF4}" userId="S::MAUD.LAHAYE@vivaqua.be::5a140d3a-c3b0-452a-9fec-a10c8f2e5337" providerId="AD"/>
</personList>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3-07-10T07:34:56.31" personId="{6405FA77-3A15-433B-BDCE-EF933EE18AF4}" id="{80642C4F-F0AF-44F2-93DA-EBD922A1A5D0}">
    <text>Tarif modifié pour coller aux conditions générales - voir mail Geert</text>
  </threadedComment>
  <threadedComment ref="J7" dT="2023-12-21T07:59:19.44" personId="{6405FA77-3A15-433B-BDCE-EF933EE18AF4}" id="{5A4D671D-FCD8-4B1B-9222-67988CEA5EA6}">
    <text>Tarif à mettre à jour en 01/2024 car basé sur IPC déc 2023</text>
  </threadedComment>
  <threadedComment ref="I8" dT="2023-07-10T07:35:05.32" personId="{6405FA77-3A15-433B-BDCE-EF933EE18AF4}" id="{FB698741-EFD2-4B0F-8FAB-2E4B604F929D}">
    <text>Tarif modifié pour coller aux conditions générales - voir mail Geert</text>
  </threadedComment>
  <threadedComment ref="J8" dT="2023-12-21T07:59:44.60" personId="{6405FA77-3A15-433B-BDCE-EF933EE18AF4}" id="{FC19C654-EFA3-49D4-822F-819D2FDD9FE5}">
    <text>Tarif à mettre à jour en 01/2024 car basé sur IPC déc 2023</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3-12-12T07:51:47.55" personId="{6405FA77-3A15-433B-BDCE-EF933EE18AF4}" id="{F1910D33-BF6A-4D8F-A3A5-E9C7F04A015B}">
    <text>Supprimé à partir de 2024 car intégré à l'Analyse 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https://customers.vivaqua.be/wp-content/uploads/2018/07/formulaire-unique-processus-racc-FR-1-papier.pdf" TargetMode="External"/><Relationship Id="rId2" Type="http://schemas.openxmlformats.org/officeDocument/2006/relationships/hyperlink" Target="https://customers.vivaqua.be/wp-content/uploads/2018/07/formulaire-unique-processus-racc-FR-1-papier.pdf" TargetMode="External"/><Relationship Id="rId1" Type="http://schemas.openxmlformats.org/officeDocument/2006/relationships/hyperlink" Target="https://customers.vivaqua.be/wp-content/uploads/2018/07/formulaire-unique-processus-racc-FR-1-papier.pdf"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customers.vivaqua.be/wp-content/uploads/2018/07/formulaire-unique-processus-racc-FR-1-papier.pdf" TargetMode="External"/><Relationship Id="rId7" Type="http://schemas.openxmlformats.org/officeDocument/2006/relationships/printerSettings" Target="../printerSettings/printerSettings13.bin"/><Relationship Id="rId2" Type="http://schemas.openxmlformats.org/officeDocument/2006/relationships/hyperlink" Target="https://customers.vivaqua.be/wp-content/uploads/2018/07/formulaire-unique-processus-racc-FR-1-papier.pdf" TargetMode="External"/><Relationship Id="rId1" Type="http://schemas.openxmlformats.org/officeDocument/2006/relationships/hyperlink" Target="https://customers.vivaqua.be/wp-content/uploads/2018/07/formulaire-unique-processus-racc-FR-1-papier.pdf" TargetMode="External"/><Relationship Id="rId6" Type="http://schemas.openxmlformats.org/officeDocument/2006/relationships/hyperlink" Target="https://customers.vivaqua.be/wp-content/uploads/2018/07/formulaire-unique-processus-racc-FR-1-papier.pdf" TargetMode="External"/><Relationship Id="rId5" Type="http://schemas.openxmlformats.org/officeDocument/2006/relationships/hyperlink" Target="https://customers.vivaqua.be/wp-content/uploads/2018/07/formulaire-unique-processus-racc-FR-1-papier.pdf" TargetMode="External"/><Relationship Id="rId4" Type="http://schemas.openxmlformats.org/officeDocument/2006/relationships/hyperlink" Target="https://customers.vivaqua.be/wp-content/uploads/2018/07/formulaire-unique-processus-racc-FR-1-papier.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customers.vivaqua.be/wp-content/uploads/2018/07/formulaire-unique-processus-racc-FR-1-papier.pdf" TargetMode="External"/><Relationship Id="rId3" Type="http://schemas.openxmlformats.org/officeDocument/2006/relationships/hyperlink" Target="https://customers.vivaqua.be/wp-content/uploads/2018/07/formulaire-unique-processus-racc-FR-1-papier.pdf" TargetMode="External"/><Relationship Id="rId7" Type="http://schemas.openxmlformats.org/officeDocument/2006/relationships/hyperlink" Target="https://customers.vivaqua.be/wp-content/uploads/2018/07/formulaire-unique-processus-racc-FR-1-papier.pdf" TargetMode="External"/><Relationship Id="rId2" Type="http://schemas.openxmlformats.org/officeDocument/2006/relationships/hyperlink" Target="https://customers.vivaqua.be/wp-content/uploads/2018/07/formulaire-unique-processus-racc-FR-1-papier.pdf" TargetMode="External"/><Relationship Id="rId1" Type="http://schemas.openxmlformats.org/officeDocument/2006/relationships/hyperlink" Target="https://customers.vivaqua.be/wp-content/uploads/2018/07/formulaire-unique-processus-racc-FR-1-papier.pdf" TargetMode="External"/><Relationship Id="rId6" Type="http://schemas.openxmlformats.org/officeDocument/2006/relationships/hyperlink" Target="https://customers.vivaqua.be/wp-content/uploads/2018/07/formulaire-unique-processus-racc-FR-1-papier.pdf" TargetMode="External"/><Relationship Id="rId11" Type="http://schemas.openxmlformats.org/officeDocument/2006/relationships/printerSettings" Target="../printerSettings/printerSettings6.bin"/><Relationship Id="rId5" Type="http://schemas.openxmlformats.org/officeDocument/2006/relationships/hyperlink" Target="https://customers.vivaqua.be/wp-content/uploads/2018/07/formulaire-unique-processus-racc-FR-1-papier.pdf" TargetMode="External"/><Relationship Id="rId10" Type="http://schemas.openxmlformats.org/officeDocument/2006/relationships/hyperlink" Target="https://customers.vivaqua.be/wp-content/uploads/2018/07/formulaire-unique-processus-racc-FR-1-papier.pdf" TargetMode="External"/><Relationship Id="rId4" Type="http://schemas.openxmlformats.org/officeDocument/2006/relationships/hyperlink" Target="https://customers.vivaqua.be/wp-content/uploads/2018/07/formulaire-unique-processus-racc-FR-1-papier.pdf" TargetMode="External"/><Relationship Id="rId9" Type="http://schemas.openxmlformats.org/officeDocument/2006/relationships/hyperlink" Target="https://customers.vivaqua.be/wp-content/uploads/2018/07/formulaire-unique-processus-racc-FR-1-papi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C26C-CA8F-4E62-B727-A34CD6811CA1}">
  <sheetPr>
    <tabColor theme="0" tint="-0.49995422223578601"/>
  </sheetPr>
  <dimension ref="A1:J24"/>
  <sheetViews>
    <sheetView zoomScale="80" zoomScaleNormal="80" workbookViewId="0">
      <selection activeCell="B9" sqref="B9"/>
    </sheetView>
  </sheetViews>
  <sheetFormatPr baseColWidth="10" defaultColWidth="0" defaultRowHeight="13.8" x14ac:dyDescent="0.25"/>
  <cols>
    <col min="1" max="1" width="29.21875" style="34" customWidth="1"/>
    <col min="2" max="2" width="12.77734375" style="34" customWidth="1"/>
    <col min="3" max="10" width="11.44140625" style="34" customWidth="1"/>
    <col min="11" max="16384" width="11.44140625" style="34" hidden="1"/>
  </cols>
  <sheetData>
    <row r="1" spans="1:10" x14ac:dyDescent="0.25">
      <c r="A1" s="75"/>
      <c r="B1" s="75"/>
      <c r="C1" s="75"/>
      <c r="D1" s="75"/>
      <c r="E1" s="75"/>
      <c r="F1" s="75"/>
      <c r="G1" s="75"/>
      <c r="H1" s="75"/>
      <c r="I1" s="75"/>
      <c r="J1" s="75"/>
    </row>
    <row r="2" spans="1:10" ht="14.4" thickBot="1" x14ac:dyDescent="0.3">
      <c r="A2" s="75"/>
      <c r="B2" s="75"/>
      <c r="C2" s="75"/>
      <c r="D2" s="75"/>
      <c r="E2" s="75"/>
      <c r="F2" s="75"/>
      <c r="G2" s="75"/>
      <c r="H2" s="75"/>
      <c r="I2" s="75"/>
      <c r="J2" s="75"/>
    </row>
    <row r="3" spans="1:10" x14ac:dyDescent="0.25">
      <c r="A3" s="247" t="s">
        <v>522</v>
      </c>
      <c r="B3" s="248"/>
      <c r="C3" s="248"/>
      <c r="D3" s="248"/>
      <c r="E3" s="248"/>
      <c r="F3" s="248"/>
      <c r="G3" s="248"/>
      <c r="H3" s="248"/>
      <c r="I3" s="248"/>
      <c r="J3" s="249"/>
    </row>
    <row r="4" spans="1:10" x14ac:dyDescent="0.25">
      <c r="A4" s="250"/>
      <c r="B4" s="251"/>
      <c r="C4" s="251"/>
      <c r="D4" s="251"/>
      <c r="E4" s="251"/>
      <c r="F4" s="251"/>
      <c r="G4" s="251"/>
      <c r="H4" s="251"/>
      <c r="I4" s="251"/>
      <c r="J4" s="252"/>
    </row>
    <row r="5" spans="1:10" x14ac:dyDescent="0.25">
      <c r="A5" s="250"/>
      <c r="B5" s="251"/>
      <c r="C5" s="251"/>
      <c r="D5" s="251"/>
      <c r="E5" s="251"/>
      <c r="F5" s="251"/>
      <c r="G5" s="251"/>
      <c r="H5" s="251"/>
      <c r="I5" s="251"/>
      <c r="J5" s="252"/>
    </row>
    <row r="6" spans="1:10" x14ac:dyDescent="0.25">
      <c r="A6" s="250"/>
      <c r="B6" s="251"/>
      <c r="C6" s="251"/>
      <c r="D6" s="251"/>
      <c r="E6" s="251"/>
      <c r="F6" s="251"/>
      <c r="G6" s="251"/>
      <c r="H6" s="251"/>
      <c r="I6" s="251"/>
      <c r="J6" s="252"/>
    </row>
    <row r="7" spans="1:10" x14ac:dyDescent="0.25">
      <c r="A7" s="250"/>
      <c r="B7" s="251"/>
      <c r="C7" s="251"/>
      <c r="D7" s="251"/>
      <c r="E7" s="251"/>
      <c r="F7" s="251"/>
      <c r="G7" s="251"/>
      <c r="H7" s="251"/>
      <c r="I7" s="251"/>
      <c r="J7" s="252"/>
    </row>
    <row r="8" spans="1:10" ht="14.4" thickBot="1" x14ac:dyDescent="0.3">
      <c r="A8" s="253"/>
      <c r="B8" s="254"/>
      <c r="C8" s="254"/>
      <c r="D8" s="254"/>
      <c r="E8" s="254"/>
      <c r="F8" s="254"/>
      <c r="G8" s="254"/>
      <c r="H8" s="254"/>
      <c r="I8" s="254"/>
      <c r="J8" s="255"/>
    </row>
    <row r="10" spans="1:10" ht="14.4" x14ac:dyDescent="0.3">
      <c r="A10" s="256" t="s">
        <v>439</v>
      </c>
      <c r="B10" s="258"/>
      <c r="C10" s="258"/>
      <c r="D10" s="258"/>
      <c r="E10" s="258"/>
      <c r="F10" s="258"/>
      <c r="G10" s="258"/>
      <c r="H10" s="258"/>
      <c r="I10" s="258"/>
      <c r="J10" s="258"/>
    </row>
    <row r="12" spans="1:10" ht="14.4" x14ac:dyDescent="0.3">
      <c r="A12" s="256" t="s">
        <v>15</v>
      </c>
      <c r="B12" s="257"/>
      <c r="C12" s="257"/>
    </row>
    <row r="14" spans="1:10" ht="14.4" x14ac:dyDescent="0.3">
      <c r="A14" s="136" t="s">
        <v>27</v>
      </c>
      <c r="B14" s="136" t="s">
        <v>76</v>
      </c>
      <c r="C14" s="137" t="s">
        <v>692</v>
      </c>
      <c r="D14" s="137" t="s">
        <v>693</v>
      </c>
      <c r="E14" s="78"/>
    </row>
    <row r="15" spans="1:10" ht="14.4" x14ac:dyDescent="0.3">
      <c r="A15" s="136" t="s">
        <v>19</v>
      </c>
      <c r="B15" s="136" t="s">
        <v>72</v>
      </c>
      <c r="C15" s="137" t="s">
        <v>692</v>
      </c>
      <c r="D15" s="137" t="s">
        <v>693</v>
      </c>
      <c r="E15" s="78"/>
    </row>
    <row r="16" spans="1:10" ht="14.4" x14ac:dyDescent="0.3">
      <c r="A16" s="136" t="s">
        <v>20</v>
      </c>
      <c r="B16" s="136" t="s">
        <v>73</v>
      </c>
      <c r="C16" s="137" t="s">
        <v>692</v>
      </c>
      <c r="D16" s="137" t="s">
        <v>693</v>
      </c>
      <c r="E16" s="78"/>
    </row>
    <row r="17" spans="1:5" ht="14.4" x14ac:dyDescent="0.3">
      <c r="A17" s="136" t="s">
        <v>21</v>
      </c>
      <c r="B17" s="136" t="s">
        <v>29</v>
      </c>
      <c r="C17" s="137" t="s">
        <v>692</v>
      </c>
      <c r="D17" s="137" t="s">
        <v>693</v>
      </c>
      <c r="E17" s="78"/>
    </row>
    <row r="18" spans="1:5" ht="14.4" x14ac:dyDescent="0.3">
      <c r="A18" s="136" t="s">
        <v>22</v>
      </c>
      <c r="B18" s="136" t="s">
        <v>74</v>
      </c>
      <c r="C18" s="137" t="s">
        <v>692</v>
      </c>
      <c r="D18" s="137" t="s">
        <v>693</v>
      </c>
      <c r="E18" s="78"/>
    </row>
    <row r="19" spans="1:5" ht="14.4" x14ac:dyDescent="0.3">
      <c r="A19" s="136" t="s">
        <v>23</v>
      </c>
      <c r="B19" s="136" t="s">
        <v>30</v>
      </c>
      <c r="C19" s="137" t="s">
        <v>692</v>
      </c>
      <c r="D19" s="137" t="s">
        <v>693</v>
      </c>
      <c r="E19" s="78"/>
    </row>
    <row r="20" spans="1:5" ht="14.4" x14ac:dyDescent="0.3">
      <c r="A20" s="136" t="s">
        <v>24</v>
      </c>
      <c r="B20" s="136" t="s">
        <v>31</v>
      </c>
      <c r="C20" s="137" t="s">
        <v>692</v>
      </c>
      <c r="D20" s="137" t="s">
        <v>693</v>
      </c>
      <c r="E20" s="78"/>
    </row>
    <row r="21" spans="1:5" ht="14.4" x14ac:dyDescent="0.3">
      <c r="A21" s="136" t="s">
        <v>525</v>
      </c>
      <c r="B21" s="136" t="s">
        <v>525</v>
      </c>
      <c r="C21" s="137" t="s">
        <v>692</v>
      </c>
      <c r="D21" s="137" t="s">
        <v>693</v>
      </c>
      <c r="E21" s="78"/>
    </row>
    <row r="22" spans="1:5" ht="14.4" x14ac:dyDescent="0.3">
      <c r="A22" s="136" t="s">
        <v>26</v>
      </c>
      <c r="B22" s="136" t="s">
        <v>26</v>
      </c>
      <c r="C22" s="137" t="s">
        <v>692</v>
      </c>
      <c r="D22" s="137" t="s">
        <v>693</v>
      </c>
      <c r="E22" s="78"/>
    </row>
    <row r="23" spans="1:5" ht="14.4" x14ac:dyDescent="0.3">
      <c r="A23" s="136" t="s">
        <v>32</v>
      </c>
      <c r="B23" s="136" t="s">
        <v>32</v>
      </c>
      <c r="C23" s="137" t="s">
        <v>692</v>
      </c>
      <c r="D23" s="78"/>
      <c r="E23" s="78"/>
    </row>
    <row r="24" spans="1:5" ht="14.4" x14ac:dyDescent="0.3">
      <c r="A24" s="136" t="s">
        <v>33</v>
      </c>
      <c r="B24" s="136" t="s">
        <v>35</v>
      </c>
      <c r="C24" s="137" t="s">
        <v>692</v>
      </c>
      <c r="D24" s="78"/>
      <c r="E24" s="78"/>
    </row>
  </sheetData>
  <mergeCells count="3">
    <mergeCell ref="A3:J8"/>
    <mergeCell ref="A12:C12"/>
    <mergeCell ref="A10:J10"/>
  </mergeCells>
  <hyperlinks>
    <hyperlink ref="C14" location="'Général ex ante'!A1" display="ex ante" xr:uid="{00000000-0004-0000-0000-000000000000}"/>
    <hyperlink ref="C15" location="'Raccordement eau pot ex ante'!A1" display="ex ante" xr:uid="{00000000-0004-0000-0000-000001000000}"/>
    <hyperlink ref="C16" location="'Compteurs ex ante'!A1" display="ex ante" xr:uid="{00000000-0004-0000-0000-000002000000}"/>
    <hyperlink ref="C17" location="'Compteurs ex ante'!A1" display="ex ante" xr:uid="{00000000-0004-0000-0000-000003000000}"/>
    <hyperlink ref="C18" location="'Analyse eau ex ante'!A1" display="ex ante" xr:uid="{00000000-0004-0000-0000-000004000000}"/>
    <hyperlink ref="C19" location="'Prest. assainissement ex ante'!A1" display="ex ante" xr:uid="{00000000-0004-0000-0000-000005000000}"/>
    <hyperlink ref="C20" location="'BOP ex ante'!A1" display="ex ante" xr:uid="{00000000-0004-0000-0000-000006000000}"/>
    <hyperlink ref="C21" location="'Réseaux ex ante'!A1" display="ex ante" xr:uid="{00000000-0004-0000-0000-000007000000}"/>
    <hyperlink ref="C22" location="'Divers ex ante'!A1" display="ex ante" xr:uid="{00000000-0004-0000-0000-000008000000}"/>
    <hyperlink ref="C23" location="'Fraudes et fuites ex ante'!A1" display="ex ante" xr:uid="{00000000-0004-0000-0000-000009000000}"/>
    <hyperlink ref="C24" location="'Fraudes et fuites ex ante'!A1" display="ex ante" xr:uid="{00000000-0004-0000-0000-00000A000000}"/>
    <hyperlink ref="D14" location="'Général - fiches'!A1" display="fiches" xr:uid="{00000000-0004-0000-0000-00000B000000}"/>
    <hyperlink ref="D15" location="'Racc - fiches'!A1" display="fiches" xr:uid="{00000000-0004-0000-0000-00000C000000}"/>
    <hyperlink ref="D16" location="'Compteurs - fiches'!A1" display="fiches" xr:uid="{00000000-0004-0000-0000-00000D000000}"/>
    <hyperlink ref="D17" location="'CDC - fiches'!A1" display="fiches" xr:uid="{00000000-0004-0000-0000-00000E000000}"/>
    <hyperlink ref="D18" location="'Analyse - fiches'!A1" display="fiches" xr:uid="{00000000-0004-0000-0000-00000F000000}"/>
    <hyperlink ref="D19" location="'Ass - fiches'!A1" display="fiches" xr:uid="{00000000-0004-0000-0000-000010000000}"/>
    <hyperlink ref="D20" location="'BOP - fiches'!A1" display="fiches" xr:uid="{00000000-0004-0000-0000-000011000000}"/>
    <hyperlink ref="D21" location="'Réseaux - fiches'!A1" display="fiches" xr:uid="{00000000-0004-0000-0000-000012000000}"/>
    <hyperlink ref="D22" location="'Divers - fiches'!A1" display="fiches" xr:uid="{00000000-0004-0000-0000-000013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F838-2243-4941-8360-505F2DE02A61}">
  <sheetPr>
    <tabColor rgb="FFFFC000"/>
  </sheetPr>
  <dimension ref="A1:V32"/>
  <sheetViews>
    <sheetView zoomScale="80" zoomScaleNormal="80" workbookViewId="0">
      <pane xSplit="2" ySplit="2" topLeftCell="C3" activePane="bottomRight" state="frozen"/>
      <selection pane="topRight" activeCell="C1" sqref="C1"/>
      <selection pane="bottomLeft" activeCell="A3" sqref="A3"/>
      <selection pane="bottomRight" activeCell="I2" sqref="I2:J2"/>
    </sheetView>
  </sheetViews>
  <sheetFormatPr baseColWidth="10" defaultColWidth="11.44140625" defaultRowHeight="13.8" x14ac:dyDescent="0.25"/>
  <cols>
    <col min="1" max="1" width="11" style="34" customWidth="1"/>
    <col min="2" max="2" width="70" style="35" customWidth="1"/>
    <col min="3" max="3" width="23.77734375" style="34" customWidth="1"/>
    <col min="4" max="4" width="20.44140625" style="34" customWidth="1"/>
    <col min="5" max="5" width="21.44140625" style="34" customWidth="1"/>
    <col min="6" max="6" width="14.77734375" style="34" customWidth="1"/>
    <col min="7" max="7" width="11.5546875" style="34" hidden="1" customWidth="1"/>
    <col min="8" max="9" width="11.5546875" style="34" customWidth="1"/>
    <col min="10" max="13" width="11.44140625" style="34"/>
    <col min="14" max="14" width="2.77734375" style="34" customWidth="1"/>
    <col min="15" max="15" width="18.21875" style="34" bestFit="1" customWidth="1"/>
    <col min="16" max="16" width="16.77734375" style="34" bestFit="1" customWidth="1"/>
    <col min="17" max="17" width="13.21875" style="34" customWidth="1"/>
    <col min="18" max="18" width="19.77734375" style="34" customWidth="1"/>
    <col min="19" max="19" width="15.21875" style="34" customWidth="1"/>
    <col min="20" max="20" width="11.44140625" style="35"/>
    <col min="21" max="21" width="20" style="34" customWidth="1"/>
    <col min="22" max="22" width="11" style="34" customWidth="1"/>
    <col min="23" max="16384" width="11.44140625" style="34"/>
  </cols>
  <sheetData>
    <row r="1" spans="1:22" ht="30" customHeight="1" x14ac:dyDescent="0.25">
      <c r="A1" s="268" t="s">
        <v>405</v>
      </c>
      <c r="B1" s="298" t="s">
        <v>523</v>
      </c>
      <c r="C1" s="300" t="s">
        <v>575</v>
      </c>
      <c r="D1" s="268" t="s">
        <v>34</v>
      </c>
      <c r="E1" s="268" t="s">
        <v>707</v>
      </c>
      <c r="F1" s="268" t="s">
        <v>348</v>
      </c>
      <c r="G1" s="265" t="s">
        <v>0</v>
      </c>
      <c r="H1" s="266"/>
      <c r="I1" s="266"/>
      <c r="J1" s="266"/>
      <c r="K1" s="266"/>
      <c r="L1" s="266"/>
      <c r="M1" s="267"/>
      <c r="O1" s="272" t="s">
        <v>16</v>
      </c>
      <c r="P1" s="274" t="s">
        <v>75</v>
      </c>
      <c r="Q1" s="276" t="s">
        <v>524</v>
      </c>
      <c r="R1" s="274" t="s">
        <v>25</v>
      </c>
      <c r="S1" s="278" t="s">
        <v>708</v>
      </c>
      <c r="T1" s="274" t="s">
        <v>694</v>
      </c>
      <c r="U1" s="270" t="s">
        <v>695</v>
      </c>
      <c r="V1" s="270" t="s">
        <v>696</v>
      </c>
    </row>
    <row r="2" spans="1:22" ht="55.2" x14ac:dyDescent="0.25">
      <c r="A2" s="269"/>
      <c r="B2" s="299"/>
      <c r="C2" s="301"/>
      <c r="D2" s="269"/>
      <c r="E2" s="269"/>
      <c r="F2" s="269"/>
      <c r="G2" s="114">
        <v>2021</v>
      </c>
      <c r="H2" s="114">
        <v>2022</v>
      </c>
      <c r="I2" s="241" t="s">
        <v>716</v>
      </c>
      <c r="J2" s="240" t="s">
        <v>717</v>
      </c>
      <c r="K2" s="114">
        <v>2024</v>
      </c>
      <c r="L2" s="115">
        <v>2025</v>
      </c>
      <c r="M2" s="115">
        <v>2026</v>
      </c>
      <c r="O2" s="295"/>
      <c r="P2" s="294"/>
      <c r="Q2" s="277"/>
      <c r="R2" s="294"/>
      <c r="S2" s="293"/>
      <c r="T2" s="294"/>
      <c r="U2" s="292"/>
      <c r="V2" s="292"/>
    </row>
    <row r="3" spans="1:22" ht="41.4" x14ac:dyDescent="0.25">
      <c r="A3" s="147" t="s">
        <v>474</v>
      </c>
      <c r="B3" s="178" t="s">
        <v>138</v>
      </c>
      <c r="C3" s="42"/>
      <c r="D3" s="138" t="s">
        <v>697</v>
      </c>
      <c r="E3" s="42"/>
      <c r="F3" s="173" t="s">
        <v>288</v>
      </c>
      <c r="G3" s="116">
        <v>107.3</v>
      </c>
      <c r="H3" s="116">
        <v>150</v>
      </c>
      <c r="I3" s="232">
        <v>155.25</v>
      </c>
      <c r="J3" s="117">
        <f>H3+(H3*PARAM!D$5)</f>
        <v>171.75</v>
      </c>
      <c r="K3" s="118">
        <f>J3+(J3*PARAM!E$5)</f>
        <v>178.79175000000001</v>
      </c>
      <c r="L3" s="118">
        <f>K3+(K3*PARAM!F$5)</f>
        <v>182.36758500000002</v>
      </c>
      <c r="M3" s="118">
        <f>L3+(L3*PARAM!G$5)</f>
        <v>186.01493670000002</v>
      </c>
      <c r="N3" s="42"/>
      <c r="O3" s="138" t="s">
        <v>698</v>
      </c>
      <c r="P3" s="161" t="s">
        <v>63</v>
      </c>
      <c r="Q3" s="138" t="s">
        <v>700</v>
      </c>
      <c r="R3" s="61">
        <v>1</v>
      </c>
      <c r="S3" s="42"/>
      <c r="T3" s="174" t="s">
        <v>506</v>
      </c>
      <c r="U3" s="42"/>
      <c r="V3" s="42"/>
    </row>
    <row r="4" spans="1:22" ht="41.4" x14ac:dyDescent="0.25">
      <c r="A4" s="147" t="s">
        <v>474</v>
      </c>
      <c r="B4" s="178" t="s">
        <v>139</v>
      </c>
      <c r="C4" s="42"/>
      <c r="D4" s="138" t="s">
        <v>697</v>
      </c>
      <c r="E4" s="47"/>
      <c r="F4" s="173" t="s">
        <v>288</v>
      </c>
      <c r="G4" s="116">
        <v>222.2</v>
      </c>
      <c r="H4" s="116">
        <v>290</v>
      </c>
      <c r="I4" s="232">
        <v>300.14999999999998</v>
      </c>
      <c r="J4" s="117">
        <f>H4+(H4*PARAM!D$5)</f>
        <v>332.05</v>
      </c>
      <c r="K4" s="118">
        <f>J4+(J4*PARAM!E$5)</f>
        <v>345.66405000000003</v>
      </c>
      <c r="L4" s="118">
        <f>K4+(K4*PARAM!F$5)</f>
        <v>352.57733100000002</v>
      </c>
      <c r="M4" s="118">
        <f>L4+(L4*PARAM!G$5)</f>
        <v>359.62887762000003</v>
      </c>
      <c r="N4" s="42"/>
      <c r="O4" s="138" t="s">
        <v>698</v>
      </c>
      <c r="P4" s="161" t="s">
        <v>63</v>
      </c>
      <c r="Q4" s="138" t="s">
        <v>700</v>
      </c>
      <c r="R4" s="61">
        <v>1</v>
      </c>
      <c r="S4" s="42"/>
      <c r="T4" s="174" t="s">
        <v>506</v>
      </c>
      <c r="U4" s="42"/>
      <c r="V4" s="42"/>
    </row>
    <row r="5" spans="1:22" ht="41.4" x14ac:dyDescent="0.25">
      <c r="A5" s="147" t="s">
        <v>474</v>
      </c>
      <c r="B5" s="178" t="s">
        <v>140</v>
      </c>
      <c r="C5" s="42"/>
      <c r="D5" s="138" t="s">
        <v>697</v>
      </c>
      <c r="E5" s="47"/>
      <c r="F5" s="173" t="s">
        <v>288</v>
      </c>
      <c r="G5" s="116">
        <v>209.23</v>
      </c>
      <c r="H5" s="116">
        <v>480</v>
      </c>
      <c r="I5" s="232">
        <v>496.79999999999995</v>
      </c>
      <c r="J5" s="117">
        <f>H5+(H5*PARAM!D$5)</f>
        <v>549.6</v>
      </c>
      <c r="K5" s="118">
        <f>J5+(J5*PARAM!E$5)</f>
        <v>572.1336</v>
      </c>
      <c r="L5" s="118">
        <f>K5+(K5*PARAM!F$5)</f>
        <v>583.57627200000002</v>
      </c>
      <c r="M5" s="118">
        <f>L5+(L5*PARAM!G$5)</f>
        <v>595.24779744</v>
      </c>
      <c r="N5" s="42"/>
      <c r="O5" s="138" t="s">
        <v>698</v>
      </c>
      <c r="P5" s="161" t="s">
        <v>63</v>
      </c>
      <c r="Q5" s="138" t="s">
        <v>700</v>
      </c>
      <c r="R5" s="61">
        <v>1</v>
      </c>
      <c r="S5" s="42"/>
      <c r="T5" s="174" t="s">
        <v>506</v>
      </c>
      <c r="U5" s="42"/>
      <c r="V5" s="42"/>
    </row>
    <row r="6" spans="1:22" ht="48" customHeight="1" x14ac:dyDescent="0.25">
      <c r="A6" s="147" t="s">
        <v>474</v>
      </c>
      <c r="B6" s="178" t="s">
        <v>141</v>
      </c>
      <c r="C6" s="42"/>
      <c r="D6" s="138" t="s">
        <v>697</v>
      </c>
      <c r="E6" s="47"/>
      <c r="F6" s="173" t="s">
        <v>288</v>
      </c>
      <c r="G6" s="116">
        <v>360.84</v>
      </c>
      <c r="H6" s="116">
        <v>660</v>
      </c>
      <c r="I6" s="232">
        <v>683.09999999999991</v>
      </c>
      <c r="J6" s="117">
        <f>H6+(H6*PARAM!D$5)</f>
        <v>755.7</v>
      </c>
      <c r="K6" s="118">
        <f>J6+(J6*PARAM!E$5)</f>
        <v>786.68370000000004</v>
      </c>
      <c r="L6" s="118">
        <f>K6+(K6*PARAM!F$5)</f>
        <v>802.417374</v>
      </c>
      <c r="M6" s="118">
        <f>L6+(L6*PARAM!G$5)</f>
        <v>818.46572147999996</v>
      </c>
      <c r="N6" s="42"/>
      <c r="O6" s="138" t="s">
        <v>698</v>
      </c>
      <c r="P6" s="161" t="s">
        <v>63</v>
      </c>
      <c r="Q6" s="138" t="s">
        <v>700</v>
      </c>
      <c r="R6" s="61">
        <v>1</v>
      </c>
      <c r="S6" s="42"/>
      <c r="T6" s="174" t="s">
        <v>506</v>
      </c>
      <c r="U6" s="42"/>
      <c r="V6" s="42"/>
    </row>
    <row r="7" spans="1:22" ht="41.4" x14ac:dyDescent="0.25">
      <c r="A7" s="147" t="s">
        <v>474</v>
      </c>
      <c r="B7" s="178" t="s">
        <v>142</v>
      </c>
      <c r="C7" s="42"/>
      <c r="D7" s="138" t="s">
        <v>697</v>
      </c>
      <c r="E7" s="47"/>
      <c r="F7" s="173" t="s">
        <v>288</v>
      </c>
      <c r="G7" s="116">
        <v>427.27</v>
      </c>
      <c r="H7" s="116">
        <v>800</v>
      </c>
      <c r="I7" s="232">
        <v>827.99999999999989</v>
      </c>
      <c r="J7" s="117">
        <f>H7+(H7*PARAM!D$5)</f>
        <v>916</v>
      </c>
      <c r="K7" s="118">
        <f>J7+(J7*PARAM!E$5)</f>
        <v>953.55600000000004</v>
      </c>
      <c r="L7" s="118">
        <f>K7+(K7*PARAM!F$5)</f>
        <v>972.62711999999999</v>
      </c>
      <c r="M7" s="118">
        <f>L7+(L7*PARAM!G$5)</f>
        <v>992.07966239999996</v>
      </c>
      <c r="N7" s="42"/>
      <c r="O7" s="138" t="s">
        <v>698</v>
      </c>
      <c r="P7" s="161" t="s">
        <v>63</v>
      </c>
      <c r="Q7" s="138" t="s">
        <v>700</v>
      </c>
      <c r="R7" s="61">
        <v>1</v>
      </c>
      <c r="S7" s="42"/>
      <c r="T7" s="174" t="s">
        <v>506</v>
      </c>
      <c r="U7" s="42"/>
      <c r="V7" s="42"/>
    </row>
    <row r="8" spans="1:22" ht="41.4" x14ac:dyDescent="0.25">
      <c r="A8" s="147" t="s">
        <v>474</v>
      </c>
      <c r="B8" s="178" t="s">
        <v>143</v>
      </c>
      <c r="C8" s="42"/>
      <c r="D8" s="138" t="s">
        <v>697</v>
      </c>
      <c r="E8" s="47"/>
      <c r="F8" s="173" t="s">
        <v>288</v>
      </c>
      <c r="G8" s="116">
        <v>696.86</v>
      </c>
      <c r="H8" s="116">
        <v>1580</v>
      </c>
      <c r="I8" s="232">
        <v>1635.3</v>
      </c>
      <c r="J8" s="117">
        <f>H8+(H8*PARAM!D$5)</f>
        <v>1809.1</v>
      </c>
      <c r="K8" s="118">
        <f>J8+(J8*PARAM!E$5)</f>
        <v>1883.2730999999999</v>
      </c>
      <c r="L8" s="118">
        <f>K8+(K8*PARAM!F$5)</f>
        <v>1920.9385619999998</v>
      </c>
      <c r="M8" s="118">
        <f>L8+(L8*PARAM!G$5)</f>
        <v>1959.3573332399999</v>
      </c>
      <c r="N8" s="42"/>
      <c r="O8" s="138" t="s">
        <v>698</v>
      </c>
      <c r="P8" s="161" t="s">
        <v>63</v>
      </c>
      <c r="Q8" s="138" t="s">
        <v>700</v>
      </c>
      <c r="R8" s="61">
        <v>1</v>
      </c>
      <c r="S8" s="42"/>
      <c r="T8" s="174" t="s">
        <v>506</v>
      </c>
      <c r="U8" s="42"/>
      <c r="V8" s="42"/>
    </row>
    <row r="9" spans="1:22" ht="41.4" x14ac:dyDescent="0.25">
      <c r="A9" s="147" t="s">
        <v>474</v>
      </c>
      <c r="B9" s="178" t="s">
        <v>144</v>
      </c>
      <c r="C9" s="42"/>
      <c r="D9" s="138" t="s">
        <v>697</v>
      </c>
      <c r="E9" s="47"/>
      <c r="F9" s="173" t="s">
        <v>288</v>
      </c>
      <c r="G9" s="119">
        <v>1028.21</v>
      </c>
      <c r="H9" s="116">
        <v>1180</v>
      </c>
      <c r="I9" s="232">
        <v>1221.3</v>
      </c>
      <c r="J9" s="117">
        <f>H9+(H9*PARAM!D$5)</f>
        <v>1351.1</v>
      </c>
      <c r="K9" s="118">
        <f>J9+(J9*PARAM!E$5)</f>
        <v>1406.4950999999999</v>
      </c>
      <c r="L9" s="118">
        <f>K9+(K9*PARAM!F$5)</f>
        <v>1434.6250019999998</v>
      </c>
      <c r="M9" s="118">
        <f>L9+(L9*PARAM!G$5)</f>
        <v>1463.3175020399997</v>
      </c>
      <c r="N9" s="42"/>
      <c r="O9" s="138" t="s">
        <v>698</v>
      </c>
      <c r="P9" s="161" t="s">
        <v>63</v>
      </c>
      <c r="Q9" s="138" t="s">
        <v>700</v>
      </c>
      <c r="R9" s="61">
        <v>1</v>
      </c>
      <c r="S9" s="42"/>
      <c r="T9" s="174" t="s">
        <v>506</v>
      </c>
      <c r="U9" s="42"/>
      <c r="V9" s="42"/>
    </row>
    <row r="10" spans="1:22" ht="34.200000000000003" x14ac:dyDescent="0.25">
      <c r="A10" s="147" t="s">
        <v>154</v>
      </c>
      <c r="B10" s="178" t="s">
        <v>145</v>
      </c>
      <c r="C10" s="42"/>
      <c r="D10" s="138" t="s">
        <v>697</v>
      </c>
      <c r="E10" s="47"/>
      <c r="F10" s="173" t="s">
        <v>288</v>
      </c>
      <c r="G10" s="116">
        <v>36.130000000000003</v>
      </c>
      <c r="H10" s="116">
        <v>180</v>
      </c>
      <c r="I10" s="232">
        <v>186.29999999999998</v>
      </c>
      <c r="J10" s="117">
        <f>H10+(H10*PARAM!D$5)</f>
        <v>206.1</v>
      </c>
      <c r="K10" s="118">
        <f>J10+(J10*PARAM!E$5)</f>
        <v>214.55009999999999</v>
      </c>
      <c r="L10" s="118">
        <f>K10+(K10*PARAM!F$5)</f>
        <v>218.84110199999998</v>
      </c>
      <c r="M10" s="118">
        <f>L10+(L10*PARAM!G$5)</f>
        <v>223.21792403999999</v>
      </c>
      <c r="N10" s="42"/>
      <c r="O10" s="138" t="s">
        <v>698</v>
      </c>
      <c r="P10" s="161" t="s">
        <v>63</v>
      </c>
      <c r="Q10" s="138" t="s">
        <v>700</v>
      </c>
      <c r="R10" s="61">
        <v>1</v>
      </c>
      <c r="S10" s="42"/>
      <c r="T10" s="174" t="s">
        <v>452</v>
      </c>
      <c r="U10" s="42"/>
      <c r="V10" s="42"/>
    </row>
    <row r="11" spans="1:22" ht="144" customHeight="1" x14ac:dyDescent="0.25">
      <c r="A11" s="147" t="s">
        <v>155</v>
      </c>
      <c r="B11" s="160" t="s">
        <v>146</v>
      </c>
      <c r="C11" s="42"/>
      <c r="D11" s="138" t="s">
        <v>697</v>
      </c>
      <c r="E11" s="47"/>
      <c r="F11" s="173" t="s">
        <v>157</v>
      </c>
      <c r="G11" s="120"/>
      <c r="H11" s="213" t="s">
        <v>42</v>
      </c>
      <c r="I11" s="175" t="s">
        <v>42</v>
      </c>
      <c r="J11" s="175" t="s">
        <v>42</v>
      </c>
      <c r="K11" s="175" t="s">
        <v>42</v>
      </c>
      <c r="L11" s="175" t="s">
        <v>42</v>
      </c>
      <c r="M11" s="175" t="s">
        <v>42</v>
      </c>
      <c r="N11" s="42"/>
      <c r="O11" s="42" t="s">
        <v>521</v>
      </c>
      <c r="P11" s="60"/>
      <c r="Q11" s="145" t="s">
        <v>550</v>
      </c>
      <c r="R11" s="61">
        <v>1</v>
      </c>
      <c r="S11" s="42"/>
      <c r="T11" s="174" t="s">
        <v>453</v>
      </c>
      <c r="U11" s="42"/>
      <c r="V11" s="42"/>
    </row>
    <row r="12" spans="1:22" ht="14.4" x14ac:dyDescent="0.3">
      <c r="A12" s="147" t="s">
        <v>590</v>
      </c>
      <c r="B12" s="231" t="s">
        <v>147</v>
      </c>
      <c r="C12" s="42"/>
      <c r="D12" s="42"/>
      <c r="E12" s="47"/>
      <c r="F12" s="42"/>
      <c r="G12" s="120"/>
      <c r="H12" s="120"/>
      <c r="I12" s="233"/>
      <c r="J12" s="121"/>
      <c r="K12" s="121"/>
      <c r="L12" s="121"/>
      <c r="M12" s="121"/>
      <c r="N12" s="42"/>
      <c r="O12" s="42"/>
      <c r="P12" s="42"/>
      <c r="Q12" s="42"/>
      <c r="R12" s="42"/>
      <c r="S12" s="42"/>
      <c r="T12" s="174" t="s">
        <v>589</v>
      </c>
      <c r="U12" s="42"/>
      <c r="V12" s="42"/>
    </row>
    <row r="13" spans="1:22" x14ac:dyDescent="0.25">
      <c r="A13" s="51"/>
      <c r="B13" s="178" t="s">
        <v>156</v>
      </c>
      <c r="C13" s="42"/>
      <c r="D13" s="138" t="s">
        <v>697</v>
      </c>
      <c r="E13" s="47"/>
      <c r="F13" s="173" t="s">
        <v>451</v>
      </c>
      <c r="G13" s="120">
        <v>67</v>
      </c>
      <c r="H13" s="120">
        <v>201</v>
      </c>
      <c r="I13" s="233">
        <v>208.035</v>
      </c>
      <c r="J13" s="121">
        <f>H13+(H13*PARAM!D$5)</f>
        <v>230.14500000000001</v>
      </c>
      <c r="K13" s="121">
        <f>J13+(J13*PARAM!E$5)</f>
        <v>239.58094500000001</v>
      </c>
      <c r="L13" s="121">
        <f>K13+(K13*PARAM!F$5)</f>
        <v>244.37256390000002</v>
      </c>
      <c r="M13" s="121">
        <f>L13+(L13*PARAM!G$5)</f>
        <v>249.260015178</v>
      </c>
      <c r="N13" s="79"/>
      <c r="O13" s="138" t="s">
        <v>587</v>
      </c>
      <c r="P13" s="160" t="s">
        <v>587</v>
      </c>
      <c r="Q13" s="138" t="s">
        <v>153</v>
      </c>
      <c r="R13" s="42"/>
      <c r="S13" s="42"/>
      <c r="T13" s="93"/>
      <c r="U13" s="42"/>
      <c r="V13" s="42"/>
    </row>
    <row r="14" spans="1:22" ht="34.200000000000003" x14ac:dyDescent="0.25">
      <c r="A14" s="51"/>
      <c r="B14" s="178" t="s">
        <v>588</v>
      </c>
      <c r="C14" s="42"/>
      <c r="D14" s="138" t="s">
        <v>697</v>
      </c>
      <c r="E14" s="47"/>
      <c r="F14" s="173" t="s">
        <v>451</v>
      </c>
      <c r="G14" s="120">
        <v>36.130000000000003</v>
      </c>
      <c r="H14" s="120">
        <v>150</v>
      </c>
      <c r="I14" s="233">
        <v>155.25</v>
      </c>
      <c r="J14" s="121">
        <f>H14+(H14*PARAM!D$5)</f>
        <v>171.75</v>
      </c>
      <c r="K14" s="121">
        <f>J14+(J14*PARAM!E$5)</f>
        <v>178.79175000000001</v>
      </c>
      <c r="L14" s="121">
        <f>K14+(K14*PARAM!F$5)</f>
        <v>182.36758500000002</v>
      </c>
      <c r="M14" s="121">
        <f>L14+(L14*PARAM!G$5)</f>
        <v>186.01493670000002</v>
      </c>
      <c r="N14" s="79"/>
      <c r="O14" s="138" t="s">
        <v>698</v>
      </c>
      <c r="P14" s="161" t="s">
        <v>63</v>
      </c>
      <c r="Q14" s="138" t="s">
        <v>700</v>
      </c>
      <c r="R14" s="61">
        <v>1</v>
      </c>
      <c r="S14" s="42"/>
      <c r="T14" s="93"/>
      <c r="U14" s="42"/>
      <c r="V14" s="42"/>
    </row>
    <row r="15" spans="1:22" ht="14.4" x14ac:dyDescent="0.3">
      <c r="A15" s="147" t="s">
        <v>590</v>
      </c>
      <c r="B15" s="231" t="s">
        <v>148</v>
      </c>
      <c r="C15" s="42"/>
      <c r="D15" s="42"/>
      <c r="E15" s="47"/>
      <c r="F15" s="42"/>
      <c r="G15" s="120"/>
      <c r="H15" s="120"/>
      <c r="I15" s="233"/>
      <c r="J15" s="121"/>
      <c r="K15" s="121"/>
      <c r="L15" s="121"/>
      <c r="M15" s="121"/>
      <c r="N15" s="79"/>
      <c r="O15" s="42"/>
      <c r="P15" s="42"/>
      <c r="Q15" s="42"/>
      <c r="R15" s="42"/>
      <c r="S15" s="42"/>
      <c r="T15" s="174" t="s">
        <v>589</v>
      </c>
      <c r="U15" s="42"/>
      <c r="V15" s="42"/>
    </row>
    <row r="16" spans="1:22" x14ac:dyDescent="0.25">
      <c r="A16" s="51"/>
      <c r="B16" s="178" t="s">
        <v>156</v>
      </c>
      <c r="C16" s="42"/>
      <c r="D16" s="138" t="s">
        <v>697</v>
      </c>
      <c r="E16" s="47"/>
      <c r="F16" s="173" t="s">
        <v>451</v>
      </c>
      <c r="G16" s="120">
        <v>67</v>
      </c>
      <c r="H16" s="120">
        <v>201</v>
      </c>
      <c r="I16" s="233">
        <v>208.035</v>
      </c>
      <c r="J16" s="121">
        <f>H16+(H16*PARAM!D$5)</f>
        <v>230.14500000000001</v>
      </c>
      <c r="K16" s="121">
        <f>J16+(J16*PARAM!E$5)</f>
        <v>239.58094500000001</v>
      </c>
      <c r="L16" s="121">
        <f>K16+(K16*PARAM!F$5)</f>
        <v>244.37256390000002</v>
      </c>
      <c r="M16" s="121">
        <f>L16+(L16*PARAM!G$5)</f>
        <v>249.260015178</v>
      </c>
      <c r="N16" s="79"/>
      <c r="O16" s="138" t="s">
        <v>587</v>
      </c>
      <c r="P16" s="160" t="s">
        <v>587</v>
      </c>
      <c r="Q16" s="138" t="s">
        <v>153</v>
      </c>
      <c r="R16" s="42"/>
      <c r="S16" s="42"/>
      <c r="T16" s="93"/>
      <c r="U16" s="42"/>
      <c r="V16" s="42"/>
    </row>
    <row r="17" spans="1:22" ht="34.200000000000003" x14ac:dyDescent="0.25">
      <c r="A17" s="51"/>
      <c r="B17" s="178" t="s">
        <v>588</v>
      </c>
      <c r="C17" s="42"/>
      <c r="D17" s="138" t="s">
        <v>697</v>
      </c>
      <c r="E17" s="47"/>
      <c r="F17" s="173" t="s">
        <v>451</v>
      </c>
      <c r="G17" s="120">
        <v>36.130000000000003</v>
      </c>
      <c r="H17" s="120">
        <v>290</v>
      </c>
      <c r="I17" s="233">
        <v>300.14999999999998</v>
      </c>
      <c r="J17" s="121">
        <f>H17+(H17*PARAM!D$5)</f>
        <v>332.05</v>
      </c>
      <c r="K17" s="121">
        <f>J17+(J17*PARAM!E$5)</f>
        <v>345.66405000000003</v>
      </c>
      <c r="L17" s="121">
        <f>K17+(K17*PARAM!F$5)</f>
        <v>352.57733100000002</v>
      </c>
      <c r="M17" s="121">
        <f>L17+(L17*PARAM!G$5)</f>
        <v>359.62887762000003</v>
      </c>
      <c r="N17" s="79"/>
      <c r="O17" s="138" t="s">
        <v>698</v>
      </c>
      <c r="P17" s="161" t="s">
        <v>63</v>
      </c>
      <c r="Q17" s="138" t="s">
        <v>700</v>
      </c>
      <c r="R17" s="61">
        <v>1</v>
      </c>
      <c r="S17" s="42"/>
      <c r="T17" s="93"/>
      <c r="U17" s="42"/>
      <c r="V17" s="42"/>
    </row>
    <row r="18" spans="1:22" ht="14.4" x14ac:dyDescent="0.3">
      <c r="A18" s="147" t="s">
        <v>590</v>
      </c>
      <c r="B18" s="231" t="s">
        <v>149</v>
      </c>
      <c r="C18" s="42"/>
      <c r="D18" s="42"/>
      <c r="E18" s="47"/>
      <c r="F18" s="42"/>
      <c r="G18" s="120"/>
      <c r="H18" s="120"/>
      <c r="I18" s="233"/>
      <c r="J18" s="121"/>
      <c r="K18" s="121"/>
      <c r="L18" s="121"/>
      <c r="M18" s="121"/>
      <c r="N18" s="79"/>
      <c r="O18" s="42"/>
      <c r="P18" s="42"/>
      <c r="Q18" s="42"/>
      <c r="R18" s="42"/>
      <c r="S18" s="42"/>
      <c r="T18" s="174" t="s">
        <v>589</v>
      </c>
      <c r="U18" s="42"/>
      <c r="V18" s="42"/>
    </row>
    <row r="19" spans="1:22" x14ac:dyDescent="0.25">
      <c r="A19" s="51"/>
      <c r="B19" s="178" t="s">
        <v>156</v>
      </c>
      <c r="C19" s="42"/>
      <c r="D19" s="138" t="s">
        <v>697</v>
      </c>
      <c r="E19" s="47"/>
      <c r="F19" s="173" t="s">
        <v>451</v>
      </c>
      <c r="G19" s="120">
        <v>89</v>
      </c>
      <c r="H19" s="120">
        <v>267</v>
      </c>
      <c r="I19" s="233">
        <v>276.34499999999997</v>
      </c>
      <c r="J19" s="121">
        <f>H19+(H19*PARAM!D$5)</f>
        <v>305.71499999999997</v>
      </c>
      <c r="K19" s="121">
        <f>J19+(J19*PARAM!E$5)</f>
        <v>318.24931499999997</v>
      </c>
      <c r="L19" s="121">
        <f>K19+(K19*PARAM!F$5)</f>
        <v>324.61430129999997</v>
      </c>
      <c r="M19" s="121">
        <f>L19+(L19*PARAM!G$5)</f>
        <v>331.10658732599995</v>
      </c>
      <c r="N19" s="79"/>
      <c r="O19" s="138" t="s">
        <v>587</v>
      </c>
      <c r="P19" s="160" t="s">
        <v>587</v>
      </c>
      <c r="Q19" s="138" t="s">
        <v>153</v>
      </c>
      <c r="R19" s="42"/>
      <c r="S19" s="42"/>
      <c r="T19" s="93"/>
      <c r="U19" s="42"/>
      <c r="V19" s="42"/>
    </row>
    <row r="20" spans="1:22" ht="34.200000000000003" x14ac:dyDescent="0.25">
      <c r="A20" s="51"/>
      <c r="B20" s="178" t="s">
        <v>588</v>
      </c>
      <c r="C20" s="42"/>
      <c r="D20" s="138" t="s">
        <v>697</v>
      </c>
      <c r="E20" s="47"/>
      <c r="F20" s="173" t="s">
        <v>451</v>
      </c>
      <c r="G20" s="120">
        <v>36.130000000000003</v>
      </c>
      <c r="H20" s="120">
        <v>480</v>
      </c>
      <c r="I20" s="233">
        <v>496.79999999999995</v>
      </c>
      <c r="J20" s="121">
        <f>H20+(H20*PARAM!D$5)</f>
        <v>549.6</v>
      </c>
      <c r="K20" s="121">
        <f>J20+(J20*PARAM!E$5)</f>
        <v>572.1336</v>
      </c>
      <c r="L20" s="121">
        <f>K20+(K20*PARAM!F$5)</f>
        <v>583.57627200000002</v>
      </c>
      <c r="M20" s="121">
        <f>L20+(L20*PARAM!G$5)</f>
        <v>595.24779744</v>
      </c>
      <c r="N20" s="79"/>
      <c r="O20" s="138" t="s">
        <v>698</v>
      </c>
      <c r="P20" s="161" t="s">
        <v>63</v>
      </c>
      <c r="Q20" s="138" t="s">
        <v>700</v>
      </c>
      <c r="R20" s="61">
        <v>1</v>
      </c>
      <c r="S20" s="42"/>
      <c r="T20" s="93"/>
      <c r="U20" s="42"/>
      <c r="V20" s="42"/>
    </row>
    <row r="21" spans="1:22" ht="14.4" x14ac:dyDescent="0.3">
      <c r="A21" s="147" t="s">
        <v>590</v>
      </c>
      <c r="B21" s="231" t="s">
        <v>150</v>
      </c>
      <c r="C21" s="42"/>
      <c r="D21" s="42"/>
      <c r="E21" s="47"/>
      <c r="F21" s="42"/>
      <c r="G21" s="120"/>
      <c r="H21" s="120"/>
      <c r="I21" s="233"/>
      <c r="J21" s="121"/>
      <c r="K21" s="121"/>
      <c r="L21" s="121"/>
      <c r="M21" s="121"/>
      <c r="N21" s="79"/>
      <c r="O21" s="42"/>
      <c r="P21" s="42"/>
      <c r="Q21" s="42"/>
      <c r="R21" s="42"/>
      <c r="S21" s="42"/>
      <c r="T21" s="174" t="s">
        <v>589</v>
      </c>
      <c r="U21" s="42"/>
      <c r="V21" s="42"/>
    </row>
    <row r="22" spans="1:22" x14ac:dyDescent="0.25">
      <c r="A22" s="51"/>
      <c r="B22" s="178" t="s">
        <v>156</v>
      </c>
      <c r="C22" s="42"/>
      <c r="D22" s="138" t="s">
        <v>697</v>
      </c>
      <c r="E22" s="47"/>
      <c r="F22" s="173" t="s">
        <v>451</v>
      </c>
      <c r="G22" s="120">
        <v>89</v>
      </c>
      <c r="H22" s="120">
        <v>267</v>
      </c>
      <c r="I22" s="233">
        <v>276.34499999999997</v>
      </c>
      <c r="J22" s="121">
        <f>H22+(H22*PARAM!D$5)</f>
        <v>305.71499999999997</v>
      </c>
      <c r="K22" s="121">
        <f>J22+(J22*PARAM!E$5)</f>
        <v>318.24931499999997</v>
      </c>
      <c r="L22" s="121">
        <f>K22+(K22*PARAM!F$5)</f>
        <v>324.61430129999997</v>
      </c>
      <c r="M22" s="121">
        <f>L22+(L22*PARAM!G$5)</f>
        <v>331.10658732599995</v>
      </c>
      <c r="N22" s="79"/>
      <c r="O22" s="138" t="s">
        <v>587</v>
      </c>
      <c r="P22" s="160" t="s">
        <v>587</v>
      </c>
      <c r="Q22" s="138" t="s">
        <v>153</v>
      </c>
      <c r="R22" s="42"/>
      <c r="S22" s="42"/>
      <c r="T22" s="93"/>
      <c r="U22" s="42"/>
      <c r="V22" s="42"/>
    </row>
    <row r="23" spans="1:22" ht="34.200000000000003" x14ac:dyDescent="0.25">
      <c r="A23" s="51"/>
      <c r="B23" s="178" t="s">
        <v>588</v>
      </c>
      <c r="C23" s="42"/>
      <c r="D23" s="138" t="s">
        <v>697</v>
      </c>
      <c r="E23" s="47"/>
      <c r="F23" s="173" t="s">
        <v>451</v>
      </c>
      <c r="G23" s="120">
        <v>36.130000000000003</v>
      </c>
      <c r="H23" s="120">
        <v>660</v>
      </c>
      <c r="I23" s="233">
        <v>683.09999999999991</v>
      </c>
      <c r="J23" s="121">
        <f>H23+(H23*PARAM!D$5)</f>
        <v>755.7</v>
      </c>
      <c r="K23" s="121">
        <f>J23+(J23*PARAM!E$5)</f>
        <v>786.68370000000004</v>
      </c>
      <c r="L23" s="121">
        <f>K23+(K23*PARAM!F$5)</f>
        <v>802.417374</v>
      </c>
      <c r="M23" s="121">
        <f>L23+(L23*PARAM!G$5)</f>
        <v>818.46572147999996</v>
      </c>
      <c r="N23" s="79"/>
      <c r="O23" s="138" t="s">
        <v>698</v>
      </c>
      <c r="P23" s="161" t="s">
        <v>63</v>
      </c>
      <c r="Q23" s="138" t="s">
        <v>700</v>
      </c>
      <c r="R23" s="61">
        <v>1</v>
      </c>
      <c r="S23" s="42"/>
      <c r="T23" s="93"/>
      <c r="U23" s="42"/>
      <c r="V23" s="42"/>
    </row>
    <row r="24" spans="1:22" ht="14.4" x14ac:dyDescent="0.3">
      <c r="A24" s="147" t="s">
        <v>590</v>
      </c>
      <c r="B24" s="231" t="s">
        <v>151</v>
      </c>
      <c r="C24" s="42"/>
      <c r="D24" s="42"/>
      <c r="E24" s="47"/>
      <c r="F24" s="42"/>
      <c r="G24" s="120"/>
      <c r="H24" s="120"/>
      <c r="I24" s="233"/>
      <c r="J24" s="121"/>
      <c r="K24" s="121"/>
      <c r="L24" s="121"/>
      <c r="M24" s="121"/>
      <c r="N24" s="79"/>
      <c r="O24" s="42"/>
      <c r="P24" s="42"/>
      <c r="Q24" s="42"/>
      <c r="R24" s="42"/>
      <c r="S24" s="42"/>
      <c r="T24" s="174" t="s">
        <v>589</v>
      </c>
      <c r="U24" s="42"/>
      <c r="V24" s="42"/>
    </row>
    <row r="25" spans="1:22" x14ac:dyDescent="0.25">
      <c r="A25" s="51"/>
      <c r="B25" s="178" t="s">
        <v>156</v>
      </c>
      <c r="C25" s="42"/>
      <c r="D25" s="138" t="s">
        <v>697</v>
      </c>
      <c r="E25" s="47"/>
      <c r="F25" s="173" t="s">
        <v>451</v>
      </c>
      <c r="G25" s="120">
        <v>89</v>
      </c>
      <c r="H25" s="120">
        <v>267</v>
      </c>
      <c r="I25" s="233">
        <v>276.34499999999997</v>
      </c>
      <c r="J25" s="121">
        <f>H25+(H25*PARAM!D$5)</f>
        <v>305.71499999999997</v>
      </c>
      <c r="K25" s="121">
        <f>J25+(J25*PARAM!E$5)</f>
        <v>318.24931499999997</v>
      </c>
      <c r="L25" s="121">
        <f>K25+(K25*PARAM!F$5)</f>
        <v>324.61430129999997</v>
      </c>
      <c r="M25" s="121">
        <f>L25+(L25*PARAM!G$5)</f>
        <v>331.10658732599995</v>
      </c>
      <c r="N25" s="80"/>
      <c r="O25" s="138" t="s">
        <v>587</v>
      </c>
      <c r="P25" s="160" t="s">
        <v>587</v>
      </c>
      <c r="Q25" s="138" t="s">
        <v>153</v>
      </c>
      <c r="R25" s="42"/>
      <c r="S25" s="42"/>
      <c r="T25" s="93"/>
      <c r="U25" s="42"/>
      <c r="V25" s="42"/>
    </row>
    <row r="26" spans="1:22" ht="34.200000000000003" x14ac:dyDescent="0.25">
      <c r="A26" s="42"/>
      <c r="B26" s="178" t="s">
        <v>588</v>
      </c>
      <c r="C26" s="8"/>
      <c r="D26" s="138" t="s">
        <v>697</v>
      </c>
      <c r="E26" s="42"/>
      <c r="F26" s="173" t="s">
        <v>451</v>
      </c>
      <c r="G26" s="120">
        <v>36.130000000000003</v>
      </c>
      <c r="H26" s="120">
        <v>800</v>
      </c>
      <c r="I26" s="233">
        <v>827.99999999999989</v>
      </c>
      <c r="J26" s="121">
        <f>H26+(H26*PARAM!D$5)</f>
        <v>916</v>
      </c>
      <c r="K26" s="121">
        <f>J26+(J26*PARAM!E$5)</f>
        <v>953.55600000000004</v>
      </c>
      <c r="L26" s="121">
        <f>K26+(K26*PARAM!F$5)</f>
        <v>972.62711999999999</v>
      </c>
      <c r="M26" s="121">
        <f>L26+(L26*PARAM!G$5)</f>
        <v>992.07966239999996</v>
      </c>
      <c r="O26" s="138" t="s">
        <v>698</v>
      </c>
      <c r="P26" s="161" t="s">
        <v>63</v>
      </c>
      <c r="Q26" s="138" t="s">
        <v>700</v>
      </c>
      <c r="R26" s="61">
        <v>1</v>
      </c>
      <c r="S26" s="42"/>
      <c r="T26" s="93"/>
      <c r="U26" s="42"/>
      <c r="V26" s="42"/>
    </row>
    <row r="27" spans="1:22" ht="14.4" x14ac:dyDescent="0.3">
      <c r="A27" s="147" t="s">
        <v>590</v>
      </c>
      <c r="B27" s="231" t="s">
        <v>152</v>
      </c>
      <c r="C27" s="8"/>
      <c r="D27" s="42"/>
      <c r="E27" s="42"/>
      <c r="F27" s="42"/>
      <c r="G27" s="120"/>
      <c r="H27" s="120"/>
      <c r="I27" s="233" t="s">
        <v>713</v>
      </c>
      <c r="J27" s="121"/>
      <c r="K27" s="121"/>
      <c r="L27" s="121"/>
      <c r="M27" s="121"/>
      <c r="O27" s="42"/>
      <c r="P27" s="42"/>
      <c r="Q27" s="42"/>
      <c r="R27" s="42"/>
      <c r="S27" s="42"/>
      <c r="T27" s="174" t="s">
        <v>589</v>
      </c>
      <c r="U27" s="42"/>
      <c r="V27" s="42"/>
    </row>
    <row r="28" spans="1:22" x14ac:dyDescent="0.25">
      <c r="A28" s="42"/>
      <c r="B28" s="178" t="s">
        <v>156</v>
      </c>
      <c r="C28" s="8"/>
      <c r="D28" s="138" t="s">
        <v>697</v>
      </c>
      <c r="E28" s="42"/>
      <c r="F28" s="173" t="s">
        <v>451</v>
      </c>
      <c r="G28" s="120">
        <v>179</v>
      </c>
      <c r="H28" s="120">
        <v>267</v>
      </c>
      <c r="I28" s="233">
        <v>276.34499999999997</v>
      </c>
      <c r="J28" s="121">
        <f>H28+(H28*PARAM!D$5)</f>
        <v>305.71499999999997</v>
      </c>
      <c r="K28" s="121">
        <f>J28+(J28*PARAM!E$5)</f>
        <v>318.24931499999997</v>
      </c>
      <c r="L28" s="121">
        <f>K28+(K28*PARAM!F$5)</f>
        <v>324.61430129999997</v>
      </c>
      <c r="M28" s="121">
        <f>L28+(L28*PARAM!G$5)</f>
        <v>331.10658732599995</v>
      </c>
      <c r="O28" s="138" t="s">
        <v>587</v>
      </c>
      <c r="P28" s="160" t="s">
        <v>587</v>
      </c>
      <c r="Q28" s="138" t="s">
        <v>153</v>
      </c>
      <c r="R28" s="42"/>
      <c r="S28" s="42"/>
      <c r="T28" s="93"/>
      <c r="U28" s="42"/>
      <c r="V28" s="42"/>
    </row>
    <row r="29" spans="1:22" ht="34.200000000000003" x14ac:dyDescent="0.25">
      <c r="A29" s="42"/>
      <c r="B29" s="178" t="s">
        <v>588</v>
      </c>
      <c r="C29" s="9"/>
      <c r="D29" s="138" t="s">
        <v>697</v>
      </c>
      <c r="E29" s="42"/>
      <c r="F29" s="173" t="s">
        <v>451</v>
      </c>
      <c r="G29" s="120">
        <v>36.130000000000003</v>
      </c>
      <c r="H29" s="120">
        <v>1580</v>
      </c>
      <c r="I29" s="233">
        <v>1635.3</v>
      </c>
      <c r="J29" s="121">
        <f>H29+(H29*PARAM!D$5)</f>
        <v>1809.1</v>
      </c>
      <c r="K29" s="121">
        <f>J29+(J29*PARAM!E$5)</f>
        <v>1883.2730999999999</v>
      </c>
      <c r="L29" s="121">
        <f>K29+(K29*PARAM!F$5)</f>
        <v>1920.9385619999998</v>
      </c>
      <c r="M29" s="121">
        <f>L29+(L29*PARAM!G$5)</f>
        <v>1959.3573332399999</v>
      </c>
      <c r="O29" s="138" t="s">
        <v>698</v>
      </c>
      <c r="P29" s="161" t="s">
        <v>63</v>
      </c>
      <c r="Q29" s="138" t="s">
        <v>700</v>
      </c>
      <c r="R29" s="61">
        <v>1</v>
      </c>
      <c r="S29" s="42"/>
      <c r="T29" s="93"/>
      <c r="U29" s="42"/>
      <c r="V29" s="42"/>
    </row>
    <row r="31" spans="1:22" x14ac:dyDescent="0.25">
      <c r="K31" s="81"/>
      <c r="L31" s="81"/>
      <c r="M31" s="81"/>
      <c r="T31" s="34"/>
    </row>
    <row r="32" spans="1:22" ht="14.4" thickBot="1" x14ac:dyDescent="0.3"/>
  </sheetData>
  <sheetProtection algorithmName="SHA-512" hashValue="JB2szoyMHRMR6U+XhUxRapVs3fQOh2aLkWwZtjAcdReRODTKk6eJtbuUfP0iJam21Ts8MeNdUrOAqUKBtGng0A==" saltValue="aUo6u/IR92Knr48bCvD3+Q==" spinCount="100000" sheet="1" objects="1" scenarios="1"/>
  <autoFilter ref="A2:V29" xr:uid="{00000000-0009-0000-0000-000009000000}"/>
  <mergeCells count="15">
    <mergeCell ref="T1:T2"/>
    <mergeCell ref="U1:U2"/>
    <mergeCell ref="V1:V2"/>
    <mergeCell ref="Q1:Q2"/>
    <mergeCell ref="R1:R2"/>
    <mergeCell ref="S1:S2"/>
    <mergeCell ref="O1:O2"/>
    <mergeCell ref="P1:P2"/>
    <mergeCell ref="F1:F2"/>
    <mergeCell ref="A1:A2"/>
    <mergeCell ref="B1:B2"/>
    <mergeCell ref="C1:C2"/>
    <mergeCell ref="D1:D2"/>
    <mergeCell ref="E1:E2"/>
    <mergeCell ref="G1:M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5D5D9-9510-44D7-9C81-CD0DA551B485}">
  <sheetPr>
    <tabColor theme="3"/>
  </sheetPr>
  <dimension ref="A1:AK3"/>
  <sheetViews>
    <sheetView workbookViewId="0"/>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4.77734375" style="34" customWidth="1"/>
    <col min="16" max="16" width="19.77734375" style="34" customWidth="1"/>
    <col min="17" max="17" width="12.21875" style="34" bestFit="1" customWidth="1"/>
    <col min="18" max="37" width="0" style="34" hidden="1"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sheetData>
  <mergeCells count="37">
    <mergeCell ref="W2:W3"/>
    <mergeCell ref="AI2:AI3"/>
    <mergeCell ref="AJ2:AJ3"/>
    <mergeCell ref="AK2:AK3"/>
    <mergeCell ref="AC2:AC3"/>
    <mergeCell ref="AD2:AD3"/>
    <mergeCell ref="AE2:AE3"/>
    <mergeCell ref="AF2:AF3"/>
    <mergeCell ref="AG2:AG3"/>
    <mergeCell ref="AH2:AH3"/>
    <mergeCell ref="X2:X3"/>
    <mergeCell ref="Y2:Y3"/>
    <mergeCell ref="Z2:Z3"/>
    <mergeCell ref="AA2:AA3"/>
    <mergeCell ref="AB2:AB3"/>
    <mergeCell ref="V2:V3"/>
    <mergeCell ref="F2:F3"/>
    <mergeCell ref="G2:K2"/>
    <mergeCell ref="M2:M3"/>
    <mergeCell ref="N2:N3"/>
    <mergeCell ref="O2:O3"/>
    <mergeCell ref="P2:P3"/>
    <mergeCell ref="Q2:Q3"/>
    <mergeCell ref="R2:R3"/>
    <mergeCell ref="S2:S3"/>
    <mergeCell ref="T2:T3"/>
    <mergeCell ref="U2:U3"/>
    <mergeCell ref="M1:Q1"/>
    <mergeCell ref="R1:V1"/>
    <mergeCell ref="W1:AA1"/>
    <mergeCell ref="AB1:AF1"/>
    <mergeCell ref="AG1:AK1"/>
    <mergeCell ref="A2:A3"/>
    <mergeCell ref="B2:B3"/>
    <mergeCell ref="C2:C3"/>
    <mergeCell ref="D2:D3"/>
    <mergeCell ref="E2:E3"/>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1400-D521-403E-9993-7D7E6D5D732A}">
  <dimension ref="A1:A86"/>
  <sheetViews>
    <sheetView zoomScale="70" zoomScaleNormal="70" workbookViewId="0">
      <selection activeCell="E19" sqref="E19"/>
    </sheetView>
  </sheetViews>
  <sheetFormatPr baseColWidth="10" defaultColWidth="9.21875" defaultRowHeight="13.8" x14ac:dyDescent="0.25"/>
  <cols>
    <col min="1" max="1" width="156.5546875" style="20" bestFit="1" customWidth="1"/>
    <col min="2" max="4" width="9.21875" style="15"/>
    <col min="5" max="5" width="114.5546875" style="15" customWidth="1"/>
    <col min="6" max="16384" width="9.21875" style="15"/>
  </cols>
  <sheetData>
    <row r="1" spans="1:1" x14ac:dyDescent="0.25">
      <c r="A1" s="164" t="s">
        <v>568</v>
      </c>
    </row>
    <row r="2" spans="1:1" x14ac:dyDescent="0.25">
      <c r="A2" s="165" t="s">
        <v>392</v>
      </c>
    </row>
    <row r="3" spans="1:1" x14ac:dyDescent="0.25">
      <c r="A3" s="17"/>
    </row>
    <row r="4" spans="1:1" ht="14.4" x14ac:dyDescent="0.3">
      <c r="A4" s="17" t="s">
        <v>591</v>
      </c>
    </row>
    <row r="5" spans="1:1" x14ac:dyDescent="0.25">
      <c r="A5" s="17"/>
    </row>
    <row r="6" spans="1:1" ht="14.4" x14ac:dyDescent="0.3">
      <c r="A6" s="169" t="s">
        <v>250</v>
      </c>
    </row>
    <row r="7" spans="1:1" x14ac:dyDescent="0.25">
      <c r="A7" s="166" t="s">
        <v>351</v>
      </c>
    </row>
    <row r="8" spans="1:1" x14ac:dyDescent="0.25">
      <c r="A8" s="166" t="s">
        <v>231</v>
      </c>
    </row>
    <row r="9" spans="1:1" x14ac:dyDescent="0.25">
      <c r="A9" s="166" t="s">
        <v>564</v>
      </c>
    </row>
    <row r="10" spans="1:1" x14ac:dyDescent="0.25">
      <c r="A10" s="166" t="s">
        <v>483</v>
      </c>
    </row>
    <row r="11" spans="1:1" x14ac:dyDescent="0.25">
      <c r="A11" s="166" t="s">
        <v>592</v>
      </c>
    </row>
    <row r="12" spans="1:1" x14ac:dyDescent="0.25">
      <c r="A12" s="17"/>
    </row>
    <row r="13" spans="1:1" ht="14.4" x14ac:dyDescent="0.3">
      <c r="A13" s="169" t="s">
        <v>553</v>
      </c>
    </row>
    <row r="14" spans="1:1" x14ac:dyDescent="0.25">
      <c r="A14" s="166" t="s">
        <v>562</v>
      </c>
    </row>
    <row r="15" spans="1:1" x14ac:dyDescent="0.25">
      <c r="A15" s="166" t="s">
        <v>558</v>
      </c>
    </row>
    <row r="16" spans="1:1" x14ac:dyDescent="0.25">
      <c r="A16" s="17"/>
    </row>
    <row r="17" spans="1:1" ht="14.4" x14ac:dyDescent="0.3">
      <c r="A17" s="169" t="s">
        <v>252</v>
      </c>
    </row>
    <row r="18" spans="1:1" x14ac:dyDescent="0.25">
      <c r="A18" s="166" t="s">
        <v>507</v>
      </c>
    </row>
    <row r="19" spans="1:1" x14ac:dyDescent="0.25">
      <c r="A19" s="166" t="s">
        <v>361</v>
      </c>
    </row>
    <row r="20" spans="1:1" ht="14.4" x14ac:dyDescent="0.3">
      <c r="A20" s="170" t="s">
        <v>71</v>
      </c>
    </row>
    <row r="21" spans="1:1" ht="14.4" thickBot="1" x14ac:dyDescent="0.3">
      <c r="A21" s="171" t="s">
        <v>540</v>
      </c>
    </row>
    <row r="23" spans="1:1" ht="14.4" thickBot="1" x14ac:dyDescent="0.3"/>
    <row r="24" spans="1:1" x14ac:dyDescent="0.25">
      <c r="A24" s="164" t="s">
        <v>568</v>
      </c>
    </row>
    <row r="25" spans="1:1" x14ac:dyDescent="0.25">
      <c r="A25" s="165" t="s">
        <v>393</v>
      </c>
    </row>
    <row r="26" spans="1:1" x14ac:dyDescent="0.25">
      <c r="A26" s="17"/>
    </row>
    <row r="27" spans="1:1" ht="14.4" x14ac:dyDescent="0.3">
      <c r="A27" s="17" t="s">
        <v>482</v>
      </c>
    </row>
    <row r="28" spans="1:1" x14ac:dyDescent="0.25">
      <c r="A28" s="17"/>
    </row>
    <row r="29" spans="1:1" ht="14.4" x14ac:dyDescent="0.3">
      <c r="A29" s="169" t="s">
        <v>250</v>
      </c>
    </row>
    <row r="30" spans="1:1" x14ac:dyDescent="0.25">
      <c r="A30" s="166" t="s">
        <v>351</v>
      </c>
    </row>
    <row r="31" spans="1:1" x14ac:dyDescent="0.25">
      <c r="A31" s="166" t="s">
        <v>579</v>
      </c>
    </row>
    <row r="32" spans="1:1" x14ac:dyDescent="0.25">
      <c r="A32" s="166" t="s">
        <v>564</v>
      </c>
    </row>
    <row r="33" spans="1:1" x14ac:dyDescent="0.25">
      <c r="A33" s="166" t="s">
        <v>229</v>
      </c>
    </row>
    <row r="34" spans="1:1" x14ac:dyDescent="0.25">
      <c r="A34" s="166" t="s">
        <v>592</v>
      </c>
    </row>
    <row r="35" spans="1:1" x14ac:dyDescent="0.25">
      <c r="A35" s="17"/>
    </row>
    <row r="36" spans="1:1" ht="14.4" x14ac:dyDescent="0.3">
      <c r="A36" s="169" t="s">
        <v>553</v>
      </c>
    </row>
    <row r="37" spans="1:1" x14ac:dyDescent="0.25">
      <c r="A37" s="166" t="s">
        <v>562</v>
      </c>
    </row>
    <row r="38" spans="1:1" x14ac:dyDescent="0.25">
      <c r="A38" s="166" t="s">
        <v>558</v>
      </c>
    </row>
    <row r="39" spans="1:1" x14ac:dyDescent="0.25">
      <c r="A39" s="17"/>
    </row>
    <row r="40" spans="1:1" ht="14.4" x14ac:dyDescent="0.3">
      <c r="A40" s="169" t="s">
        <v>252</v>
      </c>
    </row>
    <row r="41" spans="1:1" x14ac:dyDescent="0.25">
      <c r="A41" s="166" t="s">
        <v>196</v>
      </c>
    </row>
    <row r="42" spans="1:1" x14ac:dyDescent="0.25">
      <c r="A42" s="166" t="s">
        <v>361</v>
      </c>
    </row>
    <row r="43" spans="1:1" ht="14.4" x14ac:dyDescent="0.3">
      <c r="A43" s="170" t="s">
        <v>71</v>
      </c>
    </row>
    <row r="44" spans="1:1" ht="14.4" thickBot="1" x14ac:dyDescent="0.3">
      <c r="A44" s="171" t="s">
        <v>540</v>
      </c>
    </row>
    <row r="45" spans="1:1" x14ac:dyDescent="0.25">
      <c r="A45" s="16"/>
    </row>
    <row r="46" spans="1:1" ht="14.4" thickBot="1" x14ac:dyDescent="0.3"/>
    <row r="47" spans="1:1" x14ac:dyDescent="0.25">
      <c r="A47" s="164" t="s">
        <v>568</v>
      </c>
    </row>
    <row r="48" spans="1:1" x14ac:dyDescent="0.25">
      <c r="A48" s="165" t="s">
        <v>394</v>
      </c>
    </row>
    <row r="49" spans="1:1" x14ac:dyDescent="0.25">
      <c r="A49" s="17"/>
    </row>
    <row r="50" spans="1:1" ht="14.4" x14ac:dyDescent="0.3">
      <c r="A50" s="17" t="s">
        <v>593</v>
      </c>
    </row>
    <row r="51" spans="1:1" x14ac:dyDescent="0.25">
      <c r="A51" s="17"/>
    </row>
    <row r="52" spans="1:1" ht="14.4" x14ac:dyDescent="0.3">
      <c r="A52" s="169" t="s">
        <v>250</v>
      </c>
    </row>
    <row r="53" spans="1:1" x14ac:dyDescent="0.25">
      <c r="A53" s="166" t="s">
        <v>351</v>
      </c>
    </row>
    <row r="54" spans="1:1" x14ac:dyDescent="0.25">
      <c r="A54" s="166" t="s">
        <v>564</v>
      </c>
    </row>
    <row r="55" spans="1:1" x14ac:dyDescent="0.25">
      <c r="A55" s="166" t="s">
        <v>230</v>
      </c>
    </row>
    <row r="56" spans="1:1" x14ac:dyDescent="0.25">
      <c r="A56" s="17"/>
    </row>
    <row r="57" spans="1:1" ht="14.4" x14ac:dyDescent="0.3">
      <c r="A57" s="169" t="s">
        <v>553</v>
      </c>
    </row>
    <row r="58" spans="1:1" x14ac:dyDescent="0.25">
      <c r="A58" s="166" t="s">
        <v>562</v>
      </c>
    </row>
    <row r="59" spans="1:1" x14ac:dyDescent="0.25">
      <c r="A59" s="166" t="s">
        <v>558</v>
      </c>
    </row>
    <row r="60" spans="1:1" x14ac:dyDescent="0.25">
      <c r="A60" s="17"/>
    </row>
    <row r="61" spans="1:1" ht="14.4" x14ac:dyDescent="0.3">
      <c r="A61" s="169" t="s">
        <v>252</v>
      </c>
    </row>
    <row r="62" spans="1:1" x14ac:dyDescent="0.25">
      <c r="A62" s="166" t="s">
        <v>196</v>
      </c>
    </row>
    <row r="63" spans="1:1" x14ac:dyDescent="0.25">
      <c r="A63" s="166" t="s">
        <v>361</v>
      </c>
    </row>
    <row r="64" spans="1:1" ht="14.4" x14ac:dyDescent="0.3">
      <c r="A64" s="176" t="s">
        <v>71</v>
      </c>
    </row>
    <row r="65" spans="1:1" ht="14.4" thickBot="1" x14ac:dyDescent="0.3">
      <c r="A65" s="171" t="s">
        <v>540</v>
      </c>
    </row>
    <row r="66" spans="1:1" ht="14.4" thickBot="1" x14ac:dyDescent="0.3"/>
    <row r="67" spans="1:1" x14ac:dyDescent="0.25">
      <c r="A67" s="177" t="s">
        <v>568</v>
      </c>
    </row>
    <row r="68" spans="1:1" x14ac:dyDescent="0.25">
      <c r="A68" s="135" t="s">
        <v>395</v>
      </c>
    </row>
    <row r="69" spans="1:1" x14ac:dyDescent="0.25">
      <c r="A69" s="21"/>
    </row>
    <row r="70" spans="1:1" ht="14.4" x14ac:dyDescent="0.3">
      <c r="A70" s="21" t="s">
        <v>594</v>
      </c>
    </row>
    <row r="71" spans="1:1" x14ac:dyDescent="0.25">
      <c r="A71" s="21"/>
    </row>
    <row r="72" spans="1:1" ht="14.4" x14ac:dyDescent="0.3">
      <c r="A72" s="167" t="s">
        <v>250</v>
      </c>
    </row>
    <row r="73" spans="1:1" x14ac:dyDescent="0.25">
      <c r="A73" s="70" t="s">
        <v>351</v>
      </c>
    </row>
    <row r="74" spans="1:1" x14ac:dyDescent="0.25">
      <c r="A74" s="70" t="s">
        <v>243</v>
      </c>
    </row>
    <row r="75" spans="1:1" x14ac:dyDescent="0.25">
      <c r="A75" s="70" t="s">
        <v>244</v>
      </c>
    </row>
    <row r="76" spans="1:1" x14ac:dyDescent="0.25">
      <c r="A76" s="70" t="s">
        <v>245</v>
      </c>
    </row>
    <row r="77" spans="1:1" s="99" customFormat="1" x14ac:dyDescent="0.25">
      <c r="A77" s="70" t="s">
        <v>484</v>
      </c>
    </row>
    <row r="78" spans="1:1" x14ac:dyDescent="0.25">
      <c r="A78" s="70" t="s">
        <v>246</v>
      </c>
    </row>
    <row r="79" spans="1:1" x14ac:dyDescent="0.25">
      <c r="A79" s="21"/>
    </row>
    <row r="80" spans="1:1" ht="14.4" x14ac:dyDescent="0.3">
      <c r="A80" s="167" t="s">
        <v>553</v>
      </c>
    </row>
    <row r="81" spans="1:1" x14ac:dyDescent="0.25">
      <c r="A81" s="70" t="s">
        <v>562</v>
      </c>
    </row>
    <row r="82" spans="1:1" x14ac:dyDescent="0.25">
      <c r="A82" s="70" t="s">
        <v>558</v>
      </c>
    </row>
    <row r="83" spans="1:1" x14ac:dyDescent="0.25">
      <c r="A83" s="21"/>
    </row>
    <row r="84" spans="1:1" ht="14.4" x14ac:dyDescent="0.3">
      <c r="A84" s="167" t="s">
        <v>252</v>
      </c>
    </row>
    <row r="85" spans="1:1" x14ac:dyDescent="0.25">
      <c r="A85" s="70" t="s">
        <v>248</v>
      </c>
    </row>
    <row r="86" spans="1:1" ht="14.4" thickBot="1" x14ac:dyDescent="0.3">
      <c r="A86" s="71" t="s">
        <v>249</v>
      </c>
    </row>
  </sheetData>
  <sheetProtection algorithmName="SHA-512" hashValue="7wmdtyobUrcLqjlfDRliLiLuHhcTzrOIaQq/i2DIaBKap+rZV9WdQ6S9GFh8e9Tk+EzwKUXjKs8Vb4iYn4pQXQ==" saltValue="R1thVyOctxF86d+2iqInzA==" spinCount="100000" sheet="1" objects="1" scenarios="1"/>
  <hyperlinks>
    <hyperlink ref="A43" r:id="rId1" xr:uid="{00000000-0004-0000-0B00-000000000000}"/>
    <hyperlink ref="A20" r:id="rId2" xr:uid="{00000000-0004-0000-0B00-000001000000}"/>
    <hyperlink ref="A64" r:id="rId3" xr:uid="{00000000-0004-0000-0B00-000002000000}"/>
  </hyperlink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602DA-EB08-4A1F-BCC0-562838380E73}">
  <sheetPr>
    <tabColor rgb="FFFFC000"/>
  </sheetPr>
  <dimension ref="A1:V10"/>
  <sheetViews>
    <sheetView zoomScale="85" zoomScaleNormal="85" workbookViewId="0">
      <selection activeCell="I2" sqref="I2:J2"/>
    </sheetView>
  </sheetViews>
  <sheetFormatPr baseColWidth="10" defaultColWidth="11.44140625" defaultRowHeight="13.8" x14ac:dyDescent="0.25"/>
  <cols>
    <col min="1" max="1" width="11" style="34" customWidth="1"/>
    <col min="2" max="2" width="38" style="34" customWidth="1"/>
    <col min="3" max="3" width="45.77734375" style="34" customWidth="1"/>
    <col min="4" max="4" width="20.44140625" style="34" customWidth="1"/>
    <col min="5" max="5" width="49.5546875" style="34" customWidth="1"/>
    <col min="6" max="6" width="15.21875" style="34" customWidth="1"/>
    <col min="7" max="7" width="13.44140625" style="34" hidden="1" customWidth="1"/>
    <col min="8" max="9" width="13.77734375" style="34" customWidth="1"/>
    <col min="10" max="11" width="13.5546875" style="34" bestFit="1" customWidth="1"/>
    <col min="12" max="13" width="13.5546875" style="34" customWidth="1"/>
    <col min="14" max="14" width="2.77734375" style="34" customWidth="1"/>
    <col min="15" max="15" width="27.77734375" style="34" customWidth="1"/>
    <col min="16" max="16" width="16.77734375" style="34" bestFit="1" customWidth="1"/>
    <col min="17" max="17" width="13.21875" style="34" customWidth="1"/>
    <col min="18" max="18" width="19.77734375" style="34" customWidth="1"/>
    <col min="19" max="19" width="15.21875" style="34" customWidth="1"/>
    <col min="20" max="20" width="11.44140625" style="35"/>
    <col min="21" max="21" width="55" style="34" customWidth="1"/>
    <col min="22" max="22" width="11" style="34" customWidth="1"/>
    <col min="23" max="25" width="11.44140625" style="34"/>
    <col min="26" max="26" width="32" style="34" bestFit="1" customWidth="1"/>
    <col min="27" max="30" width="11.44140625" style="34"/>
    <col min="31" max="31" width="10.77734375" style="34" bestFit="1" customWidth="1"/>
    <col min="32" max="32" width="13.21875" style="34" bestFit="1" customWidth="1"/>
    <col min="33" max="33" width="187.21875" style="34" bestFit="1" customWidth="1"/>
    <col min="34" max="16384" width="11.44140625" style="34"/>
  </cols>
  <sheetData>
    <row r="1" spans="1:22" ht="30" customHeight="1" x14ac:dyDescent="0.25">
      <c r="A1" s="268" t="s">
        <v>405</v>
      </c>
      <c r="B1" s="268" t="s">
        <v>523</v>
      </c>
      <c r="C1" s="300" t="s">
        <v>575</v>
      </c>
      <c r="D1" s="268" t="s">
        <v>34</v>
      </c>
      <c r="E1" s="268" t="s">
        <v>707</v>
      </c>
      <c r="F1" s="268" t="s">
        <v>348</v>
      </c>
      <c r="G1" s="302" t="s">
        <v>0</v>
      </c>
      <c r="H1" s="303"/>
      <c r="I1" s="303"/>
      <c r="J1" s="303"/>
      <c r="K1" s="303"/>
      <c r="L1" s="303"/>
      <c r="M1" s="303"/>
      <c r="O1" s="272" t="s">
        <v>16</v>
      </c>
      <c r="P1" s="274" t="s">
        <v>75</v>
      </c>
      <c r="Q1" s="276" t="s">
        <v>524</v>
      </c>
      <c r="R1" s="274" t="s">
        <v>25</v>
      </c>
      <c r="S1" s="278" t="s">
        <v>708</v>
      </c>
      <c r="T1" s="274" t="s">
        <v>694</v>
      </c>
      <c r="U1" s="270" t="s">
        <v>695</v>
      </c>
      <c r="V1" s="270" t="s">
        <v>696</v>
      </c>
    </row>
    <row r="2" spans="1:22" ht="55.2" x14ac:dyDescent="0.25">
      <c r="A2" s="269"/>
      <c r="B2" s="269"/>
      <c r="C2" s="301"/>
      <c r="D2" s="269"/>
      <c r="E2" s="269"/>
      <c r="F2" s="269"/>
      <c r="G2" s="45">
        <v>2021</v>
      </c>
      <c r="H2" s="45">
        <v>2022</v>
      </c>
      <c r="I2" s="241" t="s">
        <v>716</v>
      </c>
      <c r="J2" s="240" t="s">
        <v>717</v>
      </c>
      <c r="K2" s="45">
        <v>2024</v>
      </c>
      <c r="L2" s="45">
        <v>2025</v>
      </c>
      <c r="M2" s="45">
        <v>2026</v>
      </c>
      <c r="O2" s="295"/>
      <c r="P2" s="294"/>
      <c r="Q2" s="277"/>
      <c r="R2" s="294"/>
      <c r="S2" s="293"/>
      <c r="T2" s="294"/>
      <c r="U2" s="292"/>
      <c r="V2" s="292"/>
    </row>
    <row r="3" spans="1:22" ht="30" customHeight="1" x14ac:dyDescent="0.25">
      <c r="A3" s="147" t="s">
        <v>247</v>
      </c>
      <c r="B3" s="178" t="s">
        <v>422</v>
      </c>
      <c r="C3" s="138" t="s">
        <v>8</v>
      </c>
      <c r="D3" s="138" t="s">
        <v>697</v>
      </c>
      <c r="F3" s="138" t="s">
        <v>1</v>
      </c>
      <c r="G3" s="53">
        <v>68.16</v>
      </c>
      <c r="H3" s="53">
        <v>90</v>
      </c>
      <c r="I3" s="234">
        <v>93.149999999999991</v>
      </c>
      <c r="J3" s="106">
        <f>H3+(H3*PARAM!D5)</f>
        <v>103.05</v>
      </c>
      <c r="K3" s="54">
        <f>J3+(J3*PARAM!E5)</f>
        <v>107.27504999999999</v>
      </c>
      <c r="L3" s="54">
        <f>K3+(K3*PARAM!F5)</f>
        <v>109.42055099999999</v>
      </c>
      <c r="M3" s="54">
        <f>L3+(L3*PARAM!G5)</f>
        <v>111.60896201999999</v>
      </c>
      <c r="N3" s="42"/>
      <c r="O3" s="138" t="s">
        <v>698</v>
      </c>
      <c r="P3" s="42"/>
      <c r="Q3" s="179" t="s">
        <v>700</v>
      </c>
      <c r="R3" s="55">
        <v>1</v>
      </c>
      <c r="S3" s="42"/>
      <c r="T3" s="174" t="s">
        <v>595</v>
      </c>
      <c r="U3" s="42"/>
      <c r="V3" s="42"/>
    </row>
    <row r="4" spans="1:22" ht="27.6" x14ac:dyDescent="0.25">
      <c r="A4" s="147" t="s">
        <v>247</v>
      </c>
      <c r="B4" s="37" t="s">
        <v>423</v>
      </c>
      <c r="C4" s="42"/>
      <c r="D4" s="42"/>
      <c r="E4" s="47"/>
      <c r="F4" s="138" t="s">
        <v>1</v>
      </c>
      <c r="G4" s="48">
        <v>2000</v>
      </c>
      <c r="H4" s="49">
        <v>1000</v>
      </c>
      <c r="I4" s="235">
        <v>1000</v>
      </c>
      <c r="J4" s="107">
        <v>1000</v>
      </c>
      <c r="K4" s="107">
        <v>1000</v>
      </c>
      <c r="L4" s="107">
        <v>1000</v>
      </c>
      <c r="M4" s="107">
        <v>1000</v>
      </c>
      <c r="O4" s="138" t="s">
        <v>698</v>
      </c>
      <c r="P4" s="42"/>
      <c r="Q4" s="46"/>
      <c r="R4" s="42"/>
      <c r="S4" s="42"/>
      <c r="T4" s="174" t="s">
        <v>534</v>
      </c>
      <c r="U4" s="42"/>
      <c r="V4" s="42"/>
    </row>
    <row r="5" spans="1:22" ht="40.5" customHeight="1" x14ac:dyDescent="0.25">
      <c r="A5" s="147" t="s">
        <v>247</v>
      </c>
      <c r="B5" s="37" t="s">
        <v>424</v>
      </c>
      <c r="C5" s="42"/>
      <c r="D5" s="42"/>
      <c r="E5" s="47"/>
      <c r="F5" s="138" t="s">
        <v>1</v>
      </c>
      <c r="G5" s="48"/>
      <c r="H5" s="49">
        <v>50</v>
      </c>
      <c r="I5" s="235">
        <v>51.749999999999993</v>
      </c>
      <c r="J5" s="96">
        <f>H5+(H5*PARAM!D5)</f>
        <v>57.25</v>
      </c>
      <c r="K5" s="50">
        <f>J5+(J5*PARAM!E5)</f>
        <v>59.597250000000003</v>
      </c>
      <c r="L5" s="50">
        <f>K5+(K5*PARAM!F5)</f>
        <v>60.789194999999999</v>
      </c>
      <c r="M5" s="50">
        <f>L5+(L5*PARAM!G5)</f>
        <v>62.004978899999998</v>
      </c>
      <c r="O5" s="138" t="s">
        <v>521</v>
      </c>
      <c r="P5" s="42"/>
      <c r="Q5" s="179" t="s">
        <v>700</v>
      </c>
      <c r="R5" s="42"/>
      <c r="S5" s="42"/>
      <c r="T5" s="174" t="s">
        <v>595</v>
      </c>
      <c r="U5" s="42"/>
      <c r="V5" s="42"/>
    </row>
    <row r="6" spans="1:22" ht="27.6" x14ac:dyDescent="0.25">
      <c r="A6" s="147" t="s">
        <v>247</v>
      </c>
      <c r="B6" s="37" t="s">
        <v>217</v>
      </c>
      <c r="C6" s="42"/>
      <c r="D6" s="42"/>
      <c r="E6" s="47"/>
      <c r="F6" s="138" t="s">
        <v>1</v>
      </c>
      <c r="G6" s="48"/>
      <c r="H6" s="49">
        <v>100</v>
      </c>
      <c r="I6" s="235">
        <v>103.49999999999999</v>
      </c>
      <c r="J6" s="96">
        <f>H6+(H6*PARAM!D5)</f>
        <v>114.5</v>
      </c>
      <c r="K6" s="50">
        <f>J6+(J6*PARAM!E5)</f>
        <v>119.19450000000001</v>
      </c>
      <c r="L6" s="50">
        <f>K6+(K6*PARAM!F5)</f>
        <v>121.57839</v>
      </c>
      <c r="M6" s="50">
        <f>L6+(L6*PARAM!G5)</f>
        <v>124.0099578</v>
      </c>
      <c r="O6" s="138" t="s">
        <v>521</v>
      </c>
      <c r="P6" s="42"/>
      <c r="Q6" s="179" t="s">
        <v>700</v>
      </c>
      <c r="R6" s="42"/>
      <c r="S6" s="42"/>
      <c r="T6" s="174" t="s">
        <v>595</v>
      </c>
      <c r="U6" s="42"/>
      <c r="V6" s="42"/>
    </row>
    <row r="7" spans="1:22" ht="27.6" x14ac:dyDescent="0.25">
      <c r="A7" s="147" t="s">
        <v>247</v>
      </c>
      <c r="B7" s="37" t="s">
        <v>218</v>
      </c>
      <c r="C7" s="42"/>
      <c r="D7" s="42"/>
      <c r="E7" s="47"/>
      <c r="F7" s="138" t="s">
        <v>1</v>
      </c>
      <c r="G7" s="48"/>
      <c r="H7" s="49">
        <v>540</v>
      </c>
      <c r="I7" s="235">
        <v>558.9</v>
      </c>
      <c r="J7" s="96">
        <f>H7+(H7*PARAM!D5)</f>
        <v>618.29999999999995</v>
      </c>
      <c r="K7" s="50">
        <f>J7+(J7*PARAM!E5)</f>
        <v>643.6502999999999</v>
      </c>
      <c r="L7" s="50">
        <f>K7+(K7*PARAM!F5)</f>
        <v>656.52330599999993</v>
      </c>
      <c r="M7" s="50">
        <f>L7+(L7*PARAM!G5)</f>
        <v>669.65377211999999</v>
      </c>
      <c r="O7" s="138" t="s">
        <v>521</v>
      </c>
      <c r="P7" s="42"/>
      <c r="Q7" s="179" t="s">
        <v>700</v>
      </c>
      <c r="R7" s="42"/>
      <c r="S7" s="42"/>
      <c r="T7" s="174" t="s">
        <v>595</v>
      </c>
      <c r="U7" s="42"/>
      <c r="V7" s="42"/>
    </row>
    <row r="8" spans="1:22" ht="27.6" x14ac:dyDescent="0.25">
      <c r="A8" s="147" t="s">
        <v>247</v>
      </c>
      <c r="B8" s="37" t="s">
        <v>219</v>
      </c>
      <c r="C8" s="42"/>
      <c r="D8" s="42"/>
      <c r="E8" s="47"/>
      <c r="F8" s="138" t="s">
        <v>1</v>
      </c>
      <c r="G8" s="48"/>
      <c r="H8" s="49">
        <v>1000</v>
      </c>
      <c r="I8" s="235">
        <v>1035</v>
      </c>
      <c r="J8" s="96">
        <f>H8+(H8*PARAM!D5)</f>
        <v>1145</v>
      </c>
      <c r="K8" s="50">
        <f>J8+(J8*PARAM!E5)</f>
        <v>1191.9449999999999</v>
      </c>
      <c r="L8" s="50">
        <f>K8+(K8*PARAM!F5)</f>
        <v>1215.7838999999999</v>
      </c>
      <c r="M8" s="50">
        <f>L8+(L8*PARAM!G5)</f>
        <v>1240.0995779999998</v>
      </c>
      <c r="O8" s="138" t="s">
        <v>521</v>
      </c>
      <c r="P8" s="42"/>
      <c r="Q8" s="179" t="s">
        <v>700</v>
      </c>
      <c r="R8" s="42"/>
      <c r="S8" s="42"/>
      <c r="T8" s="174" t="s">
        <v>595</v>
      </c>
      <c r="U8" s="42"/>
      <c r="V8" s="42"/>
    </row>
    <row r="9" spans="1:22" ht="27.6" x14ac:dyDescent="0.25">
      <c r="A9" s="147" t="s">
        <v>247</v>
      </c>
      <c r="B9" s="143" t="s">
        <v>220</v>
      </c>
      <c r="C9" s="42"/>
      <c r="D9" s="42"/>
      <c r="E9" s="47"/>
      <c r="F9" s="138" t="s">
        <v>1</v>
      </c>
      <c r="G9" s="48"/>
      <c r="H9" s="49">
        <v>200</v>
      </c>
      <c r="I9" s="235">
        <v>206.99999999999997</v>
      </c>
      <c r="J9" s="96">
        <f>H9+(H9*PARAM!D5)</f>
        <v>229</v>
      </c>
      <c r="K9" s="50">
        <f>J9+(J9*PARAM!E5)</f>
        <v>238.38900000000001</v>
      </c>
      <c r="L9" s="50">
        <f>K9+(K9*PARAM!F5)</f>
        <v>243.15678</v>
      </c>
      <c r="M9" s="50">
        <f>L9+(L9*PARAM!G5)</f>
        <v>248.01991559999999</v>
      </c>
      <c r="O9" s="138" t="s">
        <v>521</v>
      </c>
      <c r="P9" s="42"/>
      <c r="Q9" s="179" t="s">
        <v>700</v>
      </c>
      <c r="R9" s="42"/>
      <c r="S9" s="42"/>
      <c r="T9" s="174" t="s">
        <v>595</v>
      </c>
      <c r="U9" s="42"/>
      <c r="V9" s="42"/>
    </row>
    <row r="10" spans="1:22" ht="55.8" thickBot="1" x14ac:dyDescent="0.3">
      <c r="A10" s="147" t="s">
        <v>238</v>
      </c>
      <c r="B10" s="143" t="s">
        <v>221</v>
      </c>
      <c r="C10" s="42"/>
      <c r="D10" s="42"/>
      <c r="E10" s="47"/>
      <c r="F10" s="138" t="s">
        <v>1</v>
      </c>
      <c r="G10" s="48">
        <v>271.01</v>
      </c>
      <c r="H10" s="49">
        <v>100</v>
      </c>
      <c r="I10" s="235">
        <v>103.49999999999999</v>
      </c>
      <c r="J10" s="96">
        <f>H10+(H10*PARAM!D5)</f>
        <v>114.5</v>
      </c>
      <c r="K10" s="50">
        <f>J10+(J10*PARAM!E5)</f>
        <v>119.19450000000001</v>
      </c>
      <c r="L10" s="50">
        <f>K10+(K10*PARAM!F5)</f>
        <v>121.57839</v>
      </c>
      <c r="M10" s="50">
        <f>L10+(L10*PARAM!G5)</f>
        <v>124.0099578</v>
      </c>
      <c r="O10" s="180" t="s">
        <v>698</v>
      </c>
      <c r="P10" s="51"/>
      <c r="Q10" s="147" t="s">
        <v>700</v>
      </c>
      <c r="R10" s="147" t="s">
        <v>421</v>
      </c>
      <c r="S10" s="42"/>
      <c r="T10" s="143" t="s">
        <v>595</v>
      </c>
      <c r="U10" s="143" t="s">
        <v>418</v>
      </c>
      <c r="V10" s="42"/>
    </row>
  </sheetData>
  <sheetProtection algorithmName="SHA-512" hashValue="bv7auK39qqcB08JTOA6QN8AeMHiHdkRyHQ/C4lmLqVoUIld3O43lpdqtQXQM53uROmD3BbsT3W3yIdL2q+L3Eg==" saltValue="K+e66JoR7SNxyoho8EQ5lw==" spinCount="100000" sheet="1" objects="1" scenarios="1"/>
  <mergeCells count="15">
    <mergeCell ref="V1:V2"/>
    <mergeCell ref="A1:A2"/>
    <mergeCell ref="B1:B2"/>
    <mergeCell ref="D1:D2"/>
    <mergeCell ref="E1:E2"/>
    <mergeCell ref="F1:F2"/>
    <mergeCell ref="U1:U2"/>
    <mergeCell ref="O1:O2"/>
    <mergeCell ref="P1:P2"/>
    <mergeCell ref="Q1:Q2"/>
    <mergeCell ref="R1:R2"/>
    <mergeCell ref="S1:S2"/>
    <mergeCell ref="T1:T2"/>
    <mergeCell ref="C1:C2"/>
    <mergeCell ref="G1:M1"/>
  </mergeCells>
  <conditionalFormatting sqref="H4:I5">
    <cfRule type="expression" dxfId="14" priority="1">
      <formula>ISTEXT($R1048490)</formula>
    </cfRule>
    <cfRule type="expression" dxfId="13" priority="2">
      <formula>ISTEXT($O1048490)</formula>
    </cfRule>
    <cfRule type="expression" dxfId="12" priority="3">
      <formula>ISBLANK($O1048490)</formula>
    </cfRule>
    <cfRule type="expression" dxfId="11" priority="4">
      <formula>$R1048490&lt;$O1048490</formula>
    </cfRule>
    <cfRule type="expression" dxfId="10" priority="5">
      <formula>$R1048490&gt;$O1048490</formula>
    </cfRule>
  </conditionalFormatting>
  <conditionalFormatting sqref="H6:I10">
    <cfRule type="expression" dxfId="9" priority="6">
      <formula>ISTEXT($R1048493)</formula>
    </cfRule>
    <cfRule type="expression" dxfId="8" priority="7">
      <formula>ISTEXT($O1048493)</formula>
    </cfRule>
    <cfRule type="expression" dxfId="7" priority="8">
      <formula>ISBLANK($O1048493)</formula>
    </cfRule>
    <cfRule type="expression" dxfId="6" priority="9">
      <formula>$R1048493&lt;$O1048493</formula>
    </cfRule>
    <cfRule type="expression" dxfId="5" priority="10">
      <formula>$R1048493&gt;$O1048493</formula>
    </cfRule>
  </conditionalFormatting>
  <conditionalFormatting sqref="J4:M4">
    <cfRule type="expression" dxfId="4" priority="11">
      <formula>ISTEXT($R1048490)</formula>
    </cfRule>
    <cfRule type="expression" dxfId="3" priority="12">
      <formula>ISTEXT($O1048490)</formula>
    </cfRule>
    <cfRule type="expression" dxfId="2" priority="13">
      <formula>ISBLANK($O1048490)</formula>
    </cfRule>
    <cfRule type="expression" dxfId="1" priority="14">
      <formula>$R1048490&lt;$O1048490</formula>
    </cfRule>
    <cfRule type="expression" dxfId="0" priority="15">
      <formula>$R1048490&gt;$O1048490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67D81-D8D9-40BB-B0C2-47D0A8EBEE23}">
  <sheetPr>
    <tabColor theme="3"/>
  </sheetPr>
  <dimension ref="A1:AK5"/>
  <sheetViews>
    <sheetView workbookViewId="0"/>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4.77734375" style="34" customWidth="1"/>
    <col min="16" max="16" width="19.77734375" style="34" customWidth="1"/>
    <col min="17" max="17" width="12.21875" style="34" bestFit="1" customWidth="1"/>
    <col min="18" max="37" width="0" style="34" hidden="1"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4" spans="1:37" x14ac:dyDescent="0.25">
      <c r="C4" s="1"/>
    </row>
    <row r="5" spans="1:37" x14ac:dyDescent="0.25">
      <c r="C5" s="2"/>
    </row>
  </sheetData>
  <mergeCells count="37">
    <mergeCell ref="A2:A3"/>
    <mergeCell ref="B2:B3"/>
    <mergeCell ref="C2:C3"/>
    <mergeCell ref="D2:D3"/>
    <mergeCell ref="E2:E3"/>
    <mergeCell ref="G2:K2"/>
    <mergeCell ref="F2:F3"/>
    <mergeCell ref="M2:M3"/>
    <mergeCell ref="N2:N3"/>
    <mergeCell ref="O2:O3"/>
    <mergeCell ref="M1:Q1"/>
    <mergeCell ref="R1:V1"/>
    <mergeCell ref="R2:R3"/>
    <mergeCell ref="U2:U3"/>
    <mergeCell ref="V2:V3"/>
    <mergeCell ref="S2:S3"/>
    <mergeCell ref="T2:T3"/>
    <mergeCell ref="P2:P3"/>
    <mergeCell ref="Q2:Q3"/>
    <mergeCell ref="AA2:AA3"/>
    <mergeCell ref="AB1:AF1"/>
    <mergeCell ref="AB2:AB3"/>
    <mergeCell ref="AC2:AC3"/>
    <mergeCell ref="AD2:AD3"/>
    <mergeCell ref="AE2:AE3"/>
    <mergeCell ref="AF2:AF3"/>
    <mergeCell ref="W1:AA1"/>
    <mergeCell ref="W2:W3"/>
    <mergeCell ref="X2:X3"/>
    <mergeCell ref="Y2:Y3"/>
    <mergeCell ref="Z2:Z3"/>
    <mergeCell ref="AG1:AK1"/>
    <mergeCell ref="AG2:AG3"/>
    <mergeCell ref="AH2:AH3"/>
    <mergeCell ref="AI2:AI3"/>
    <mergeCell ref="AJ2:AJ3"/>
    <mergeCell ref="AK2:AK3"/>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24C2-764B-4320-AA10-AF4C9CA48F16}">
  <dimension ref="A1:A57"/>
  <sheetViews>
    <sheetView zoomScale="80" zoomScaleNormal="80" workbookViewId="0">
      <selection activeCell="A18" sqref="A18"/>
    </sheetView>
  </sheetViews>
  <sheetFormatPr baseColWidth="10" defaultColWidth="9.21875" defaultRowHeight="13.8" x14ac:dyDescent="0.25"/>
  <cols>
    <col min="1" max="1" width="135.77734375" style="20" bestFit="1" customWidth="1"/>
    <col min="2" max="16384" width="9.21875" style="15"/>
  </cols>
  <sheetData>
    <row r="1" spans="1:1" x14ac:dyDescent="0.25">
      <c r="A1" s="164" t="s">
        <v>568</v>
      </c>
    </row>
    <row r="2" spans="1:1" x14ac:dyDescent="0.25">
      <c r="A2" s="165" t="s">
        <v>378</v>
      </c>
    </row>
    <row r="3" spans="1:1" x14ac:dyDescent="0.25">
      <c r="A3" s="17"/>
    </row>
    <row r="4" spans="1:1" ht="14.4" x14ac:dyDescent="0.3">
      <c r="A4" s="17" t="s">
        <v>601</v>
      </c>
    </row>
    <row r="5" spans="1:1" x14ac:dyDescent="0.25">
      <c r="A5" s="17"/>
    </row>
    <row r="6" spans="1:1" ht="14.4" x14ac:dyDescent="0.3">
      <c r="A6" s="169" t="s">
        <v>250</v>
      </c>
    </row>
    <row r="7" spans="1:1" x14ac:dyDescent="0.25">
      <c r="A7" s="166" t="s">
        <v>351</v>
      </c>
    </row>
    <row r="8" spans="1:1" x14ac:dyDescent="0.25">
      <c r="A8" s="166" t="s">
        <v>240</v>
      </c>
    </row>
    <row r="9" spans="1:1" x14ac:dyDescent="0.25">
      <c r="A9" s="166" t="s">
        <v>419</v>
      </c>
    </row>
    <row r="10" spans="1:1" x14ac:dyDescent="0.25">
      <c r="A10" s="17"/>
    </row>
    <row r="11" spans="1:1" ht="14.4" x14ac:dyDescent="0.3">
      <c r="A11" s="169" t="s">
        <v>509</v>
      </c>
    </row>
    <row r="12" spans="1:1" x14ac:dyDescent="0.25">
      <c r="A12" s="166" t="s">
        <v>508</v>
      </c>
    </row>
    <row r="13" spans="1:1" x14ac:dyDescent="0.25">
      <c r="A13" s="17"/>
    </row>
    <row r="14" spans="1:1" s="28" customFormat="1" ht="14.4" x14ac:dyDescent="0.3">
      <c r="A14" s="17" t="s">
        <v>239</v>
      </c>
    </row>
    <row r="15" spans="1:1" s="28" customFormat="1" x14ac:dyDescent="0.25">
      <c r="A15" s="166" t="s">
        <v>365</v>
      </c>
    </row>
    <row r="16" spans="1:1" s="28" customFormat="1" x14ac:dyDescent="0.25">
      <c r="A16" s="166" t="s">
        <v>420</v>
      </c>
    </row>
    <row r="17" spans="1:1" x14ac:dyDescent="0.25">
      <c r="A17" s="17"/>
    </row>
    <row r="18" spans="1:1" ht="14.4" x14ac:dyDescent="0.3">
      <c r="A18" s="169" t="s">
        <v>377</v>
      </c>
    </row>
    <row r="19" spans="1:1" x14ac:dyDescent="0.25">
      <c r="A19" s="166" t="s">
        <v>603</v>
      </c>
    </row>
    <row r="20" spans="1:1" ht="14.4" x14ac:dyDescent="0.3">
      <c r="A20" s="19"/>
    </row>
    <row r="21" spans="1:1" ht="14.4" thickBot="1" x14ac:dyDescent="0.3">
      <c r="A21" s="171" t="s">
        <v>241</v>
      </c>
    </row>
    <row r="22" spans="1:1" x14ac:dyDescent="0.25">
      <c r="A22" s="16"/>
    </row>
    <row r="23" spans="1:1" ht="14.4" thickBot="1" x14ac:dyDescent="0.3">
      <c r="A23" s="16"/>
    </row>
    <row r="24" spans="1:1" x14ac:dyDescent="0.25">
      <c r="A24" s="164" t="s">
        <v>568</v>
      </c>
    </row>
    <row r="25" spans="1:1" x14ac:dyDescent="0.25">
      <c r="A25" s="131" t="s">
        <v>379</v>
      </c>
    </row>
    <row r="26" spans="1:1" x14ac:dyDescent="0.25">
      <c r="A26" s="13"/>
    </row>
    <row r="27" spans="1:1" ht="14.4" x14ac:dyDescent="0.3">
      <c r="A27" s="130" t="s">
        <v>376</v>
      </c>
    </row>
    <row r="28" spans="1:1" x14ac:dyDescent="0.25">
      <c r="A28" s="13"/>
    </row>
    <row r="29" spans="1:1" ht="14.4" x14ac:dyDescent="0.3">
      <c r="A29" s="181" t="s">
        <v>250</v>
      </c>
    </row>
    <row r="30" spans="1:1" x14ac:dyDescent="0.25">
      <c r="A30" s="29"/>
    </row>
    <row r="31" spans="1:1" ht="27.6" x14ac:dyDescent="0.25">
      <c r="A31" s="168" t="s">
        <v>344</v>
      </c>
    </row>
    <row r="32" spans="1:1" x14ac:dyDescent="0.25">
      <c r="A32" s="27"/>
    </row>
    <row r="33" spans="1:1" x14ac:dyDescent="0.25">
      <c r="A33" s="31" t="s">
        <v>351</v>
      </c>
    </row>
    <row r="34" spans="1:1" x14ac:dyDescent="0.25">
      <c r="A34" s="31" t="s">
        <v>342</v>
      </c>
    </row>
    <row r="35" spans="1:1" x14ac:dyDescent="0.25">
      <c r="A35" s="31" t="s">
        <v>338</v>
      </c>
    </row>
    <row r="36" spans="1:1" x14ac:dyDescent="0.25">
      <c r="A36" s="31" t="s">
        <v>602</v>
      </c>
    </row>
    <row r="37" spans="1:1" x14ac:dyDescent="0.25">
      <c r="A37" s="31" t="s">
        <v>242</v>
      </c>
    </row>
    <row r="38" spans="1:1" x14ac:dyDescent="0.25">
      <c r="A38" s="31" t="s">
        <v>600</v>
      </c>
    </row>
    <row r="39" spans="1:1" x14ac:dyDescent="0.25">
      <c r="A39" s="31" t="s">
        <v>599</v>
      </c>
    </row>
    <row r="40" spans="1:1" x14ac:dyDescent="0.25">
      <c r="A40" s="31" t="s">
        <v>598</v>
      </c>
    </row>
    <row r="41" spans="1:1" x14ac:dyDescent="0.25">
      <c r="A41" s="31" t="s">
        <v>597</v>
      </c>
    </row>
    <row r="42" spans="1:1" x14ac:dyDescent="0.25">
      <c r="A42" s="31" t="s">
        <v>596</v>
      </c>
    </row>
    <row r="43" spans="1:1" x14ac:dyDescent="0.25">
      <c r="A43" s="31" t="s">
        <v>454</v>
      </c>
    </row>
    <row r="44" spans="1:1" x14ac:dyDescent="0.25">
      <c r="A44" s="31" t="s">
        <v>604</v>
      </c>
    </row>
    <row r="45" spans="1:1" x14ac:dyDescent="0.25">
      <c r="A45" s="31" t="s">
        <v>605</v>
      </c>
    </row>
    <row r="46" spans="1:1" x14ac:dyDescent="0.25">
      <c r="A46" s="31" t="s">
        <v>341</v>
      </c>
    </row>
    <row r="47" spans="1:1" x14ac:dyDescent="0.25">
      <c r="A47" s="31" t="s">
        <v>606</v>
      </c>
    </row>
    <row r="48" spans="1:1" x14ac:dyDescent="0.25">
      <c r="A48" s="31" t="s">
        <v>607</v>
      </c>
    </row>
    <row r="49" spans="1:1" x14ac:dyDescent="0.25">
      <c r="A49" s="31" t="s">
        <v>608</v>
      </c>
    </row>
    <row r="50" spans="1:1" x14ac:dyDescent="0.25">
      <c r="A50" s="31" t="s">
        <v>609</v>
      </c>
    </row>
    <row r="51" spans="1:1" x14ac:dyDescent="0.25">
      <c r="A51" s="13"/>
    </row>
    <row r="52" spans="1:1" ht="14.4" x14ac:dyDescent="0.3">
      <c r="A52" s="181" t="s">
        <v>553</v>
      </c>
    </row>
    <row r="53" spans="1:1" x14ac:dyDescent="0.25">
      <c r="A53" s="31" t="s">
        <v>610</v>
      </c>
    </row>
    <row r="54" spans="1:1" x14ac:dyDescent="0.25">
      <c r="A54" s="31" t="s">
        <v>611</v>
      </c>
    </row>
    <row r="55" spans="1:1" x14ac:dyDescent="0.25">
      <c r="A55" s="13"/>
    </row>
    <row r="56" spans="1:1" ht="14.4" x14ac:dyDescent="0.3">
      <c r="A56" s="181" t="s">
        <v>252</v>
      </c>
    </row>
    <row r="57" spans="1:1" ht="14.4" thickBot="1" x14ac:dyDescent="0.3">
      <c r="A57" s="182" t="s">
        <v>612</v>
      </c>
    </row>
  </sheetData>
  <sheetProtection algorithmName="SHA-512" hashValue="tyXL8Guqmq2Pgmf2WsokbIVXbxRvsHKAX+QAWuiGOLd14EnjTDpa9FsXDhuy7Iihh/NjWDPD3kFFkD5VCtOhpw==" saltValue="W5STGenOTFiOdZmDynq+iQ==" spinCount="100000"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52D5-2031-49CF-8ADB-0B32F26A8B60}">
  <sheetPr>
    <tabColor rgb="FFFFC000"/>
  </sheetPr>
  <dimension ref="A1:V5"/>
  <sheetViews>
    <sheetView zoomScale="73" zoomScaleNormal="73" workbookViewId="0">
      <selection activeCell="M24" sqref="M24"/>
    </sheetView>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5.44140625" style="34" customWidth="1"/>
    <col min="7" max="7" width="11.21875" style="78" hidden="1" customWidth="1"/>
    <col min="8" max="9" width="11.21875" style="78" customWidth="1"/>
    <col min="10" max="13" width="11.44140625" style="34"/>
    <col min="14" max="14" width="2.77734375" style="34" customWidth="1"/>
    <col min="15" max="15" width="18.21875" style="34" bestFit="1" customWidth="1"/>
    <col min="16" max="16" width="16.77734375" style="34" bestFit="1" customWidth="1"/>
    <col min="17" max="17" width="13.21875" style="34" customWidth="1"/>
    <col min="18" max="18" width="19.77734375" style="34" customWidth="1"/>
    <col min="19" max="19" width="15.21875" style="34" customWidth="1"/>
    <col min="20" max="20" width="11.44140625" style="34"/>
    <col min="21" max="21" width="32.5546875" style="34" bestFit="1" customWidth="1"/>
    <col min="22" max="22" width="11" style="34" customWidth="1"/>
    <col min="23" max="16384" width="11.44140625" style="34"/>
  </cols>
  <sheetData>
    <row r="1" spans="1:22" ht="30" customHeight="1" x14ac:dyDescent="0.25">
      <c r="A1" s="268" t="s">
        <v>405</v>
      </c>
      <c r="B1" s="268" t="s">
        <v>523</v>
      </c>
      <c r="C1" s="300" t="s">
        <v>575</v>
      </c>
      <c r="D1" s="268" t="s">
        <v>34</v>
      </c>
      <c r="E1" s="268" t="s">
        <v>707</v>
      </c>
      <c r="F1" s="268" t="s">
        <v>348</v>
      </c>
      <c r="G1" s="265" t="s">
        <v>0</v>
      </c>
      <c r="H1" s="266"/>
      <c r="I1" s="266"/>
      <c r="J1" s="266"/>
      <c r="K1" s="266"/>
      <c r="L1" s="266"/>
      <c r="M1" s="267"/>
      <c r="O1" s="272" t="s">
        <v>16</v>
      </c>
      <c r="P1" s="274" t="s">
        <v>75</v>
      </c>
      <c r="Q1" s="276" t="s">
        <v>524</v>
      </c>
      <c r="R1" s="274" t="s">
        <v>25</v>
      </c>
      <c r="S1" s="278" t="s">
        <v>708</v>
      </c>
      <c r="T1" s="274" t="s">
        <v>694</v>
      </c>
      <c r="U1" s="270" t="s">
        <v>695</v>
      </c>
      <c r="V1" s="270" t="s">
        <v>696</v>
      </c>
    </row>
    <row r="2" spans="1:22" ht="55.2" x14ac:dyDescent="0.25">
      <c r="A2" s="269"/>
      <c r="B2" s="269"/>
      <c r="C2" s="301"/>
      <c r="D2" s="269"/>
      <c r="E2" s="269"/>
      <c r="F2" s="269"/>
      <c r="G2" s="114">
        <v>2021</v>
      </c>
      <c r="H2" s="114">
        <v>2022</v>
      </c>
      <c r="I2" s="241" t="s">
        <v>716</v>
      </c>
      <c r="J2" s="240" t="s">
        <v>717</v>
      </c>
      <c r="K2" s="114">
        <v>2024</v>
      </c>
      <c r="L2" s="45">
        <v>2025</v>
      </c>
      <c r="M2" s="45">
        <v>2026</v>
      </c>
      <c r="O2" s="295"/>
      <c r="P2" s="294"/>
      <c r="Q2" s="277"/>
      <c r="R2" s="294"/>
      <c r="S2" s="293"/>
      <c r="T2" s="294"/>
      <c r="U2" s="292"/>
      <c r="V2" s="292"/>
    </row>
    <row r="3" spans="1:22" ht="96.6" x14ac:dyDescent="0.25">
      <c r="A3" s="243" t="s">
        <v>160</v>
      </c>
      <c r="B3" s="244" t="s">
        <v>158</v>
      </c>
      <c r="C3" s="42"/>
      <c r="D3" s="147" t="s">
        <v>697</v>
      </c>
      <c r="E3" s="147" t="s">
        <v>487</v>
      </c>
      <c r="F3" s="149" t="s">
        <v>613</v>
      </c>
      <c r="G3" s="76">
        <v>176.31</v>
      </c>
      <c r="H3" s="77">
        <v>100</v>
      </c>
      <c r="I3" s="236">
        <v>103.49999999999999</v>
      </c>
      <c r="J3" s="77">
        <f>H3+PARAM!D5*'Analyse water ex ante'!H3</f>
        <v>114.5</v>
      </c>
      <c r="K3" s="245"/>
      <c r="L3" s="245"/>
      <c r="M3" s="245"/>
      <c r="N3" s="42"/>
      <c r="O3" s="142" t="s">
        <v>698</v>
      </c>
      <c r="P3" s="42"/>
      <c r="Q3" s="142" t="s">
        <v>700</v>
      </c>
      <c r="R3" s="56" t="s">
        <v>421</v>
      </c>
      <c r="S3" s="56"/>
      <c r="T3" s="151" t="s">
        <v>614</v>
      </c>
      <c r="U3" s="143" t="s">
        <v>615</v>
      </c>
      <c r="V3" s="42"/>
    </row>
    <row r="4" spans="1:22" ht="96.6" x14ac:dyDescent="0.25">
      <c r="A4" s="147" t="s">
        <v>161</v>
      </c>
      <c r="B4" s="183" t="s">
        <v>159</v>
      </c>
      <c r="C4" s="42"/>
      <c r="D4" s="147" t="s">
        <v>697</v>
      </c>
      <c r="E4" s="147" t="s">
        <v>487</v>
      </c>
      <c r="F4" s="149" t="s">
        <v>613</v>
      </c>
      <c r="G4" s="76">
        <v>325.31</v>
      </c>
      <c r="H4" s="77">
        <v>100</v>
      </c>
      <c r="I4" s="236">
        <v>103.49999999999999</v>
      </c>
      <c r="J4" s="77">
        <f>H4+PARAM!D5*'Analyse water ex ante'!H4</f>
        <v>114.5</v>
      </c>
      <c r="K4" s="77">
        <f>J4+PARAM!E5*'Analyse water ex ante'!J4</f>
        <v>119.19450000000001</v>
      </c>
      <c r="L4" s="77">
        <f>K4+PARAM!F5*'Analyse water ex ante'!K4</f>
        <v>121.57839</v>
      </c>
      <c r="M4" s="77">
        <f>L4+PARAM!G5*'Analyse water ex ante'!L4</f>
        <v>124.0099578</v>
      </c>
      <c r="N4" s="42"/>
      <c r="O4" s="142" t="s">
        <v>698</v>
      </c>
      <c r="P4" s="42"/>
      <c r="Q4" s="142" t="s">
        <v>700</v>
      </c>
      <c r="R4" s="56" t="s">
        <v>421</v>
      </c>
      <c r="S4" s="56"/>
      <c r="T4" s="151" t="s">
        <v>614</v>
      </c>
      <c r="U4" s="143" t="s">
        <v>615</v>
      </c>
      <c r="V4" s="42"/>
    </row>
    <row r="5" spans="1:22" ht="14.4" thickBot="1" x14ac:dyDescent="0.3">
      <c r="C5" s="1"/>
    </row>
  </sheetData>
  <sheetProtection algorithmName="SHA-512" hashValue="AuabZ2YTDzRp/V1cg7ob1vX9gToWEuUcQEZTMjYJRwoneC5P52Ead+108OKUQI+6zRxSdqNzRA+SsppbbdJoRQ==" saltValue="7Gxp5qb4YZn5yzzoij6kww==" spinCount="100000" sheet="1" objects="1" scenarios="1"/>
  <mergeCells count="15">
    <mergeCell ref="T1:T2"/>
    <mergeCell ref="U1:U2"/>
    <mergeCell ref="V1:V2"/>
    <mergeCell ref="Q1:Q2"/>
    <mergeCell ref="R1:R2"/>
    <mergeCell ref="S1:S2"/>
    <mergeCell ref="O1:O2"/>
    <mergeCell ref="P1:P2"/>
    <mergeCell ref="F1:F2"/>
    <mergeCell ref="A1:A2"/>
    <mergeCell ref="B1:B2"/>
    <mergeCell ref="C1:C2"/>
    <mergeCell ref="D1:D2"/>
    <mergeCell ref="E1:E2"/>
    <mergeCell ref="G1:M1"/>
  </mergeCells>
  <pageMargins left="0.7" right="0.7" top="0.75" bottom="0.75" header="0.3" footer="0.3"/>
  <pageSetup orientation="portrait"/>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9ACC-3414-4BB0-82AA-7C40547F109C}">
  <sheetPr>
    <tabColor theme="3"/>
  </sheetPr>
  <dimension ref="A1:AK5"/>
  <sheetViews>
    <sheetView workbookViewId="0">
      <selection activeCell="A4" sqref="A4:A5"/>
    </sheetView>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4.77734375" style="34" customWidth="1"/>
    <col min="16" max="16" width="19.77734375" style="34" customWidth="1"/>
    <col min="17" max="17" width="12.21875" style="34" customWidth="1"/>
    <col min="18" max="18" width="0.21875" style="34" customWidth="1"/>
    <col min="19" max="20" width="11.21875" style="34" hidden="1" customWidth="1"/>
    <col min="21" max="21" width="10.77734375" style="34" hidden="1" customWidth="1"/>
    <col min="22" max="22" width="0.77734375" style="34" hidden="1" customWidth="1"/>
    <col min="23" max="23" width="10.77734375" style="34" hidden="1" customWidth="1"/>
    <col min="24" max="26" width="11" style="34" hidden="1" customWidth="1"/>
    <col min="27" max="29" width="11.21875" style="34" hidden="1" customWidth="1"/>
    <col min="30" max="31" width="11" style="34" hidden="1" customWidth="1"/>
    <col min="32" max="33" width="11.44140625" style="34" hidden="1" customWidth="1"/>
    <col min="34" max="36" width="11.5546875" style="34" hidden="1" customWidth="1"/>
    <col min="37" max="37" width="11.44140625" style="34" hidden="1"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4" spans="1:37" x14ac:dyDescent="0.25">
      <c r="C4" s="1"/>
    </row>
    <row r="5" spans="1:37" x14ac:dyDescent="0.25">
      <c r="C5" s="2"/>
    </row>
  </sheetData>
  <mergeCells count="37">
    <mergeCell ref="AA2:AA3"/>
    <mergeCell ref="AI2:AI3"/>
    <mergeCell ref="AJ2:AJ3"/>
    <mergeCell ref="AK2:AK3"/>
    <mergeCell ref="AC2:AC3"/>
    <mergeCell ref="AD2:AD3"/>
    <mergeCell ref="AE2:AE3"/>
    <mergeCell ref="AF2:AF3"/>
    <mergeCell ref="AG2:AG3"/>
    <mergeCell ref="AH2:AH3"/>
    <mergeCell ref="AB2:AB3"/>
    <mergeCell ref="R2:R3"/>
    <mergeCell ref="S2:S3"/>
    <mergeCell ref="T2:T3"/>
    <mergeCell ref="U2:U3"/>
    <mergeCell ref="Z2:Z3"/>
    <mergeCell ref="M2:M3"/>
    <mergeCell ref="N2:N3"/>
    <mergeCell ref="O2:O3"/>
    <mergeCell ref="P2:P3"/>
    <mergeCell ref="Q2:Q3"/>
    <mergeCell ref="AB1:AF1"/>
    <mergeCell ref="AG1:AK1"/>
    <mergeCell ref="A2:A3"/>
    <mergeCell ref="B2:B3"/>
    <mergeCell ref="C2:C3"/>
    <mergeCell ref="D2:D3"/>
    <mergeCell ref="E2:E3"/>
    <mergeCell ref="W2:W3"/>
    <mergeCell ref="X2:X3"/>
    <mergeCell ref="Y2:Y3"/>
    <mergeCell ref="M1:Q1"/>
    <mergeCell ref="R1:V1"/>
    <mergeCell ref="W1:AA1"/>
    <mergeCell ref="V2:V3"/>
    <mergeCell ref="F2:F3"/>
    <mergeCell ref="G2:K2"/>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D478-0C19-4DBB-8B18-CFC6615C8DA4}">
  <dimension ref="A1:D66"/>
  <sheetViews>
    <sheetView topLeftCell="C2" zoomScale="80" zoomScaleNormal="80" workbookViewId="0">
      <selection activeCell="J50" sqref="J49:J50"/>
    </sheetView>
  </sheetViews>
  <sheetFormatPr baseColWidth="10" defaultColWidth="9.21875" defaultRowHeight="13.8" x14ac:dyDescent="0.25"/>
  <cols>
    <col min="1" max="1" width="132.21875" style="10" hidden="1" customWidth="1"/>
    <col min="2" max="2" width="0" style="10" hidden="1" customWidth="1"/>
    <col min="3" max="3" width="103.77734375" style="10" bestFit="1" customWidth="1"/>
    <col min="4" max="16384" width="9.21875" style="10"/>
  </cols>
  <sheetData>
    <row r="1" spans="1:4" x14ac:dyDescent="0.25">
      <c r="A1" s="184" t="s">
        <v>617</v>
      </c>
      <c r="C1" s="184" t="s">
        <v>182</v>
      </c>
    </row>
    <row r="2" spans="1:4" x14ac:dyDescent="0.25">
      <c r="A2" s="185" t="s">
        <v>187</v>
      </c>
      <c r="C2" s="185" t="s">
        <v>188</v>
      </c>
    </row>
    <row r="3" spans="1:4" x14ac:dyDescent="0.25">
      <c r="A3" s="31"/>
      <c r="C3" s="31"/>
    </row>
    <row r="4" spans="1:4" ht="28.8" x14ac:dyDescent="0.3">
      <c r="A4" s="132" t="s">
        <v>616</v>
      </c>
      <c r="C4" s="133" t="s">
        <v>189</v>
      </c>
    </row>
    <row r="5" spans="1:4" x14ac:dyDescent="0.25">
      <c r="A5" s="31"/>
      <c r="C5" s="31"/>
    </row>
    <row r="6" spans="1:4" ht="14.4" x14ac:dyDescent="0.3">
      <c r="A6" s="181" t="s">
        <v>250</v>
      </c>
      <c r="C6" s="181" t="s">
        <v>250</v>
      </c>
    </row>
    <row r="7" spans="1:4" x14ac:dyDescent="0.25">
      <c r="A7" s="31"/>
      <c r="C7" s="31"/>
      <c r="D7" s="11"/>
    </row>
    <row r="8" spans="1:4" x14ac:dyDescent="0.25">
      <c r="A8" s="186" t="s">
        <v>343</v>
      </c>
      <c r="C8" s="186" t="s">
        <v>183</v>
      </c>
      <c r="D8" s="11"/>
    </row>
    <row r="9" spans="1:4" x14ac:dyDescent="0.25">
      <c r="A9" s="186" t="s">
        <v>607</v>
      </c>
      <c r="C9" s="31" t="s">
        <v>339</v>
      </c>
      <c r="D9" s="11"/>
    </row>
    <row r="10" spans="1:4" x14ac:dyDescent="0.25">
      <c r="A10" s="186" t="s">
        <v>608</v>
      </c>
      <c r="C10" s="31" t="s">
        <v>242</v>
      </c>
      <c r="D10" s="11"/>
    </row>
    <row r="11" spans="1:4" x14ac:dyDescent="0.25">
      <c r="A11" s="186" t="s">
        <v>609</v>
      </c>
      <c r="C11" s="31" t="s">
        <v>600</v>
      </c>
    </row>
    <row r="12" spans="1:4" x14ac:dyDescent="0.25">
      <c r="A12" s="31"/>
      <c r="C12" s="31" t="s">
        <v>599</v>
      </c>
      <c r="D12" s="11"/>
    </row>
    <row r="13" spans="1:4" ht="28.8" x14ac:dyDescent="0.25">
      <c r="A13" s="134" t="s">
        <v>340</v>
      </c>
      <c r="C13" s="31" t="s">
        <v>598</v>
      </c>
      <c r="D13" s="12" t="s">
        <v>184</v>
      </c>
    </row>
    <row r="14" spans="1:4" x14ac:dyDescent="0.25">
      <c r="A14" s="31"/>
      <c r="C14" s="31" t="s">
        <v>597</v>
      </c>
    </row>
    <row r="15" spans="1:4" ht="14.4" x14ac:dyDescent="0.3">
      <c r="A15" s="181" t="s">
        <v>553</v>
      </c>
      <c r="C15" s="31" t="s">
        <v>596</v>
      </c>
    </row>
    <row r="16" spans="1:4" x14ac:dyDescent="0.25">
      <c r="A16" s="186" t="s">
        <v>610</v>
      </c>
      <c r="C16" s="31" t="s">
        <v>454</v>
      </c>
    </row>
    <row r="17" spans="1:3" x14ac:dyDescent="0.25">
      <c r="A17" s="186" t="s">
        <v>611</v>
      </c>
      <c r="C17" s="186" t="s">
        <v>604</v>
      </c>
    </row>
    <row r="18" spans="1:3" x14ac:dyDescent="0.25">
      <c r="A18" s="31"/>
      <c r="C18" s="186" t="s">
        <v>605</v>
      </c>
    </row>
    <row r="19" spans="1:3" ht="14.4" x14ac:dyDescent="0.3">
      <c r="A19" s="181" t="s">
        <v>252</v>
      </c>
      <c r="C19" s="186" t="s">
        <v>606</v>
      </c>
    </row>
    <row r="20" spans="1:3" ht="14.4" thickBot="1" x14ac:dyDescent="0.3">
      <c r="A20" s="187" t="s">
        <v>612</v>
      </c>
      <c r="C20" s="186" t="s">
        <v>607</v>
      </c>
    </row>
    <row r="21" spans="1:3" x14ac:dyDescent="0.25">
      <c r="C21" s="186" t="s">
        <v>608</v>
      </c>
    </row>
    <row r="22" spans="1:3" x14ac:dyDescent="0.25">
      <c r="A22" s="12"/>
      <c r="C22" s="186" t="s">
        <v>186</v>
      </c>
    </row>
    <row r="23" spans="1:3" x14ac:dyDescent="0.25">
      <c r="A23" s="12"/>
      <c r="C23" s="31"/>
    </row>
    <row r="24" spans="1:3" ht="28.8" x14ac:dyDescent="0.3">
      <c r="A24" s="12"/>
      <c r="C24" s="132" t="s">
        <v>185</v>
      </c>
    </row>
    <row r="25" spans="1:3" ht="14.4" x14ac:dyDescent="0.3">
      <c r="A25" s="12"/>
      <c r="C25" s="52"/>
    </row>
    <row r="26" spans="1:3" ht="14.4" x14ac:dyDescent="0.3">
      <c r="A26" s="12"/>
      <c r="C26" s="181" t="s">
        <v>553</v>
      </c>
    </row>
    <row r="27" spans="1:3" x14ac:dyDescent="0.25">
      <c r="A27" s="12"/>
      <c r="C27" s="186" t="s">
        <v>610</v>
      </c>
    </row>
    <row r="28" spans="1:3" x14ac:dyDescent="0.25">
      <c r="A28" s="12"/>
      <c r="C28" s="186" t="s">
        <v>611</v>
      </c>
    </row>
    <row r="29" spans="1:3" x14ac:dyDescent="0.25">
      <c r="A29" s="12"/>
      <c r="C29" s="31"/>
    </row>
    <row r="30" spans="1:3" ht="14.4" x14ac:dyDescent="0.3">
      <c r="A30" s="12"/>
      <c r="C30" s="181" t="s">
        <v>252</v>
      </c>
    </row>
    <row r="31" spans="1:3" ht="14.4" thickBot="1" x14ac:dyDescent="0.3">
      <c r="A31" s="12"/>
      <c r="C31" s="187" t="s">
        <v>612</v>
      </c>
    </row>
    <row r="47" spans="1:3" x14ac:dyDescent="0.25">
      <c r="A47" s="12"/>
      <c r="C47" s="12"/>
    </row>
    <row r="48" spans="1:3" x14ac:dyDescent="0.25">
      <c r="A48" s="12"/>
      <c r="C48" s="12"/>
    </row>
    <row r="49" spans="1:3" x14ac:dyDescent="0.25">
      <c r="A49" s="12"/>
      <c r="C49" s="12"/>
    </row>
    <row r="50" spans="1:3" x14ac:dyDescent="0.25">
      <c r="A50" s="12"/>
      <c r="C50" s="12"/>
    </row>
    <row r="51" spans="1:3" x14ac:dyDescent="0.25">
      <c r="A51" s="12"/>
      <c r="C51" s="12"/>
    </row>
    <row r="57" spans="1:3" ht="13.5" customHeight="1" x14ac:dyDescent="0.25"/>
    <row r="66" ht="35.25" customHeight="1" x14ac:dyDescent="0.25"/>
  </sheetData>
  <sheetProtection algorithmName="SHA-512" hashValue="JOvg3fEuiSrnHCTaQ/WCxmJllOGrlTrZDnePGAaTpGbgvf5H8rr5gM6H9pPadTo56YyZe/1ElVJPbcND+5VfIg==" saltValue="7kDMpuIEz+qUNsIkp5o2QA==" spinCount="100000" sheet="1" objects="1" scenario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994A-823D-4F4C-9798-9968B0FF8470}">
  <sheetPr>
    <tabColor rgb="FFFFC000"/>
  </sheetPr>
  <dimension ref="A1:V15"/>
  <sheetViews>
    <sheetView zoomScale="79" zoomScaleNormal="79" workbookViewId="0">
      <pane xSplit="2" ySplit="2" topLeftCell="C3" activePane="bottomRight" state="frozen"/>
      <selection pane="topRight" activeCell="C1" sqref="C1"/>
      <selection pane="bottomLeft" activeCell="A3" sqref="A3"/>
      <selection pane="bottomRight" activeCell="I2" sqref="I2:J2"/>
    </sheetView>
  </sheetViews>
  <sheetFormatPr baseColWidth="10" defaultColWidth="11.44140625" defaultRowHeight="13.8" x14ac:dyDescent="0.25"/>
  <cols>
    <col min="1" max="1" width="11.44140625" style="34"/>
    <col min="2" max="2" width="96.77734375" style="34" bestFit="1" customWidth="1"/>
    <col min="3" max="3" width="14.5546875" style="34" bestFit="1" customWidth="1"/>
    <col min="4" max="4" width="11.44140625" style="34"/>
    <col min="5" max="5" width="15.5546875" style="34" customWidth="1"/>
    <col min="6" max="6" width="11.44140625" style="34"/>
    <col min="7" max="7" width="14.44140625" style="64" hidden="1" customWidth="1"/>
    <col min="8" max="9" width="14.77734375" style="34" customWidth="1"/>
    <col min="10" max="11" width="14.5546875" style="34" bestFit="1" customWidth="1"/>
    <col min="12" max="13" width="14.5546875" style="34" customWidth="1"/>
    <col min="14" max="14" width="11.44140625" style="34"/>
    <col min="15" max="15" width="20.21875" style="34" bestFit="1" customWidth="1"/>
    <col min="16" max="16" width="16.77734375" style="34" customWidth="1"/>
    <col min="17" max="17" width="67.77734375" style="91" customWidth="1"/>
    <col min="18" max="18" width="22.5546875" style="34" bestFit="1" customWidth="1"/>
    <col min="19" max="19" width="15.44140625" style="34" customWidth="1"/>
    <col min="20" max="20" width="21.21875" style="75" customWidth="1"/>
    <col min="21" max="21" width="20.44140625" style="34" customWidth="1"/>
    <col min="22" max="16384" width="11.44140625" style="34"/>
  </cols>
  <sheetData>
    <row r="1" spans="1:22" ht="30" customHeight="1" x14ac:dyDescent="0.25">
      <c r="A1" s="268" t="s">
        <v>405</v>
      </c>
      <c r="B1" s="268" t="s">
        <v>523</v>
      </c>
      <c r="C1" s="268" t="s">
        <v>575</v>
      </c>
      <c r="D1" s="268" t="s">
        <v>34</v>
      </c>
      <c r="E1" s="268" t="s">
        <v>707</v>
      </c>
      <c r="F1" s="268" t="s">
        <v>348</v>
      </c>
      <c r="G1" s="265" t="s">
        <v>0</v>
      </c>
      <c r="H1" s="266"/>
      <c r="I1" s="266"/>
      <c r="J1" s="266"/>
      <c r="K1" s="266"/>
      <c r="L1" s="266"/>
      <c r="M1" s="267"/>
      <c r="O1" s="272" t="s">
        <v>16</v>
      </c>
      <c r="P1" s="274" t="s">
        <v>75</v>
      </c>
      <c r="Q1" s="276" t="s">
        <v>524</v>
      </c>
      <c r="R1" s="274" t="s">
        <v>25</v>
      </c>
      <c r="S1" s="278" t="s">
        <v>708</v>
      </c>
      <c r="T1" s="304" t="s">
        <v>694</v>
      </c>
      <c r="U1" s="270" t="s">
        <v>695</v>
      </c>
      <c r="V1" s="270" t="s">
        <v>696</v>
      </c>
    </row>
    <row r="2" spans="1:22" ht="55.2" x14ac:dyDescent="0.25">
      <c r="A2" s="269"/>
      <c r="B2" s="269"/>
      <c r="C2" s="269"/>
      <c r="D2" s="269"/>
      <c r="E2" s="269"/>
      <c r="F2" s="269"/>
      <c r="G2" s="114">
        <v>2021</v>
      </c>
      <c r="H2" s="114">
        <v>2022</v>
      </c>
      <c r="I2" s="241" t="s">
        <v>716</v>
      </c>
      <c r="J2" s="240" t="s">
        <v>717</v>
      </c>
      <c r="K2" s="114">
        <v>2024</v>
      </c>
      <c r="L2" s="115">
        <v>2025</v>
      </c>
      <c r="M2" s="115">
        <v>2026</v>
      </c>
      <c r="O2" s="273"/>
      <c r="P2" s="275"/>
      <c r="Q2" s="277"/>
      <c r="R2" s="275"/>
      <c r="S2" s="279"/>
      <c r="T2" s="305"/>
      <c r="U2" s="271"/>
      <c r="V2" s="271"/>
    </row>
    <row r="3" spans="1:22" ht="124.2" x14ac:dyDescent="0.25">
      <c r="A3" s="142" t="s">
        <v>172</v>
      </c>
      <c r="B3" s="37" t="s">
        <v>162</v>
      </c>
      <c r="C3" s="42"/>
      <c r="D3" s="42"/>
      <c r="E3" s="42"/>
      <c r="F3" s="152" t="s">
        <v>17</v>
      </c>
      <c r="G3" s="58">
        <v>2588.3000000000002</v>
      </c>
      <c r="H3" s="59">
        <v>3200</v>
      </c>
      <c r="I3" s="227">
        <v>3311.9999999999995</v>
      </c>
      <c r="J3" s="59">
        <f>H3+(H3*PARAM!D5)</f>
        <v>3664</v>
      </c>
      <c r="K3" s="59">
        <f>J3+(J3*PARAM!E5)</f>
        <v>3814.2240000000002</v>
      </c>
      <c r="L3" s="59">
        <f>K3+(K3*PARAM!F5)</f>
        <v>3890.50848</v>
      </c>
      <c r="M3" s="59">
        <f>L3+(L3*PARAM!G5)</f>
        <v>3968.3186495999998</v>
      </c>
      <c r="O3" s="142" t="s">
        <v>698</v>
      </c>
      <c r="P3" s="60"/>
      <c r="Q3" s="147" t="s">
        <v>700</v>
      </c>
      <c r="R3" s="188" t="s">
        <v>421</v>
      </c>
      <c r="S3" s="42"/>
      <c r="T3" s="151" t="s">
        <v>468</v>
      </c>
      <c r="U3" s="178" t="s">
        <v>437</v>
      </c>
      <c r="V3" s="42"/>
    </row>
    <row r="4" spans="1:22" ht="55.2" x14ac:dyDescent="0.25">
      <c r="A4" s="142" t="s">
        <v>173</v>
      </c>
      <c r="B4" s="143" t="s">
        <v>306</v>
      </c>
      <c r="C4" s="142" t="s">
        <v>18</v>
      </c>
      <c r="D4" s="56"/>
      <c r="E4" s="56"/>
      <c r="F4" s="152" t="s">
        <v>17</v>
      </c>
      <c r="G4" s="58">
        <v>5493.5</v>
      </c>
      <c r="H4" s="59">
        <v>6130</v>
      </c>
      <c r="I4" s="227">
        <v>6344.5499999999993</v>
      </c>
      <c r="J4" s="59">
        <f>H4+(H4*PARAM!D5)</f>
        <v>7018.85</v>
      </c>
      <c r="K4" s="59">
        <f>J4+(J4*PARAM!E5)</f>
        <v>7306.6228500000007</v>
      </c>
      <c r="L4" s="59">
        <f>K4+(K4*PARAM!F5)</f>
        <v>7452.7553070000004</v>
      </c>
      <c r="M4" s="59">
        <f>L4+(L4*PARAM!G5)</f>
        <v>7601.8104131400005</v>
      </c>
      <c r="O4" s="142" t="s">
        <v>698</v>
      </c>
      <c r="P4" s="160" t="s">
        <v>63</v>
      </c>
      <c r="Q4" s="147" t="s">
        <v>700</v>
      </c>
      <c r="R4" s="61">
        <v>1</v>
      </c>
      <c r="S4" s="42"/>
      <c r="T4" s="151" t="s">
        <v>619</v>
      </c>
      <c r="U4" s="42"/>
      <c r="V4" s="42"/>
    </row>
    <row r="5" spans="1:22" ht="27.6" x14ac:dyDescent="0.25">
      <c r="A5" s="142" t="s">
        <v>174</v>
      </c>
      <c r="B5" s="143" t="s">
        <v>163</v>
      </c>
      <c r="C5" s="42"/>
      <c r="D5" s="42"/>
      <c r="E5" s="42"/>
      <c r="F5" s="152" t="s">
        <v>17</v>
      </c>
      <c r="G5" s="215" t="s">
        <v>42</v>
      </c>
      <c r="H5" s="214" t="s">
        <v>42</v>
      </c>
      <c r="I5" s="189" t="s">
        <v>42</v>
      </c>
      <c r="J5" s="189" t="s">
        <v>42</v>
      </c>
      <c r="K5" s="189" t="s">
        <v>42</v>
      </c>
      <c r="L5" s="189" t="s">
        <v>42</v>
      </c>
      <c r="M5" s="189" t="s">
        <v>42</v>
      </c>
      <c r="O5" s="142" t="s">
        <v>349</v>
      </c>
      <c r="P5" s="56"/>
      <c r="Q5" s="145" t="s">
        <v>550</v>
      </c>
      <c r="R5" s="61">
        <v>1</v>
      </c>
      <c r="S5" s="42"/>
      <c r="T5" s="151" t="s">
        <v>619</v>
      </c>
      <c r="U5" s="42"/>
      <c r="V5" s="42"/>
    </row>
    <row r="6" spans="1:22" ht="55.2" x14ac:dyDescent="0.25">
      <c r="A6" s="142" t="s">
        <v>175</v>
      </c>
      <c r="B6" s="37" t="s">
        <v>164</v>
      </c>
      <c r="C6" s="42"/>
      <c r="D6" s="42"/>
      <c r="E6" s="42"/>
      <c r="F6" s="152" t="s">
        <v>469</v>
      </c>
      <c r="G6" s="215" t="s">
        <v>42</v>
      </c>
      <c r="H6" s="59">
        <v>2620</v>
      </c>
      <c r="I6" s="227">
        <v>2711.7</v>
      </c>
      <c r="J6" s="59">
        <f>H6+(H6*PARAM!D5)</f>
        <v>2999.9</v>
      </c>
      <c r="K6" s="59">
        <f>J6+(J6*PARAM!E5)</f>
        <v>3122.8959</v>
      </c>
      <c r="L6" s="59">
        <f>K6+(K6*PARAM!F5)</f>
        <v>3185.353818</v>
      </c>
      <c r="M6" s="59">
        <f>L6+(L6*PARAM!G5)</f>
        <v>3249.06089436</v>
      </c>
      <c r="O6" s="142" t="s">
        <v>698</v>
      </c>
      <c r="P6" s="160" t="s">
        <v>63</v>
      </c>
      <c r="Q6" s="147" t="s">
        <v>700</v>
      </c>
      <c r="R6" s="61">
        <v>1</v>
      </c>
      <c r="S6" s="42"/>
      <c r="T6" s="151" t="s">
        <v>621</v>
      </c>
      <c r="U6" s="42"/>
      <c r="V6" s="42"/>
    </row>
    <row r="7" spans="1:22" ht="27.6" x14ac:dyDescent="0.25">
      <c r="A7" s="142" t="s">
        <v>176</v>
      </c>
      <c r="B7" s="37" t="s">
        <v>165</v>
      </c>
      <c r="C7" s="42"/>
      <c r="D7" s="42"/>
      <c r="E7" s="42"/>
      <c r="F7" s="152" t="s">
        <v>469</v>
      </c>
      <c r="G7" s="215" t="s">
        <v>42</v>
      </c>
      <c r="H7" s="214" t="s">
        <v>42</v>
      </c>
      <c r="I7" s="189" t="s">
        <v>42</v>
      </c>
      <c r="J7" s="189" t="s">
        <v>42</v>
      </c>
      <c r="K7" s="189" t="s">
        <v>42</v>
      </c>
      <c r="L7" s="189" t="s">
        <v>42</v>
      </c>
      <c r="M7" s="189" t="s">
        <v>42</v>
      </c>
      <c r="O7" s="142" t="s">
        <v>349</v>
      </c>
      <c r="P7" s="56"/>
      <c r="Q7" s="145" t="s">
        <v>550</v>
      </c>
      <c r="R7" s="61">
        <v>1</v>
      </c>
      <c r="S7" s="42"/>
      <c r="T7" s="151" t="s">
        <v>621</v>
      </c>
      <c r="U7" s="42"/>
      <c r="V7" s="42"/>
    </row>
    <row r="8" spans="1:22" ht="55.2" x14ac:dyDescent="0.25">
      <c r="A8" s="142" t="s">
        <v>177</v>
      </c>
      <c r="B8" s="37" t="s">
        <v>166</v>
      </c>
      <c r="C8" s="42"/>
      <c r="D8" s="42"/>
      <c r="E8" s="42"/>
      <c r="F8" s="152" t="s">
        <v>436</v>
      </c>
      <c r="G8" s="62" t="s">
        <v>8</v>
      </c>
      <c r="H8" s="59">
        <v>60</v>
      </c>
      <c r="I8" s="227">
        <v>62.099999999999994</v>
      </c>
      <c r="J8" s="59">
        <f>H8+(H8*PARAM!D5)</f>
        <v>68.7</v>
      </c>
      <c r="K8" s="59">
        <f>J8+(J8*PARAM!E5)</f>
        <v>71.5167</v>
      </c>
      <c r="L8" s="59">
        <f>K8+(K8*PARAM!F5)</f>
        <v>72.947034000000002</v>
      </c>
      <c r="M8" s="59">
        <f>L8+(L8*PARAM!G5)</f>
        <v>74.40597468</v>
      </c>
      <c r="O8" s="142" t="s">
        <v>521</v>
      </c>
      <c r="P8" s="160" t="s">
        <v>63</v>
      </c>
      <c r="Q8" s="147" t="s">
        <v>700</v>
      </c>
      <c r="R8" s="61">
        <v>1</v>
      </c>
      <c r="S8" s="42"/>
      <c r="T8" s="151" t="s">
        <v>350</v>
      </c>
      <c r="U8" s="42"/>
      <c r="V8" s="42"/>
    </row>
    <row r="9" spans="1:22" ht="55.2" x14ac:dyDescent="0.25">
      <c r="A9" s="142" t="s">
        <v>622</v>
      </c>
      <c r="B9" s="183" t="s">
        <v>167</v>
      </c>
      <c r="C9" s="42"/>
      <c r="D9" s="42"/>
      <c r="E9" s="42"/>
      <c r="F9" s="147" t="s">
        <v>623</v>
      </c>
      <c r="G9" s="96">
        <v>50</v>
      </c>
      <c r="H9" s="59">
        <v>50</v>
      </c>
      <c r="I9" s="227">
        <v>51.749999999999993</v>
      </c>
      <c r="J9" s="59">
        <f>H9+(H9*PARAM!D5)</f>
        <v>57.25</v>
      </c>
      <c r="K9" s="59">
        <f>J9+(J9*PARAM!E5)</f>
        <v>59.597250000000003</v>
      </c>
      <c r="L9" s="59">
        <f>K9+(K9*PARAM!F5)</f>
        <v>60.789194999999999</v>
      </c>
      <c r="M9" s="59">
        <f>L9+(L9*PARAM!G5)</f>
        <v>62.004978899999998</v>
      </c>
      <c r="O9" s="142" t="s">
        <v>349</v>
      </c>
      <c r="P9" s="160" t="s">
        <v>63</v>
      </c>
      <c r="Q9" s="147" t="s">
        <v>700</v>
      </c>
      <c r="R9" s="61">
        <v>1</v>
      </c>
      <c r="S9" s="42"/>
      <c r="T9" s="86"/>
      <c r="U9" s="42"/>
      <c r="V9" s="42"/>
    </row>
    <row r="10" spans="1:22" ht="55.2" x14ac:dyDescent="0.25">
      <c r="A10" s="142" t="s">
        <v>622</v>
      </c>
      <c r="B10" s="183" t="s">
        <v>168</v>
      </c>
      <c r="C10" s="42"/>
      <c r="D10" s="42"/>
      <c r="E10" s="42"/>
      <c r="F10" s="147" t="s">
        <v>623</v>
      </c>
      <c r="G10" s="96">
        <v>25</v>
      </c>
      <c r="H10" s="59">
        <v>30</v>
      </c>
      <c r="I10" s="227">
        <v>31.049999999999997</v>
      </c>
      <c r="J10" s="59">
        <f>H10+(H10*PARAM!D5)</f>
        <v>34.35</v>
      </c>
      <c r="K10" s="59">
        <f>J10+(J10*PARAM!E5)</f>
        <v>35.75835</v>
      </c>
      <c r="L10" s="59">
        <f>K10+(K10*PARAM!F5)</f>
        <v>36.473517000000001</v>
      </c>
      <c r="M10" s="59">
        <f>L10+(L10*PARAM!G5)</f>
        <v>37.20298734</v>
      </c>
      <c r="O10" s="142" t="s">
        <v>698</v>
      </c>
      <c r="P10" s="160" t="s">
        <v>63</v>
      </c>
      <c r="Q10" s="147" t="s">
        <v>700</v>
      </c>
      <c r="R10" s="61">
        <v>1</v>
      </c>
      <c r="S10" s="42"/>
      <c r="T10" s="86"/>
      <c r="U10" s="42"/>
      <c r="V10" s="42"/>
    </row>
    <row r="11" spans="1:22" ht="55.2" x14ac:dyDescent="0.25">
      <c r="A11" s="142" t="s">
        <v>178</v>
      </c>
      <c r="B11" s="143" t="s">
        <v>169</v>
      </c>
      <c r="C11" s="42"/>
      <c r="D11" s="42"/>
      <c r="E11" s="42"/>
      <c r="F11" s="152" t="s">
        <v>17</v>
      </c>
      <c r="G11" s="216" t="s">
        <v>42</v>
      </c>
      <c r="H11" s="59">
        <v>6130</v>
      </c>
      <c r="I11" s="227">
        <v>6344.5499999999993</v>
      </c>
      <c r="J11" s="59">
        <f>H11+(H11*PARAM!D5)</f>
        <v>7018.85</v>
      </c>
      <c r="K11" s="59">
        <f>J11+(J11*PARAM!E5)</f>
        <v>7306.6228500000007</v>
      </c>
      <c r="L11" s="59">
        <f>K11+(K11*PARAM!F5)</f>
        <v>7452.7553070000004</v>
      </c>
      <c r="M11" s="59">
        <f>L11+(L11*PARAM!G5)</f>
        <v>7601.8104131400005</v>
      </c>
      <c r="O11" s="142" t="s">
        <v>698</v>
      </c>
      <c r="P11" s="160" t="s">
        <v>63</v>
      </c>
      <c r="Q11" s="147" t="s">
        <v>700</v>
      </c>
      <c r="R11" s="61">
        <v>1</v>
      </c>
      <c r="S11" s="42"/>
      <c r="T11" s="151" t="s">
        <v>618</v>
      </c>
      <c r="U11" s="42"/>
      <c r="V11" s="42"/>
    </row>
    <row r="12" spans="1:22" ht="55.2" x14ac:dyDescent="0.25">
      <c r="A12" s="142" t="s">
        <v>179</v>
      </c>
      <c r="B12" s="143" t="s">
        <v>170</v>
      </c>
      <c r="C12" s="42"/>
      <c r="D12" s="42"/>
      <c r="E12" s="42"/>
      <c r="F12" s="152" t="s">
        <v>620</v>
      </c>
      <c r="G12" s="216" t="s">
        <v>42</v>
      </c>
      <c r="H12" s="59">
        <v>2620</v>
      </c>
      <c r="I12" s="227">
        <v>2711.7</v>
      </c>
      <c r="J12" s="59">
        <f>H12+(H12*PARAM!D5)</f>
        <v>2999.9</v>
      </c>
      <c r="K12" s="59">
        <f>J12+(J12*PARAM!E5)</f>
        <v>3122.8959</v>
      </c>
      <c r="L12" s="59">
        <f>K12+(K12*PARAM!F5)</f>
        <v>3185.353818</v>
      </c>
      <c r="M12" s="59">
        <f>L12+(L12*PARAM!G5)</f>
        <v>3249.06089436</v>
      </c>
      <c r="O12" s="142" t="s">
        <v>698</v>
      </c>
      <c r="P12" s="160" t="s">
        <v>63</v>
      </c>
      <c r="Q12" s="147" t="s">
        <v>700</v>
      </c>
      <c r="R12" s="61">
        <v>1</v>
      </c>
      <c r="S12" s="42"/>
      <c r="T12" s="151" t="s">
        <v>618</v>
      </c>
      <c r="U12" s="42"/>
      <c r="V12" s="42"/>
    </row>
    <row r="13" spans="1:22" ht="27.6" x14ac:dyDescent="0.25">
      <c r="A13" s="142" t="s">
        <v>180</v>
      </c>
      <c r="B13" s="143" t="s">
        <v>171</v>
      </c>
      <c r="C13" s="42"/>
      <c r="D13" s="42"/>
      <c r="E13" s="42"/>
      <c r="F13" s="152" t="s">
        <v>425</v>
      </c>
      <c r="G13" s="214" t="s">
        <v>42</v>
      </c>
      <c r="H13" s="214" t="s">
        <v>42</v>
      </c>
      <c r="I13" s="189" t="s">
        <v>42</v>
      </c>
      <c r="J13" s="189" t="s">
        <v>42</v>
      </c>
      <c r="K13" s="189" t="s">
        <v>42</v>
      </c>
      <c r="L13" s="189" t="s">
        <v>42</v>
      </c>
      <c r="M13" s="189" t="s">
        <v>42</v>
      </c>
      <c r="O13" s="142" t="s">
        <v>349</v>
      </c>
      <c r="P13" s="56"/>
      <c r="Q13" s="145" t="s">
        <v>550</v>
      </c>
      <c r="R13" s="61">
        <v>1</v>
      </c>
      <c r="S13" s="42"/>
      <c r="T13" s="151" t="s">
        <v>618</v>
      </c>
      <c r="U13" s="42"/>
      <c r="V13" s="42"/>
    </row>
    <row r="14" spans="1:22" ht="55.2" x14ac:dyDescent="0.25">
      <c r="A14" s="142" t="s">
        <v>181</v>
      </c>
      <c r="B14" s="143" t="s">
        <v>426</v>
      </c>
      <c r="C14" s="42"/>
      <c r="D14" s="42"/>
      <c r="E14" s="42"/>
      <c r="F14" s="152" t="s">
        <v>17</v>
      </c>
      <c r="G14" s="217" t="s">
        <v>42</v>
      </c>
      <c r="H14" s="59">
        <v>3200</v>
      </c>
      <c r="I14" s="227">
        <v>3311.9999999999995</v>
      </c>
      <c r="J14" s="59">
        <f>H14+(H14*PARAM!D5)</f>
        <v>3664</v>
      </c>
      <c r="K14" s="59">
        <f>J14+(J14*PARAM!E5)</f>
        <v>3814.2240000000002</v>
      </c>
      <c r="L14" s="59">
        <f>K14+(K14*PARAM!F5)</f>
        <v>3890.50848</v>
      </c>
      <c r="M14" s="59">
        <f>L14+(L14*PARAM!G5)</f>
        <v>3968.3186495999998</v>
      </c>
      <c r="O14" s="142" t="s">
        <v>698</v>
      </c>
      <c r="P14" s="160" t="s">
        <v>63</v>
      </c>
      <c r="Q14" s="147" t="s">
        <v>700</v>
      </c>
      <c r="R14" s="61">
        <v>1</v>
      </c>
      <c r="S14" s="42"/>
      <c r="T14" s="151" t="s">
        <v>624</v>
      </c>
      <c r="U14" s="42"/>
      <c r="V14" s="42"/>
    </row>
    <row r="15" spans="1:22" ht="55.2" x14ac:dyDescent="0.25">
      <c r="A15" s="142" t="s">
        <v>427</v>
      </c>
      <c r="B15" s="143" t="s">
        <v>428</v>
      </c>
      <c r="C15" s="42"/>
      <c r="D15" s="42"/>
      <c r="E15" s="42"/>
      <c r="F15" s="152" t="s">
        <v>469</v>
      </c>
      <c r="G15" s="217" t="s">
        <v>42</v>
      </c>
      <c r="H15" s="59">
        <v>1310</v>
      </c>
      <c r="I15" s="227">
        <v>1355.85</v>
      </c>
      <c r="J15" s="59">
        <f>H15+H15*PARAM!D5</f>
        <v>1499.95</v>
      </c>
      <c r="K15" s="59">
        <f>J15+J15*PARAM!E5</f>
        <v>1561.44795</v>
      </c>
      <c r="L15" s="59">
        <f>K15+K15*PARAM!F5</f>
        <v>1592.676909</v>
      </c>
      <c r="M15" s="59">
        <f>L15+L15*PARAM!G5</f>
        <v>1624.53044718</v>
      </c>
      <c r="O15" s="142" t="s">
        <v>698</v>
      </c>
      <c r="P15" s="160" t="s">
        <v>63</v>
      </c>
      <c r="Q15" s="147" t="s">
        <v>700</v>
      </c>
      <c r="R15" s="61">
        <v>1</v>
      </c>
      <c r="S15" s="42"/>
      <c r="T15" s="151" t="s">
        <v>624</v>
      </c>
      <c r="U15" s="42"/>
      <c r="V15" s="42"/>
    </row>
  </sheetData>
  <sheetProtection algorithmName="SHA-512" hashValue="b0l1KTKidL9Pxe8oOaa7E+QWyg0jzUUXC+q3D+V2b2YEO+vvh9pOrusnzamLaHysdfF9FUYzlLNETN2eveYZvA==" saltValue="BefFBe9aSZcFENbBjhj9lw==" spinCount="100000" sheet="1" objects="1" scenarios="1"/>
  <autoFilter ref="A2:V15" xr:uid="{00000000-0009-0000-0000-000012000000}"/>
  <mergeCells count="15">
    <mergeCell ref="T1:T2"/>
    <mergeCell ref="U1:U2"/>
    <mergeCell ref="V1:V2"/>
    <mergeCell ref="O1:O2"/>
    <mergeCell ref="P1:P2"/>
    <mergeCell ref="Q1:Q2"/>
    <mergeCell ref="R1:R2"/>
    <mergeCell ref="S1:S2"/>
    <mergeCell ref="G1:M1"/>
    <mergeCell ref="F1:F2"/>
    <mergeCell ref="A1:A2"/>
    <mergeCell ref="B1:B2"/>
    <mergeCell ref="C1:C2"/>
    <mergeCell ref="D1:D2"/>
    <mergeCell ref="E1: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46E4-F55B-4748-BFDB-176708ED0F11}">
  <sheetPr>
    <tabColor theme="0" tint="-0.49995422223578601"/>
  </sheetPr>
  <dimension ref="A1:I117"/>
  <sheetViews>
    <sheetView workbookViewId="0">
      <selection activeCell="A3" sqref="A3"/>
    </sheetView>
  </sheetViews>
  <sheetFormatPr baseColWidth="10" defaultColWidth="0" defaultRowHeight="13.8" zeroHeight="1" x14ac:dyDescent="0.25"/>
  <cols>
    <col min="1" max="1" width="33.77734375" style="75" customWidth="1"/>
    <col min="2" max="8" width="11.44140625" style="75" customWidth="1"/>
    <col min="9" max="9" width="0" style="75" hidden="1" customWidth="1"/>
    <col min="10" max="16384" width="11.44140625" style="75" hidden="1"/>
  </cols>
  <sheetData>
    <row r="1" spans="1:9" s="34" customFormat="1" x14ac:dyDescent="0.25">
      <c r="A1" s="259" t="s">
        <v>712</v>
      </c>
      <c r="B1" s="260"/>
      <c r="C1" s="260"/>
      <c r="D1" s="260"/>
      <c r="E1" s="260"/>
      <c r="F1" s="260"/>
      <c r="G1" s="260"/>
      <c r="H1" s="261"/>
    </row>
    <row r="2" spans="1:9" s="34" customFormat="1" ht="14.4" thickBot="1" x14ac:dyDescent="0.3">
      <c r="A2" s="262"/>
      <c r="B2" s="263"/>
      <c r="C2" s="263"/>
      <c r="D2" s="263"/>
      <c r="E2" s="263"/>
      <c r="F2" s="263"/>
      <c r="G2" s="263"/>
      <c r="H2" s="264"/>
    </row>
    <row r="3" spans="1:9" s="34" customFormat="1" x14ac:dyDescent="0.25">
      <c r="A3" s="75"/>
      <c r="B3" s="75"/>
      <c r="C3" s="75"/>
      <c r="D3" s="75"/>
      <c r="E3" s="75"/>
      <c r="F3" s="75"/>
      <c r="G3" s="75"/>
      <c r="H3" s="75"/>
      <c r="I3" s="75"/>
    </row>
    <row r="4" spans="1:9" s="34" customFormat="1" ht="14.4" x14ac:dyDescent="0.3">
      <c r="A4" s="42" t="s">
        <v>347</v>
      </c>
      <c r="B4" s="46">
        <v>2021</v>
      </c>
      <c r="C4" s="46">
        <v>2022</v>
      </c>
      <c r="D4" s="46">
        <v>2023</v>
      </c>
      <c r="E4" s="46">
        <v>2024</v>
      </c>
      <c r="F4" s="46">
        <v>2025</v>
      </c>
      <c r="G4" s="46">
        <v>2026</v>
      </c>
      <c r="H4" s="75"/>
    </row>
    <row r="5" spans="1:9" s="34" customFormat="1" x14ac:dyDescent="0.25">
      <c r="A5" s="138" t="s">
        <v>11</v>
      </c>
      <c r="B5" s="89">
        <v>1.2999999999999999E-2</v>
      </c>
      <c r="C5" s="89">
        <v>1.4E-2</v>
      </c>
      <c r="D5" s="98">
        <v>0.14499999999999999</v>
      </c>
      <c r="E5" s="109">
        <v>4.1000000000000002E-2</v>
      </c>
      <c r="F5" s="89">
        <v>0.02</v>
      </c>
      <c r="G5" s="89">
        <v>0.02</v>
      </c>
      <c r="H5" s="75"/>
    </row>
    <row r="6" spans="1:9" s="34" customFormat="1" x14ac:dyDescent="0.25">
      <c r="A6" s="138" t="s">
        <v>12</v>
      </c>
      <c r="B6" s="46"/>
      <c r="C6" s="46"/>
      <c r="D6" s="46"/>
      <c r="E6" s="46"/>
      <c r="F6" s="46"/>
      <c r="G6" s="46"/>
      <c r="H6" s="75"/>
    </row>
    <row r="7" spans="1:9" x14ac:dyDescent="0.25"/>
    <row r="8" spans="1:9" x14ac:dyDescent="0.25"/>
    <row r="9" spans="1:9" x14ac:dyDescent="0.25"/>
    <row r="10" spans="1:9" x14ac:dyDescent="0.25"/>
    <row r="11" spans="1:9" x14ac:dyDescent="0.25"/>
    <row r="12" spans="1:9" x14ac:dyDescent="0.25"/>
    <row r="13" spans="1:9" x14ac:dyDescent="0.25"/>
    <row r="14" spans="1:9" x14ac:dyDescent="0.25"/>
    <row r="15" spans="1:9" x14ac:dyDescent="0.25"/>
    <row r="16" spans="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1">
    <mergeCell ref="A1:H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6326-1F1E-4212-BDC9-9D7FBBCBD66E}">
  <sheetPr>
    <tabColor theme="3"/>
  </sheetPr>
  <dimension ref="A1:AK9"/>
  <sheetViews>
    <sheetView workbookViewId="0">
      <selection activeCell="A2" sqref="A2:A3"/>
    </sheetView>
  </sheetViews>
  <sheetFormatPr baseColWidth="10" defaultColWidth="11.44140625" defaultRowHeight="13.8" x14ac:dyDescent="0.25"/>
  <cols>
    <col min="1" max="1" width="11.44140625" style="34"/>
    <col min="2" max="2" width="68.21875" style="34" customWidth="1"/>
    <col min="3" max="4" width="11.44140625" style="34"/>
    <col min="5" max="5" width="13.77734375" style="34" customWidth="1"/>
    <col min="6" max="14" width="11.44140625" style="34"/>
    <col min="15" max="15" width="16" style="34" customWidth="1"/>
    <col min="16" max="19" width="11.44140625" style="34"/>
    <col min="20" max="20" width="14.5546875" style="34" customWidth="1"/>
    <col min="21" max="24" width="11.44140625" style="34"/>
    <col min="25" max="25" width="14.21875" style="34" customWidth="1"/>
    <col min="26" max="29" width="11.44140625" style="34"/>
    <col min="30" max="30" width="14.44140625" style="34" customWidth="1"/>
    <col min="31" max="34" width="11.44140625" style="34"/>
    <col min="35" max="35" width="15.44140625" style="34" customWidth="1"/>
    <col min="36"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72" t="s">
        <v>545</v>
      </c>
      <c r="S2" s="274" t="s">
        <v>544</v>
      </c>
      <c r="T2" s="274" t="s">
        <v>543</v>
      </c>
      <c r="U2" s="270" t="s">
        <v>542</v>
      </c>
      <c r="V2" s="270" t="s">
        <v>541</v>
      </c>
      <c r="W2" s="272" t="s">
        <v>545</v>
      </c>
      <c r="X2" s="274" t="s">
        <v>544</v>
      </c>
      <c r="Y2" s="274" t="s">
        <v>543</v>
      </c>
      <c r="Z2" s="270" t="s">
        <v>542</v>
      </c>
      <c r="AA2" s="270" t="s">
        <v>541</v>
      </c>
      <c r="AB2" s="272" t="s">
        <v>545</v>
      </c>
      <c r="AC2" s="274" t="s">
        <v>544</v>
      </c>
      <c r="AD2" s="274" t="s">
        <v>543</v>
      </c>
      <c r="AE2" s="270" t="s">
        <v>542</v>
      </c>
      <c r="AF2" s="270" t="s">
        <v>541</v>
      </c>
      <c r="AG2" s="272" t="s">
        <v>545</v>
      </c>
      <c r="AH2" s="274" t="s">
        <v>544</v>
      </c>
      <c r="AI2" s="274" t="s">
        <v>543</v>
      </c>
      <c r="AJ2" s="270" t="s">
        <v>542</v>
      </c>
      <c r="AK2" s="270" t="s">
        <v>541</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9" spans="1:37" x14ac:dyDescent="0.25">
      <c r="H9" s="75"/>
    </row>
  </sheetData>
  <mergeCells count="37">
    <mergeCell ref="AH2:AH3"/>
    <mergeCell ref="AI2:AI3"/>
    <mergeCell ref="AJ2:AJ3"/>
    <mergeCell ref="AK2:AK3"/>
    <mergeCell ref="W2:W3"/>
    <mergeCell ref="X2:X3"/>
    <mergeCell ref="Y2:Y3"/>
    <mergeCell ref="Z2:Z3"/>
    <mergeCell ref="AA2:AA3"/>
    <mergeCell ref="AB2:AB3"/>
    <mergeCell ref="AB1:AF1"/>
    <mergeCell ref="E2:E3"/>
    <mergeCell ref="F2:F3"/>
    <mergeCell ref="G2:K2"/>
    <mergeCell ref="M2:M3"/>
    <mergeCell ref="N2:N3"/>
    <mergeCell ref="V2:V3"/>
    <mergeCell ref="O2:O3"/>
    <mergeCell ref="M1:Q1"/>
    <mergeCell ref="R1:V1"/>
    <mergeCell ref="W1:AA1"/>
    <mergeCell ref="A2:A3"/>
    <mergeCell ref="B2:B3"/>
    <mergeCell ref="C2:C3"/>
    <mergeCell ref="D2:D3"/>
    <mergeCell ref="AG1:AK1"/>
    <mergeCell ref="P2:P3"/>
    <mergeCell ref="Q2:Q3"/>
    <mergeCell ref="R2:R3"/>
    <mergeCell ref="AD2:AD3"/>
    <mergeCell ref="AE2:AE3"/>
    <mergeCell ref="AF2:AF3"/>
    <mergeCell ref="AG2:AG3"/>
    <mergeCell ref="AC2:AC3"/>
    <mergeCell ref="S2:S3"/>
    <mergeCell ref="T2:T3"/>
    <mergeCell ref="U2:U3"/>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0296-82AA-47BC-A513-9578F25411F5}">
  <dimension ref="A1:A323"/>
  <sheetViews>
    <sheetView topLeftCell="A228" zoomScale="60" zoomScaleNormal="60" workbookViewId="0">
      <selection activeCell="A157" sqref="A157"/>
    </sheetView>
  </sheetViews>
  <sheetFormatPr baseColWidth="10" defaultColWidth="8.88671875" defaultRowHeight="14.4" x14ac:dyDescent="0.3"/>
  <cols>
    <col min="1" max="1" width="236.5546875" style="26" bestFit="1" customWidth="1"/>
    <col min="2" max="3" width="9.21875" customWidth="1"/>
  </cols>
  <sheetData>
    <row r="1" spans="1:1" x14ac:dyDescent="0.3">
      <c r="A1" s="190" t="s">
        <v>630</v>
      </c>
    </row>
    <row r="2" spans="1:1" x14ac:dyDescent="0.3">
      <c r="A2" s="191" t="s">
        <v>315</v>
      </c>
    </row>
    <row r="3" spans="1:1" x14ac:dyDescent="0.3">
      <c r="A3" s="13"/>
    </row>
    <row r="4" spans="1:1" x14ac:dyDescent="0.3">
      <c r="A4" s="13" t="s">
        <v>629</v>
      </c>
    </row>
    <row r="5" spans="1:1" x14ac:dyDescent="0.3">
      <c r="A5" s="13"/>
    </row>
    <row r="6" spans="1:1" x14ac:dyDescent="0.3">
      <c r="A6" s="181" t="s">
        <v>250</v>
      </c>
    </row>
    <row r="7" spans="1:1" x14ac:dyDescent="0.3">
      <c r="A7" s="31" t="s">
        <v>566</v>
      </c>
    </row>
    <row r="8" spans="1:1" ht="28.2" x14ac:dyDescent="0.3">
      <c r="A8" s="192" t="s">
        <v>510</v>
      </c>
    </row>
    <row r="9" spans="1:1" x14ac:dyDescent="0.3">
      <c r="A9" s="31" t="s">
        <v>307</v>
      </c>
    </row>
    <row r="10" spans="1:1" x14ac:dyDescent="0.3">
      <c r="A10" s="31" t="s">
        <v>308</v>
      </c>
    </row>
    <row r="11" spans="1:1" x14ac:dyDescent="0.3">
      <c r="A11" s="31" t="s">
        <v>309</v>
      </c>
    </row>
    <row r="12" spans="1:1" x14ac:dyDescent="0.3">
      <c r="A12" s="31" t="s">
        <v>310</v>
      </c>
    </row>
    <row r="13" spans="1:1" x14ac:dyDescent="0.3">
      <c r="A13" s="31" t="s">
        <v>311</v>
      </c>
    </row>
    <row r="14" spans="1:1" x14ac:dyDescent="0.3">
      <c r="A14" s="31" t="s">
        <v>314</v>
      </c>
    </row>
    <row r="15" spans="1:1" x14ac:dyDescent="0.3">
      <c r="A15" s="13"/>
    </row>
    <row r="16" spans="1:1" x14ac:dyDescent="0.3">
      <c r="A16" s="31" t="s">
        <v>628</v>
      </c>
    </row>
    <row r="17" spans="1:1" x14ac:dyDescent="0.3">
      <c r="A17" s="31" t="s">
        <v>312</v>
      </c>
    </row>
    <row r="18" spans="1:1" x14ac:dyDescent="0.3">
      <c r="A18" s="13"/>
    </row>
    <row r="19" spans="1:1" x14ac:dyDescent="0.3">
      <c r="A19" s="181" t="s">
        <v>553</v>
      </c>
    </row>
    <row r="20" spans="1:1" x14ac:dyDescent="0.3">
      <c r="A20" s="31" t="s">
        <v>313</v>
      </c>
    </row>
    <row r="21" spans="1:1" x14ac:dyDescent="0.3">
      <c r="A21" s="31" t="s">
        <v>627</v>
      </c>
    </row>
    <row r="22" spans="1:1" x14ac:dyDescent="0.3">
      <c r="A22" s="21"/>
    </row>
    <row r="23" spans="1:1" x14ac:dyDescent="0.3">
      <c r="A23" s="167" t="s">
        <v>252</v>
      </c>
    </row>
    <row r="24" spans="1:1" ht="15" thickBot="1" x14ac:dyDescent="0.35">
      <c r="A24" s="71" t="s">
        <v>363</v>
      </c>
    </row>
    <row r="25" spans="1:1" ht="15" thickBot="1" x14ac:dyDescent="0.35"/>
    <row r="26" spans="1:1" x14ac:dyDescent="0.3">
      <c r="A26" s="69" t="s">
        <v>630</v>
      </c>
    </row>
    <row r="27" spans="1:1" x14ac:dyDescent="0.3">
      <c r="A27" s="191" t="s">
        <v>305</v>
      </c>
    </row>
    <row r="28" spans="1:1" x14ac:dyDescent="0.3">
      <c r="A28" s="21"/>
    </row>
    <row r="29" spans="1:1" x14ac:dyDescent="0.3">
      <c r="A29" s="21" t="s">
        <v>626</v>
      </c>
    </row>
    <row r="30" spans="1:1" x14ac:dyDescent="0.3">
      <c r="A30" s="21"/>
    </row>
    <row r="31" spans="1:1" x14ac:dyDescent="0.3">
      <c r="A31" s="167" t="s">
        <v>250</v>
      </c>
    </row>
    <row r="32" spans="1:1" x14ac:dyDescent="0.3">
      <c r="A32" s="70" t="s">
        <v>351</v>
      </c>
    </row>
    <row r="33" spans="1:1" x14ac:dyDescent="0.3">
      <c r="A33" s="70" t="s">
        <v>518</v>
      </c>
    </row>
    <row r="34" spans="1:1" x14ac:dyDescent="0.3">
      <c r="A34" s="70" t="s">
        <v>391</v>
      </c>
    </row>
    <row r="35" spans="1:1" x14ac:dyDescent="0.3">
      <c r="A35" s="70" t="s">
        <v>632</v>
      </c>
    </row>
    <row r="36" spans="1:1" x14ac:dyDescent="0.3">
      <c r="A36" s="70" t="s">
        <v>447</v>
      </c>
    </row>
    <row r="37" spans="1:1" x14ac:dyDescent="0.3">
      <c r="A37" s="21"/>
    </row>
    <row r="38" spans="1:1" x14ac:dyDescent="0.3">
      <c r="A38" s="167" t="s">
        <v>553</v>
      </c>
    </row>
    <row r="39" spans="1:1" x14ac:dyDescent="0.3">
      <c r="A39" s="70" t="s">
        <v>625</v>
      </c>
    </row>
    <row r="40" spans="1:1" x14ac:dyDescent="0.3">
      <c r="A40" s="70" t="s">
        <v>633</v>
      </c>
    </row>
    <row r="41" spans="1:1" x14ac:dyDescent="0.3">
      <c r="A41" s="70" t="s">
        <v>400</v>
      </c>
    </row>
    <row r="42" spans="1:1" x14ac:dyDescent="0.3">
      <c r="A42" s="70" t="s">
        <v>558</v>
      </c>
    </row>
    <row r="43" spans="1:1" x14ac:dyDescent="0.3">
      <c r="A43" s="21"/>
    </row>
    <row r="44" spans="1:1" x14ac:dyDescent="0.3">
      <c r="A44" s="167" t="s">
        <v>252</v>
      </c>
    </row>
    <row r="45" spans="1:1" x14ac:dyDescent="0.3">
      <c r="A45" s="70" t="s">
        <v>196</v>
      </c>
    </row>
    <row r="46" spans="1:1" x14ac:dyDescent="0.3">
      <c r="A46" s="70" t="s">
        <v>361</v>
      </c>
    </row>
    <row r="47" spans="1:1" x14ac:dyDescent="0.3">
      <c r="A47" s="172" t="s">
        <v>71</v>
      </c>
    </row>
    <row r="48" spans="1:1" ht="15" thickBot="1" x14ac:dyDescent="0.35">
      <c r="A48" s="71" t="s">
        <v>540</v>
      </c>
    </row>
    <row r="49" spans="1:1" ht="15" thickBot="1" x14ac:dyDescent="0.35">
      <c r="A49" s="24"/>
    </row>
    <row r="50" spans="1:1" x14ac:dyDescent="0.3">
      <c r="A50" s="69" t="s">
        <v>630</v>
      </c>
    </row>
    <row r="51" spans="1:1" x14ac:dyDescent="0.3">
      <c r="A51" s="191" t="s">
        <v>317</v>
      </c>
    </row>
    <row r="52" spans="1:1" x14ac:dyDescent="0.3">
      <c r="A52" s="21"/>
    </row>
    <row r="53" spans="1:1" x14ac:dyDescent="0.3">
      <c r="A53" s="21" t="s">
        <v>455</v>
      </c>
    </row>
    <row r="54" spans="1:1" x14ac:dyDescent="0.3">
      <c r="A54" s="21"/>
    </row>
    <row r="55" spans="1:1" x14ac:dyDescent="0.3">
      <c r="A55" s="167" t="s">
        <v>250</v>
      </c>
    </row>
    <row r="56" spans="1:1" x14ac:dyDescent="0.3">
      <c r="A56" s="70" t="s">
        <v>351</v>
      </c>
    </row>
    <row r="57" spans="1:1" x14ac:dyDescent="0.3">
      <c r="A57" s="70" t="s">
        <v>518</v>
      </c>
    </row>
    <row r="58" spans="1:1" x14ac:dyDescent="0.3">
      <c r="A58" s="70" t="s">
        <v>391</v>
      </c>
    </row>
    <row r="59" spans="1:1" x14ac:dyDescent="0.3">
      <c r="A59" s="70" t="s">
        <v>632</v>
      </c>
    </row>
    <row r="60" spans="1:1" x14ac:dyDescent="0.3">
      <c r="A60" s="70" t="s">
        <v>447</v>
      </c>
    </row>
    <row r="61" spans="1:1" x14ac:dyDescent="0.3">
      <c r="A61" s="70" t="s">
        <v>316</v>
      </c>
    </row>
    <row r="62" spans="1:1" x14ac:dyDescent="0.3">
      <c r="A62" s="21"/>
    </row>
    <row r="63" spans="1:1" x14ac:dyDescent="0.3">
      <c r="A63" s="167" t="s">
        <v>553</v>
      </c>
    </row>
    <row r="64" spans="1:1" x14ac:dyDescent="0.3">
      <c r="A64" s="70" t="s">
        <v>625</v>
      </c>
    </row>
    <row r="65" spans="1:1" x14ac:dyDescent="0.3">
      <c r="A65" s="70" t="s">
        <v>633</v>
      </c>
    </row>
    <row r="66" spans="1:1" x14ac:dyDescent="0.3">
      <c r="A66" s="70" t="s">
        <v>398</v>
      </c>
    </row>
    <row r="67" spans="1:1" x14ac:dyDescent="0.3">
      <c r="A67" s="70" t="s">
        <v>558</v>
      </c>
    </row>
    <row r="68" spans="1:1" x14ac:dyDescent="0.3">
      <c r="A68" s="70" t="s">
        <v>485</v>
      </c>
    </row>
    <row r="69" spans="1:1" x14ac:dyDescent="0.3">
      <c r="A69" s="70" t="s">
        <v>511</v>
      </c>
    </row>
    <row r="70" spans="1:1" ht="28.2" x14ac:dyDescent="0.3">
      <c r="A70" s="168" t="s">
        <v>517</v>
      </c>
    </row>
    <row r="71" spans="1:1" x14ac:dyDescent="0.3">
      <c r="A71" s="70" t="s">
        <v>304</v>
      </c>
    </row>
    <row r="72" spans="1:1" x14ac:dyDescent="0.3">
      <c r="A72" s="70" t="s">
        <v>346</v>
      </c>
    </row>
    <row r="73" spans="1:1" x14ac:dyDescent="0.3">
      <c r="A73" s="21"/>
    </row>
    <row r="74" spans="1:1" x14ac:dyDescent="0.3">
      <c r="A74" s="167" t="s">
        <v>252</v>
      </c>
    </row>
    <row r="75" spans="1:1" x14ac:dyDescent="0.3">
      <c r="A75" s="70" t="s">
        <v>196</v>
      </c>
    </row>
    <row r="76" spans="1:1" x14ac:dyDescent="0.3">
      <c r="A76" s="70" t="s">
        <v>361</v>
      </c>
    </row>
    <row r="77" spans="1:1" x14ac:dyDescent="0.3">
      <c r="A77" s="193" t="s">
        <v>71</v>
      </c>
    </row>
    <row r="78" spans="1:1" ht="15" thickBot="1" x14ac:dyDescent="0.35">
      <c r="A78" s="71" t="s">
        <v>540</v>
      </c>
    </row>
    <row r="79" spans="1:1" ht="15" thickBot="1" x14ac:dyDescent="0.35"/>
    <row r="80" spans="1:1" x14ac:dyDescent="0.3">
      <c r="A80" s="69" t="s">
        <v>630</v>
      </c>
    </row>
    <row r="81" spans="1:1" x14ac:dyDescent="0.3">
      <c r="A81" s="191" t="s">
        <v>319</v>
      </c>
    </row>
    <row r="82" spans="1:1" x14ac:dyDescent="0.3">
      <c r="A82" s="21"/>
    </row>
    <row r="83" spans="1:1" x14ac:dyDescent="0.3">
      <c r="A83" s="21" t="s">
        <v>237</v>
      </c>
    </row>
    <row r="84" spans="1:1" x14ac:dyDescent="0.3">
      <c r="A84" s="21"/>
    </row>
    <row r="85" spans="1:1" x14ac:dyDescent="0.3">
      <c r="A85" s="167" t="s">
        <v>250</v>
      </c>
    </row>
    <row r="86" spans="1:1" x14ac:dyDescent="0.3">
      <c r="A86" s="70" t="s">
        <v>351</v>
      </c>
    </row>
    <row r="87" spans="1:1" x14ac:dyDescent="0.3">
      <c r="A87" s="70" t="s">
        <v>518</v>
      </c>
    </row>
    <row r="88" spans="1:1" x14ac:dyDescent="0.3">
      <c r="A88" s="70" t="s">
        <v>391</v>
      </c>
    </row>
    <row r="89" spans="1:1" x14ac:dyDescent="0.3">
      <c r="A89" s="70" t="s">
        <v>318</v>
      </c>
    </row>
    <row r="90" spans="1:1" x14ac:dyDescent="0.3">
      <c r="A90" s="70" t="s">
        <v>636</v>
      </c>
    </row>
    <row r="91" spans="1:1" x14ac:dyDescent="0.3">
      <c r="A91" s="70" t="s">
        <v>637</v>
      </c>
    </row>
    <row r="92" spans="1:1" x14ac:dyDescent="0.3">
      <c r="A92" s="70" t="s">
        <v>638</v>
      </c>
    </row>
    <row r="93" spans="1:1" x14ac:dyDescent="0.3">
      <c r="A93" s="21"/>
    </row>
    <row r="94" spans="1:1" x14ac:dyDescent="0.3">
      <c r="A94" s="167" t="s">
        <v>553</v>
      </c>
    </row>
    <row r="95" spans="1:1" x14ac:dyDescent="0.3">
      <c r="A95" s="70" t="s">
        <v>625</v>
      </c>
    </row>
    <row r="96" spans="1:1" x14ac:dyDescent="0.3">
      <c r="A96" s="70" t="s">
        <v>633</v>
      </c>
    </row>
    <row r="97" spans="1:1" x14ac:dyDescent="0.3">
      <c r="A97" s="70" t="s">
        <v>639</v>
      </c>
    </row>
    <row r="98" spans="1:1" x14ac:dyDescent="0.3">
      <c r="A98" s="70" t="s">
        <v>558</v>
      </c>
    </row>
    <row r="99" spans="1:1" x14ac:dyDescent="0.3">
      <c r="A99" s="21"/>
    </row>
    <row r="100" spans="1:1" x14ac:dyDescent="0.3">
      <c r="A100" s="167" t="s">
        <v>252</v>
      </c>
    </row>
    <row r="101" spans="1:1" x14ac:dyDescent="0.3">
      <c r="A101" s="70" t="s">
        <v>196</v>
      </c>
    </row>
    <row r="102" spans="1:1" x14ac:dyDescent="0.3">
      <c r="A102" s="70" t="s">
        <v>361</v>
      </c>
    </row>
    <row r="103" spans="1:1" x14ac:dyDescent="0.3">
      <c r="A103" s="170" t="s">
        <v>71</v>
      </c>
    </row>
    <row r="104" spans="1:1" ht="15" thickBot="1" x14ac:dyDescent="0.35">
      <c r="A104" s="71" t="s">
        <v>540</v>
      </c>
    </row>
    <row r="105" spans="1:1" ht="15" thickBot="1" x14ac:dyDescent="0.35"/>
    <row r="106" spans="1:1" x14ac:dyDescent="0.3">
      <c r="A106" s="69" t="s">
        <v>630</v>
      </c>
    </row>
    <row r="107" spans="1:1" x14ac:dyDescent="0.3">
      <c r="A107" s="191" t="s">
        <v>320</v>
      </c>
    </row>
    <row r="108" spans="1:1" x14ac:dyDescent="0.3">
      <c r="A108" s="21"/>
    </row>
    <row r="109" spans="1:1" x14ac:dyDescent="0.3">
      <c r="A109" s="21" t="s">
        <v>236</v>
      </c>
    </row>
    <row r="110" spans="1:1" x14ac:dyDescent="0.3">
      <c r="A110" s="21"/>
    </row>
    <row r="111" spans="1:1" x14ac:dyDescent="0.3">
      <c r="A111" s="167" t="s">
        <v>250</v>
      </c>
    </row>
    <row r="112" spans="1:1" x14ac:dyDescent="0.3">
      <c r="A112" s="70" t="s">
        <v>351</v>
      </c>
    </row>
    <row r="113" spans="1:1" x14ac:dyDescent="0.3">
      <c r="A113" s="70" t="s">
        <v>518</v>
      </c>
    </row>
    <row r="114" spans="1:1" x14ac:dyDescent="0.3">
      <c r="A114" s="70" t="s">
        <v>391</v>
      </c>
    </row>
    <row r="115" spans="1:1" x14ac:dyDescent="0.3">
      <c r="A115" s="70" t="s">
        <v>318</v>
      </c>
    </row>
    <row r="116" spans="1:1" x14ac:dyDescent="0.3">
      <c r="A116" s="70" t="s">
        <v>636</v>
      </c>
    </row>
    <row r="117" spans="1:1" x14ac:dyDescent="0.3">
      <c r="A117" s="70" t="s">
        <v>637</v>
      </c>
    </row>
    <row r="118" spans="1:1" x14ac:dyDescent="0.3">
      <c r="A118" s="70" t="s">
        <v>638</v>
      </c>
    </row>
    <row r="119" spans="1:1" x14ac:dyDescent="0.3">
      <c r="A119" s="25"/>
    </row>
    <row r="120" spans="1:1" x14ac:dyDescent="0.3">
      <c r="A120" s="167" t="s">
        <v>553</v>
      </c>
    </row>
    <row r="121" spans="1:1" x14ac:dyDescent="0.3">
      <c r="A121" s="70" t="s">
        <v>625</v>
      </c>
    </row>
    <row r="122" spans="1:1" x14ac:dyDescent="0.3">
      <c r="A122" s="70" t="s">
        <v>633</v>
      </c>
    </row>
    <row r="123" spans="1:1" x14ac:dyDescent="0.3">
      <c r="A123" s="168" t="s">
        <v>639</v>
      </c>
    </row>
    <row r="124" spans="1:1" x14ac:dyDescent="0.3">
      <c r="A124" s="70" t="s">
        <v>558</v>
      </c>
    </row>
    <row r="125" spans="1:1" x14ac:dyDescent="0.3">
      <c r="A125" s="21"/>
    </row>
    <row r="126" spans="1:1" x14ac:dyDescent="0.3">
      <c r="A126" s="167" t="s">
        <v>252</v>
      </c>
    </row>
    <row r="127" spans="1:1" x14ac:dyDescent="0.3">
      <c r="A127" s="70" t="s">
        <v>196</v>
      </c>
    </row>
    <row r="128" spans="1:1" x14ac:dyDescent="0.3">
      <c r="A128" s="70" t="s">
        <v>361</v>
      </c>
    </row>
    <row r="129" spans="1:1" x14ac:dyDescent="0.3">
      <c r="A129" s="170" t="s">
        <v>71</v>
      </c>
    </row>
    <row r="130" spans="1:1" ht="15" thickBot="1" x14ac:dyDescent="0.35">
      <c r="A130" s="71" t="s">
        <v>540</v>
      </c>
    </row>
    <row r="131" spans="1:1" ht="15" thickBot="1" x14ac:dyDescent="0.35">
      <c r="A131" s="30"/>
    </row>
    <row r="132" spans="1:1" x14ac:dyDescent="0.3">
      <c r="A132" s="69" t="s">
        <v>630</v>
      </c>
    </row>
    <row r="133" spans="1:1" x14ac:dyDescent="0.3">
      <c r="A133" s="191" t="s">
        <v>321</v>
      </c>
    </row>
    <row r="134" spans="1:1" x14ac:dyDescent="0.3">
      <c r="A134" s="21"/>
    </row>
    <row r="135" spans="1:1" x14ac:dyDescent="0.3">
      <c r="A135" s="21" t="s">
        <v>399</v>
      </c>
    </row>
    <row r="136" spans="1:1" x14ac:dyDescent="0.3">
      <c r="A136" s="21"/>
    </row>
    <row r="137" spans="1:1" x14ac:dyDescent="0.3">
      <c r="A137" s="167" t="s">
        <v>250</v>
      </c>
    </row>
    <row r="138" spans="1:1" x14ac:dyDescent="0.3">
      <c r="A138" s="70" t="s">
        <v>351</v>
      </c>
    </row>
    <row r="139" spans="1:1" x14ac:dyDescent="0.3">
      <c r="A139" s="70" t="s">
        <v>564</v>
      </c>
    </row>
    <row r="140" spans="1:1" x14ac:dyDescent="0.3">
      <c r="A140" s="70" t="s">
        <v>571</v>
      </c>
    </row>
    <row r="141" spans="1:1" x14ac:dyDescent="0.3">
      <c r="A141" s="70" t="s">
        <v>226</v>
      </c>
    </row>
    <row r="142" spans="1:1" x14ac:dyDescent="0.3">
      <c r="A142" s="104"/>
    </row>
    <row r="143" spans="1:1" x14ac:dyDescent="0.3">
      <c r="A143" s="167" t="s">
        <v>553</v>
      </c>
    </row>
    <row r="144" spans="1:1" s="99" customFormat="1" ht="13.8" x14ac:dyDescent="0.25">
      <c r="A144" s="70" t="s">
        <v>511</v>
      </c>
    </row>
    <row r="145" spans="1:1" s="99" customFormat="1" ht="13.8" x14ac:dyDescent="0.25">
      <c r="A145" s="70" t="s">
        <v>625</v>
      </c>
    </row>
    <row r="146" spans="1:1" x14ac:dyDescent="0.3">
      <c r="A146" s="70" t="s">
        <v>558</v>
      </c>
    </row>
    <row r="147" spans="1:1" x14ac:dyDescent="0.3">
      <c r="A147" s="21"/>
    </row>
    <row r="148" spans="1:1" x14ac:dyDescent="0.3">
      <c r="A148" s="167" t="s">
        <v>252</v>
      </c>
    </row>
    <row r="149" spans="1:1" x14ac:dyDescent="0.3">
      <c r="A149" s="70" t="s">
        <v>196</v>
      </c>
    </row>
    <row r="150" spans="1:1" x14ac:dyDescent="0.3">
      <c r="A150" s="70" t="s">
        <v>361</v>
      </c>
    </row>
    <row r="151" spans="1:1" x14ac:dyDescent="0.3">
      <c r="A151" s="170" t="s">
        <v>71</v>
      </c>
    </row>
    <row r="152" spans="1:1" ht="15" thickBot="1" x14ac:dyDescent="0.35">
      <c r="A152" s="71" t="s">
        <v>540</v>
      </c>
    </row>
    <row r="153" spans="1:1" x14ac:dyDescent="0.3">
      <c r="A153" s="30"/>
    </row>
    <row r="154" spans="1:1" ht="15" thickBot="1" x14ac:dyDescent="0.35">
      <c r="A154" s="30"/>
    </row>
    <row r="155" spans="1:1" x14ac:dyDescent="0.3">
      <c r="A155" s="69" t="s">
        <v>630</v>
      </c>
    </row>
    <row r="156" spans="1:1" x14ac:dyDescent="0.3">
      <c r="A156" s="191" t="s">
        <v>300</v>
      </c>
    </row>
    <row r="157" spans="1:1" x14ac:dyDescent="0.3">
      <c r="A157" s="13"/>
    </row>
    <row r="158" spans="1:1" x14ac:dyDescent="0.3">
      <c r="A158" s="13" t="s">
        <v>225</v>
      </c>
    </row>
    <row r="159" spans="1:1" x14ac:dyDescent="0.3">
      <c r="A159" s="13"/>
    </row>
    <row r="160" spans="1:1" x14ac:dyDescent="0.3">
      <c r="A160" s="181" t="s">
        <v>250</v>
      </c>
    </row>
    <row r="161" spans="1:1" x14ac:dyDescent="0.3">
      <c r="A161" s="31" t="s">
        <v>566</v>
      </c>
    </row>
    <row r="162" spans="1:1" x14ac:dyDescent="0.3">
      <c r="A162" s="31" t="s">
        <v>291</v>
      </c>
    </row>
    <row r="163" spans="1:1" x14ac:dyDescent="0.3">
      <c r="A163" s="31" t="s">
        <v>292</v>
      </c>
    </row>
    <row r="164" spans="1:1" x14ac:dyDescent="0.3">
      <c r="A164" s="31" t="s">
        <v>293</v>
      </c>
    </row>
    <row r="165" spans="1:1" x14ac:dyDescent="0.3">
      <c r="A165" s="13" t="s">
        <v>301</v>
      </c>
    </row>
    <row r="166" spans="1:1" x14ac:dyDescent="0.3">
      <c r="A166" s="31" t="s">
        <v>294</v>
      </c>
    </row>
    <row r="167" spans="1:1" x14ac:dyDescent="0.3">
      <c r="A167" s="31" t="s">
        <v>295</v>
      </c>
    </row>
    <row r="168" spans="1:1" x14ac:dyDescent="0.3">
      <c r="A168" s="31" t="s">
        <v>303</v>
      </c>
    </row>
    <row r="169" spans="1:1" x14ac:dyDescent="0.3">
      <c r="A169" s="13"/>
    </row>
    <row r="170" spans="1:1" x14ac:dyDescent="0.3">
      <c r="A170" s="181" t="s">
        <v>553</v>
      </c>
    </row>
    <row r="171" spans="1:1" x14ac:dyDescent="0.3">
      <c r="A171" s="31" t="s">
        <v>296</v>
      </c>
    </row>
    <row r="172" spans="1:1" x14ac:dyDescent="0.3">
      <c r="A172" s="31" t="s">
        <v>297</v>
      </c>
    </row>
    <row r="173" spans="1:1" x14ac:dyDescent="0.3">
      <c r="A173" s="70" t="s">
        <v>511</v>
      </c>
    </row>
    <row r="174" spans="1:1" x14ac:dyDescent="0.3">
      <c r="A174" s="31" t="s">
        <v>298</v>
      </c>
    </row>
    <row r="175" spans="1:1" x14ac:dyDescent="0.3">
      <c r="A175" s="70" t="s">
        <v>625</v>
      </c>
    </row>
    <row r="176" spans="1:1" x14ac:dyDescent="0.3">
      <c r="A176" s="13"/>
    </row>
    <row r="177" spans="1:1" x14ac:dyDescent="0.3">
      <c r="A177" s="13" t="s">
        <v>302</v>
      </c>
    </row>
    <row r="178" spans="1:1" x14ac:dyDescent="0.3">
      <c r="A178" s="31" t="s">
        <v>520</v>
      </c>
    </row>
    <row r="179" spans="1:1" x14ac:dyDescent="0.3">
      <c r="A179" s="31" t="s">
        <v>299</v>
      </c>
    </row>
    <row r="180" spans="1:1" x14ac:dyDescent="0.3">
      <c r="A180" s="13"/>
    </row>
    <row r="181" spans="1:1" x14ac:dyDescent="0.3">
      <c r="A181" s="194" t="s">
        <v>557</v>
      </c>
    </row>
    <row r="182" spans="1:1" ht="15" thickBot="1" x14ac:dyDescent="0.35">
      <c r="A182" s="195" t="s">
        <v>440</v>
      </c>
    </row>
    <row r="183" spans="1:1" ht="15" thickBot="1" x14ac:dyDescent="0.35">
      <c r="A183" s="105"/>
    </row>
    <row r="184" spans="1:1" x14ac:dyDescent="0.3">
      <c r="A184" s="69" t="s">
        <v>630</v>
      </c>
    </row>
    <row r="185" spans="1:1" x14ac:dyDescent="0.3">
      <c r="A185" s="191" t="s">
        <v>322</v>
      </c>
    </row>
    <row r="186" spans="1:1" x14ac:dyDescent="0.3">
      <c r="A186" s="29"/>
    </row>
    <row r="187" spans="1:1" x14ac:dyDescent="0.3">
      <c r="A187" s="21" t="s">
        <v>224</v>
      </c>
    </row>
    <row r="188" spans="1:1" x14ac:dyDescent="0.3">
      <c r="A188" s="22"/>
    </row>
    <row r="189" spans="1:1" x14ac:dyDescent="0.3">
      <c r="A189" s="167" t="s">
        <v>250</v>
      </c>
    </row>
    <row r="190" spans="1:1" x14ac:dyDescent="0.3">
      <c r="A190" s="31" t="s">
        <v>566</v>
      </c>
    </row>
    <row r="191" spans="1:1" ht="28.2" x14ac:dyDescent="0.3">
      <c r="A191" s="168" t="s">
        <v>640</v>
      </c>
    </row>
    <row r="192" spans="1:1" x14ac:dyDescent="0.3">
      <c r="A192" s="31" t="s">
        <v>641</v>
      </c>
    </row>
    <row r="193" spans="1:1" x14ac:dyDescent="0.3">
      <c r="A193" s="70" t="s">
        <v>352</v>
      </c>
    </row>
    <row r="194" spans="1:1" x14ac:dyDescent="0.3">
      <c r="A194" s="70" t="s">
        <v>642</v>
      </c>
    </row>
    <row r="195" spans="1:1" x14ac:dyDescent="0.3">
      <c r="A195" s="31" t="s">
        <v>643</v>
      </c>
    </row>
    <row r="196" spans="1:1" x14ac:dyDescent="0.3">
      <c r="A196" s="70" t="s">
        <v>644</v>
      </c>
    </row>
    <row r="197" spans="1:1" x14ac:dyDescent="0.3">
      <c r="A197" s="70" t="s">
        <v>645</v>
      </c>
    </row>
    <row r="198" spans="1:1" x14ac:dyDescent="0.3">
      <c r="A198" s="70" t="s">
        <v>314</v>
      </c>
    </row>
    <row r="199" spans="1:1" x14ac:dyDescent="0.3">
      <c r="A199" s="21"/>
    </row>
    <row r="200" spans="1:1" x14ac:dyDescent="0.3">
      <c r="A200" s="31" t="s">
        <v>631</v>
      </c>
    </row>
    <row r="201" spans="1:1" x14ac:dyDescent="0.3">
      <c r="A201" s="70" t="s">
        <v>646</v>
      </c>
    </row>
    <row r="202" spans="1:1" x14ac:dyDescent="0.3">
      <c r="A202" s="21"/>
    </row>
    <row r="203" spans="1:1" x14ac:dyDescent="0.3">
      <c r="A203" s="167" t="s">
        <v>553</v>
      </c>
    </row>
    <row r="204" spans="1:1" x14ac:dyDescent="0.3">
      <c r="A204" s="31" t="s">
        <v>647</v>
      </c>
    </row>
    <row r="205" spans="1:1" x14ac:dyDescent="0.3">
      <c r="A205" s="70" t="s">
        <v>627</v>
      </c>
    </row>
    <row r="206" spans="1:1" x14ac:dyDescent="0.3">
      <c r="A206" s="70" t="s">
        <v>625</v>
      </c>
    </row>
    <row r="207" spans="1:1" x14ac:dyDescent="0.3">
      <c r="A207" s="70" t="s">
        <v>633</v>
      </c>
    </row>
    <row r="208" spans="1:1" x14ac:dyDescent="0.3">
      <c r="A208" s="13"/>
    </row>
    <row r="209" spans="1:1" x14ac:dyDescent="0.3">
      <c r="A209" s="21" t="s">
        <v>302</v>
      </c>
    </row>
    <row r="210" spans="1:1" x14ac:dyDescent="0.3">
      <c r="A210" s="70" t="s">
        <v>648</v>
      </c>
    </row>
    <row r="211" spans="1:1" x14ac:dyDescent="0.3">
      <c r="A211" s="13"/>
    </row>
    <row r="212" spans="1:1" x14ac:dyDescent="0.3">
      <c r="A212" s="21"/>
    </row>
    <row r="213" spans="1:1" x14ac:dyDescent="0.3">
      <c r="A213" s="167" t="s">
        <v>557</v>
      </c>
    </row>
    <row r="214" spans="1:1" x14ac:dyDescent="0.3">
      <c r="A214" s="70" t="s">
        <v>196</v>
      </c>
    </row>
    <row r="215" spans="1:1" x14ac:dyDescent="0.3">
      <c r="A215" s="70" t="s">
        <v>361</v>
      </c>
    </row>
    <row r="216" spans="1:1" x14ac:dyDescent="0.3">
      <c r="A216" s="172" t="s">
        <v>71</v>
      </c>
    </row>
    <row r="217" spans="1:1" ht="15" thickBot="1" x14ac:dyDescent="0.35">
      <c r="A217" s="71" t="s">
        <v>540</v>
      </c>
    </row>
    <row r="218" spans="1:1" ht="15" thickBot="1" x14ac:dyDescent="0.35"/>
    <row r="219" spans="1:1" x14ac:dyDescent="0.3">
      <c r="A219" s="69" t="s">
        <v>630</v>
      </c>
    </row>
    <row r="220" spans="1:1" x14ac:dyDescent="0.3">
      <c r="A220" s="191" t="s">
        <v>323</v>
      </c>
    </row>
    <row r="221" spans="1:1" x14ac:dyDescent="0.3">
      <c r="A221" s="21"/>
    </row>
    <row r="222" spans="1:1" x14ac:dyDescent="0.3">
      <c r="A222" s="21" t="s">
        <v>634</v>
      </c>
    </row>
    <row r="223" spans="1:1" x14ac:dyDescent="0.3">
      <c r="A223" s="21"/>
    </row>
    <row r="224" spans="1:1" x14ac:dyDescent="0.3">
      <c r="A224" s="167" t="s">
        <v>250</v>
      </c>
    </row>
    <row r="225" spans="1:1" x14ac:dyDescent="0.3">
      <c r="A225" s="70" t="s">
        <v>351</v>
      </c>
    </row>
    <row r="226" spans="1:1" x14ac:dyDescent="0.3">
      <c r="A226" s="70" t="s">
        <v>518</v>
      </c>
    </row>
    <row r="227" spans="1:1" x14ac:dyDescent="0.3">
      <c r="A227" s="70" t="s">
        <v>391</v>
      </c>
    </row>
    <row r="228" spans="1:1" x14ac:dyDescent="0.3">
      <c r="A228" s="70" t="s">
        <v>318</v>
      </c>
    </row>
    <row r="229" spans="1:1" x14ac:dyDescent="0.3">
      <c r="A229" s="70" t="s">
        <v>430</v>
      </c>
    </row>
    <row r="230" spans="1:1" x14ac:dyDescent="0.3">
      <c r="A230" s="70" t="s">
        <v>447</v>
      </c>
    </row>
    <row r="231" spans="1:1" s="99" customFormat="1" ht="13.8" x14ac:dyDescent="0.25">
      <c r="A231" s="70" t="s">
        <v>314</v>
      </c>
    </row>
    <row r="232" spans="1:1" x14ac:dyDescent="0.3">
      <c r="A232" s="25"/>
    </row>
    <row r="233" spans="1:1" x14ac:dyDescent="0.3">
      <c r="A233" s="167" t="s">
        <v>553</v>
      </c>
    </row>
    <row r="234" spans="1:1" x14ac:dyDescent="0.3">
      <c r="A234" s="70" t="s">
        <v>625</v>
      </c>
    </row>
    <row r="235" spans="1:1" x14ac:dyDescent="0.3">
      <c r="A235" s="70" t="s">
        <v>633</v>
      </c>
    </row>
    <row r="236" spans="1:1" x14ac:dyDescent="0.3">
      <c r="A236" s="168" t="s">
        <v>431</v>
      </c>
    </row>
    <row r="237" spans="1:1" x14ac:dyDescent="0.3">
      <c r="A237" s="70" t="s">
        <v>558</v>
      </c>
    </row>
    <row r="238" spans="1:1" x14ac:dyDescent="0.3">
      <c r="A238" s="21"/>
    </row>
    <row r="239" spans="1:1" x14ac:dyDescent="0.3">
      <c r="A239" s="167" t="s">
        <v>252</v>
      </c>
    </row>
    <row r="240" spans="1:1" x14ac:dyDescent="0.3">
      <c r="A240" s="70" t="s">
        <v>196</v>
      </c>
    </row>
    <row r="241" spans="1:1" x14ac:dyDescent="0.3">
      <c r="A241" s="70" t="s">
        <v>361</v>
      </c>
    </row>
    <row r="242" spans="1:1" x14ac:dyDescent="0.3">
      <c r="A242" s="170" t="s">
        <v>71</v>
      </c>
    </row>
    <row r="243" spans="1:1" ht="15" thickBot="1" x14ac:dyDescent="0.35">
      <c r="A243" s="71" t="s">
        <v>540</v>
      </c>
    </row>
    <row r="244" spans="1:1" ht="15" thickBot="1" x14ac:dyDescent="0.35"/>
    <row r="245" spans="1:1" x14ac:dyDescent="0.3">
      <c r="A245" s="69" t="s">
        <v>630</v>
      </c>
    </row>
    <row r="246" spans="1:1" x14ac:dyDescent="0.3">
      <c r="A246" s="191" t="s">
        <v>397</v>
      </c>
    </row>
    <row r="247" spans="1:1" x14ac:dyDescent="0.3">
      <c r="A247" s="21"/>
    </row>
    <row r="248" spans="1:1" x14ac:dyDescent="0.3">
      <c r="A248" s="21" t="s">
        <v>635</v>
      </c>
    </row>
    <row r="249" spans="1:1" x14ac:dyDescent="0.3">
      <c r="A249" s="21"/>
    </row>
    <row r="250" spans="1:1" x14ac:dyDescent="0.3">
      <c r="A250" s="167" t="s">
        <v>250</v>
      </c>
    </row>
    <row r="251" spans="1:1" x14ac:dyDescent="0.3">
      <c r="A251" s="70" t="s">
        <v>351</v>
      </c>
    </row>
    <row r="252" spans="1:1" x14ac:dyDescent="0.3">
      <c r="A252" s="70" t="s">
        <v>518</v>
      </c>
    </row>
    <row r="253" spans="1:1" x14ac:dyDescent="0.3">
      <c r="A253" s="70" t="s">
        <v>391</v>
      </c>
    </row>
    <row r="254" spans="1:1" x14ac:dyDescent="0.3">
      <c r="A254" s="70" t="s">
        <v>318</v>
      </c>
    </row>
    <row r="255" spans="1:1" x14ac:dyDescent="0.3">
      <c r="A255" s="70" t="s">
        <v>432</v>
      </c>
    </row>
    <row r="256" spans="1:1" x14ac:dyDescent="0.3">
      <c r="A256" s="70" t="s">
        <v>447</v>
      </c>
    </row>
    <row r="257" spans="1:1" x14ac:dyDescent="0.3">
      <c r="A257" s="70" t="s">
        <v>314</v>
      </c>
    </row>
    <row r="258" spans="1:1" x14ac:dyDescent="0.3">
      <c r="A258" s="21"/>
    </row>
    <row r="259" spans="1:1" x14ac:dyDescent="0.3">
      <c r="A259" s="167" t="s">
        <v>553</v>
      </c>
    </row>
    <row r="260" spans="1:1" x14ac:dyDescent="0.3">
      <c r="A260" s="70" t="s">
        <v>625</v>
      </c>
    </row>
    <row r="261" spans="1:1" x14ac:dyDescent="0.3">
      <c r="A261" s="70" t="s">
        <v>633</v>
      </c>
    </row>
    <row r="262" spans="1:1" x14ac:dyDescent="0.3">
      <c r="A262" s="70" t="s">
        <v>558</v>
      </c>
    </row>
    <row r="263" spans="1:1" x14ac:dyDescent="0.3">
      <c r="A263" s="21"/>
    </row>
    <row r="264" spans="1:1" x14ac:dyDescent="0.3">
      <c r="A264" s="167" t="s">
        <v>252</v>
      </c>
    </row>
    <row r="265" spans="1:1" x14ac:dyDescent="0.3">
      <c r="A265" s="70" t="s">
        <v>196</v>
      </c>
    </row>
    <row r="266" spans="1:1" x14ac:dyDescent="0.3">
      <c r="A266" s="70" t="s">
        <v>361</v>
      </c>
    </row>
    <row r="267" spans="1:1" x14ac:dyDescent="0.3">
      <c r="A267" s="170" t="s">
        <v>71</v>
      </c>
    </row>
    <row r="268" spans="1:1" ht="15" thickBot="1" x14ac:dyDescent="0.35">
      <c r="A268" s="71" t="s">
        <v>540</v>
      </c>
    </row>
    <row r="269" spans="1:1" ht="15" thickBot="1" x14ac:dyDescent="0.35">
      <c r="A269" s="22"/>
    </row>
    <row r="270" spans="1:1" x14ac:dyDescent="0.3">
      <c r="A270" s="69" t="s">
        <v>630</v>
      </c>
    </row>
    <row r="271" spans="1:1" x14ac:dyDescent="0.3">
      <c r="A271" s="131" t="s">
        <v>396</v>
      </c>
    </row>
    <row r="272" spans="1:1" x14ac:dyDescent="0.3">
      <c r="A272" s="13"/>
    </row>
    <row r="273" spans="1:1" x14ac:dyDescent="0.3">
      <c r="A273" s="21" t="s">
        <v>223</v>
      </c>
    </row>
    <row r="274" spans="1:1" x14ac:dyDescent="0.3">
      <c r="A274" s="21"/>
    </row>
    <row r="275" spans="1:1" x14ac:dyDescent="0.3">
      <c r="A275" s="167" t="s">
        <v>250</v>
      </c>
    </row>
    <row r="276" spans="1:1" x14ac:dyDescent="0.3">
      <c r="A276" s="70" t="s">
        <v>566</v>
      </c>
    </row>
    <row r="277" spans="1:1" ht="28.2" x14ac:dyDescent="0.3">
      <c r="A277" s="168" t="s">
        <v>512</v>
      </c>
    </row>
    <row r="278" spans="1:1" x14ac:dyDescent="0.3">
      <c r="A278" s="70" t="s">
        <v>641</v>
      </c>
    </row>
    <row r="279" spans="1:1" x14ac:dyDescent="0.3">
      <c r="A279" s="70" t="s">
        <v>354</v>
      </c>
    </row>
    <row r="280" spans="1:1" x14ac:dyDescent="0.3">
      <c r="A280" s="70" t="s">
        <v>642</v>
      </c>
    </row>
    <row r="281" spans="1:1" x14ac:dyDescent="0.3">
      <c r="A281" s="70" t="s">
        <v>643</v>
      </c>
    </row>
    <row r="282" spans="1:1" x14ac:dyDescent="0.3">
      <c r="A282" s="70" t="s">
        <v>644</v>
      </c>
    </row>
    <row r="283" spans="1:1" x14ac:dyDescent="0.3">
      <c r="A283" s="70" t="s">
        <v>645</v>
      </c>
    </row>
    <row r="284" spans="1:1" x14ac:dyDescent="0.3">
      <c r="A284" s="70" t="s">
        <v>314</v>
      </c>
    </row>
    <row r="285" spans="1:1" x14ac:dyDescent="0.3">
      <c r="A285" s="21"/>
    </row>
    <row r="286" spans="1:1" x14ac:dyDescent="0.3">
      <c r="A286" s="70" t="s">
        <v>631</v>
      </c>
    </row>
    <row r="287" spans="1:1" x14ac:dyDescent="0.3">
      <c r="A287" s="70" t="s">
        <v>646</v>
      </c>
    </row>
    <row r="288" spans="1:1" x14ac:dyDescent="0.3">
      <c r="A288" s="21"/>
    </row>
    <row r="289" spans="1:1" x14ac:dyDescent="0.3">
      <c r="A289" s="167" t="s">
        <v>553</v>
      </c>
    </row>
    <row r="290" spans="1:1" x14ac:dyDescent="0.3">
      <c r="A290" s="70" t="s">
        <v>647</v>
      </c>
    </row>
    <row r="291" spans="1:1" x14ac:dyDescent="0.3">
      <c r="A291" s="70" t="s">
        <v>627</v>
      </c>
    </row>
    <row r="292" spans="1:1" x14ac:dyDescent="0.3">
      <c r="A292" s="70" t="s">
        <v>625</v>
      </c>
    </row>
    <row r="293" spans="1:1" x14ac:dyDescent="0.3">
      <c r="A293" s="70" t="s">
        <v>633</v>
      </c>
    </row>
    <row r="294" spans="1:1" x14ac:dyDescent="0.3">
      <c r="A294" s="21"/>
    </row>
    <row r="295" spans="1:1" x14ac:dyDescent="0.3">
      <c r="A295" s="21" t="s">
        <v>302</v>
      </c>
    </row>
    <row r="296" spans="1:1" x14ac:dyDescent="0.3">
      <c r="A296" s="70" t="s">
        <v>648</v>
      </c>
    </row>
    <row r="297" spans="1:1" x14ac:dyDescent="0.3">
      <c r="A297" s="21"/>
    </row>
    <row r="298" spans="1:1" x14ac:dyDescent="0.3">
      <c r="A298" s="167" t="s">
        <v>557</v>
      </c>
    </row>
    <row r="299" spans="1:1" ht="15" thickBot="1" x14ac:dyDescent="0.35">
      <c r="A299" s="71" t="s">
        <v>649</v>
      </c>
    </row>
    <row r="301" spans="1:1" ht="15" thickBot="1" x14ac:dyDescent="0.35"/>
    <row r="302" spans="1:1" x14ac:dyDescent="0.3">
      <c r="A302" s="69" t="s">
        <v>630</v>
      </c>
    </row>
    <row r="303" spans="1:1" x14ac:dyDescent="0.3">
      <c r="A303" s="191" t="s">
        <v>429</v>
      </c>
    </row>
    <row r="304" spans="1:1" x14ac:dyDescent="0.3">
      <c r="A304" s="21"/>
    </row>
    <row r="305" spans="1:1" x14ac:dyDescent="0.3">
      <c r="A305" s="21" t="s">
        <v>353</v>
      </c>
    </row>
    <row r="306" spans="1:1" x14ac:dyDescent="0.3">
      <c r="A306" s="21"/>
    </row>
    <row r="307" spans="1:1" x14ac:dyDescent="0.3">
      <c r="A307" s="167" t="s">
        <v>250</v>
      </c>
    </row>
    <row r="308" spans="1:1" x14ac:dyDescent="0.3">
      <c r="A308" s="70" t="s">
        <v>351</v>
      </c>
    </row>
    <row r="309" spans="1:1" x14ac:dyDescent="0.3">
      <c r="A309" s="70" t="s">
        <v>518</v>
      </c>
    </row>
    <row r="310" spans="1:1" x14ac:dyDescent="0.3">
      <c r="A310" s="70" t="s">
        <v>433</v>
      </c>
    </row>
    <row r="311" spans="1:1" x14ac:dyDescent="0.3">
      <c r="A311" s="70" t="s">
        <v>434</v>
      </c>
    </row>
    <row r="312" spans="1:1" x14ac:dyDescent="0.3">
      <c r="A312" s="70" t="s">
        <v>435</v>
      </c>
    </row>
    <row r="313" spans="1:1" x14ac:dyDescent="0.3">
      <c r="A313" s="70" t="s">
        <v>447</v>
      </c>
    </row>
    <row r="314" spans="1:1" s="99" customFormat="1" ht="13.8" x14ac:dyDescent="0.25">
      <c r="A314" s="70" t="s">
        <v>314</v>
      </c>
    </row>
    <row r="315" spans="1:1" x14ac:dyDescent="0.3">
      <c r="A315" s="21"/>
    </row>
    <row r="316" spans="1:1" x14ac:dyDescent="0.3">
      <c r="A316" s="167" t="s">
        <v>553</v>
      </c>
    </row>
    <row r="317" spans="1:1" x14ac:dyDescent="0.3">
      <c r="A317" s="70" t="s">
        <v>625</v>
      </c>
    </row>
    <row r="318" spans="1:1" x14ac:dyDescent="0.3">
      <c r="A318" s="70" t="s">
        <v>633</v>
      </c>
    </row>
    <row r="319" spans="1:1" x14ac:dyDescent="0.3">
      <c r="A319" s="168" t="s">
        <v>513</v>
      </c>
    </row>
    <row r="320" spans="1:1" x14ac:dyDescent="0.3">
      <c r="A320" s="70" t="s">
        <v>558</v>
      </c>
    </row>
    <row r="321" spans="1:1" x14ac:dyDescent="0.3">
      <c r="A321" s="21"/>
    </row>
    <row r="322" spans="1:1" x14ac:dyDescent="0.3">
      <c r="A322" s="167" t="s">
        <v>252</v>
      </c>
    </row>
    <row r="323" spans="1:1" ht="15" thickBot="1" x14ac:dyDescent="0.35">
      <c r="A323" s="71" t="s">
        <v>649</v>
      </c>
    </row>
  </sheetData>
  <sheetProtection algorithmName="SHA-512" hashValue="WKMhHYrv9fQlPKkyVGnHkndQEEk1d3x+g9FncZqWIlIAki2DXPukTCeMTndNCDjKXoVm3UYJaz2TjFgVr0jbGw==" saltValue="vr27KGehPCS3cE/VMPlTlw==" spinCount="100000" sheet="1" objects="1" scenarios="1"/>
  <hyperlinks>
    <hyperlink ref="A77" r:id="rId1" xr:uid="{00000000-0004-0000-1400-000000000000}"/>
    <hyperlink ref="A103" r:id="rId2" xr:uid="{00000000-0004-0000-1400-000001000000}"/>
    <hyperlink ref="A151" r:id="rId3" xr:uid="{00000000-0004-0000-1400-000002000000}"/>
    <hyperlink ref="A129" r:id="rId4" xr:uid="{00000000-0004-0000-1400-000003000000}"/>
    <hyperlink ref="A242" r:id="rId5" xr:uid="{00000000-0004-0000-1400-000004000000}"/>
    <hyperlink ref="A267" r:id="rId6" xr:uid="{00000000-0004-0000-1400-000005000000}"/>
  </hyperlinks>
  <pageMargins left="0.7" right="0.7" top="0.75" bottom="0.75" header="0.3" footer="0.3"/>
  <pageSetup orientation="portrait"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8254-87A5-40E9-86BA-22CB2CC53ED9}">
  <sheetPr>
    <tabColor rgb="FFFFC000"/>
  </sheetPr>
  <dimension ref="A1:V12"/>
  <sheetViews>
    <sheetView zoomScale="83" zoomScaleNormal="83" workbookViewId="0">
      <pane xSplit="2" ySplit="2" topLeftCell="C3" activePane="bottomRight" state="frozen"/>
      <selection pane="topRight" activeCell="C1" sqref="C1"/>
      <selection pane="bottomLeft" activeCell="A3" sqref="A3"/>
      <selection pane="bottomRight" activeCell="I2" sqref="I2:J2"/>
    </sheetView>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5.5546875" style="34" customWidth="1"/>
    <col min="7" max="7" width="14.21875" style="34" hidden="1" customWidth="1"/>
    <col min="8" max="9" width="13.77734375" style="34" customWidth="1"/>
    <col min="10" max="11" width="13.77734375" style="34" bestFit="1" customWidth="1"/>
    <col min="12" max="13" width="13.77734375" style="34" customWidth="1"/>
    <col min="14" max="14" width="2.77734375" style="34" customWidth="1"/>
    <col min="15" max="15" width="11.5546875" style="34" customWidth="1"/>
    <col min="16" max="16" width="18.21875" style="34" customWidth="1"/>
    <col min="17" max="17" width="13.21875" style="34" customWidth="1"/>
    <col min="18" max="18" width="19.77734375" style="34" customWidth="1"/>
    <col min="19" max="19" width="15.21875" style="34" customWidth="1"/>
    <col min="20" max="20" width="56.21875" style="35" customWidth="1"/>
    <col min="21" max="21" width="20" style="34" customWidth="1"/>
    <col min="22" max="22" width="11" style="34" customWidth="1"/>
    <col min="23" max="16384" width="11.44140625" style="34"/>
  </cols>
  <sheetData>
    <row r="1" spans="1:22" ht="30" customHeight="1" x14ac:dyDescent="0.25">
      <c r="A1" s="268" t="s">
        <v>405</v>
      </c>
      <c r="B1" s="268" t="s">
        <v>523</v>
      </c>
      <c r="C1" s="300" t="s">
        <v>575</v>
      </c>
      <c r="D1" s="268" t="s">
        <v>34</v>
      </c>
      <c r="E1" s="268" t="s">
        <v>707</v>
      </c>
      <c r="F1" s="268" t="s">
        <v>348</v>
      </c>
      <c r="G1" s="302" t="s">
        <v>0</v>
      </c>
      <c r="H1" s="303"/>
      <c r="I1" s="303"/>
      <c r="J1" s="303"/>
      <c r="K1" s="303"/>
      <c r="L1" s="303"/>
      <c r="M1" s="303"/>
      <c r="O1" s="272" t="s">
        <v>16</v>
      </c>
      <c r="P1" s="274" t="s">
        <v>75</v>
      </c>
      <c r="Q1" s="276" t="s">
        <v>524</v>
      </c>
      <c r="R1" s="274" t="s">
        <v>25</v>
      </c>
      <c r="S1" s="278" t="s">
        <v>708</v>
      </c>
      <c r="T1" s="274" t="s">
        <v>694</v>
      </c>
      <c r="U1" s="270" t="s">
        <v>695</v>
      </c>
      <c r="V1" s="270" t="s">
        <v>696</v>
      </c>
    </row>
    <row r="2" spans="1:22" ht="55.2" x14ac:dyDescent="0.25">
      <c r="A2" s="269"/>
      <c r="B2" s="269"/>
      <c r="C2" s="301"/>
      <c r="D2" s="269"/>
      <c r="E2" s="269"/>
      <c r="F2" s="269"/>
      <c r="G2" s="45">
        <v>2021</v>
      </c>
      <c r="H2" s="45">
        <v>2022</v>
      </c>
      <c r="I2" s="241" t="s">
        <v>716</v>
      </c>
      <c r="J2" s="240" t="s">
        <v>717</v>
      </c>
      <c r="K2" s="45">
        <v>2024</v>
      </c>
      <c r="L2" s="115">
        <v>2025</v>
      </c>
      <c r="M2" s="115">
        <v>2026</v>
      </c>
      <c r="O2" s="295"/>
      <c r="P2" s="294"/>
      <c r="Q2" s="277"/>
      <c r="R2" s="294"/>
      <c r="S2" s="293"/>
      <c r="T2" s="294"/>
      <c r="U2" s="292"/>
      <c r="V2" s="292"/>
    </row>
    <row r="3" spans="1:22" ht="82.8" x14ac:dyDescent="0.25">
      <c r="A3" s="142" t="s">
        <v>89</v>
      </c>
      <c r="B3" s="160" t="s">
        <v>82</v>
      </c>
      <c r="C3" s="42"/>
      <c r="D3" s="42"/>
      <c r="E3" s="42"/>
      <c r="F3" s="149" t="s">
        <v>451</v>
      </c>
      <c r="G3" s="74">
        <v>732</v>
      </c>
      <c r="H3" s="74">
        <v>732</v>
      </c>
      <c r="I3" s="237">
        <v>757.61999999999989</v>
      </c>
      <c r="J3" s="96">
        <f>H3+(H3*PARAM!D$5)</f>
        <v>838.14</v>
      </c>
      <c r="K3" s="96">
        <f>J3+(J3*PARAM!E$5)</f>
        <v>872.50373999999999</v>
      </c>
      <c r="L3" s="96">
        <f>K3+(K3*PARAM!F$5)</f>
        <v>889.95381480000003</v>
      </c>
      <c r="M3" s="96">
        <f>L3+(L3*PARAM!G$5)</f>
        <v>907.75289109599998</v>
      </c>
      <c r="N3" s="42"/>
      <c r="O3" s="142" t="s">
        <v>349</v>
      </c>
      <c r="P3" s="160" t="s">
        <v>63</v>
      </c>
      <c r="Q3" s="142" t="s">
        <v>700</v>
      </c>
      <c r="R3" s="61">
        <v>1</v>
      </c>
      <c r="S3" s="42"/>
      <c r="T3" s="160" t="s">
        <v>355</v>
      </c>
      <c r="U3" s="42"/>
      <c r="V3" s="42"/>
    </row>
    <row r="4" spans="1:22" ht="82.8" x14ac:dyDescent="0.25">
      <c r="A4" s="142" t="s">
        <v>90</v>
      </c>
      <c r="B4" s="160" t="s">
        <v>83</v>
      </c>
      <c r="C4" s="42"/>
      <c r="D4" s="42"/>
      <c r="E4" s="47"/>
      <c r="F4" s="149" t="s">
        <v>451</v>
      </c>
      <c r="G4" s="74">
        <v>895</v>
      </c>
      <c r="H4" s="74">
        <v>895</v>
      </c>
      <c r="I4" s="237">
        <v>926.32499999999993</v>
      </c>
      <c r="J4" s="96">
        <f>H4+(H4*PARAM!$D$5)</f>
        <v>1024.7750000000001</v>
      </c>
      <c r="K4" s="96">
        <f>J4+(J4*PARAM!E$5)</f>
        <v>1066.7907750000002</v>
      </c>
      <c r="L4" s="96">
        <f>K4+(K4*PARAM!F$5)</f>
        <v>1088.1265905000002</v>
      </c>
      <c r="M4" s="96">
        <f>L4+(L4*PARAM!G$5)</f>
        <v>1109.8891223100002</v>
      </c>
      <c r="N4" s="42"/>
      <c r="O4" s="142" t="s">
        <v>349</v>
      </c>
      <c r="P4" s="160" t="s">
        <v>63</v>
      </c>
      <c r="Q4" s="142" t="s">
        <v>700</v>
      </c>
      <c r="R4" s="61">
        <v>1</v>
      </c>
      <c r="S4" s="42"/>
      <c r="T4" s="160" t="s">
        <v>355</v>
      </c>
      <c r="U4" s="42"/>
      <c r="V4" s="42"/>
    </row>
    <row r="5" spans="1:22" ht="105" customHeight="1" x14ac:dyDescent="0.25">
      <c r="A5" s="142" t="s">
        <v>91</v>
      </c>
      <c r="B5" s="160" t="s">
        <v>84</v>
      </c>
      <c r="C5" s="42"/>
      <c r="D5" s="42"/>
      <c r="E5" s="47"/>
      <c r="F5" s="149" t="s">
        <v>451</v>
      </c>
      <c r="G5" s="74">
        <v>1057</v>
      </c>
      <c r="H5" s="74">
        <v>1057</v>
      </c>
      <c r="I5" s="237">
        <v>1093.9949999999999</v>
      </c>
      <c r="J5" s="96">
        <f>H5+(H5*PARAM!$D$5)</f>
        <v>1210.2649999999999</v>
      </c>
      <c r="K5" s="96">
        <f>J5+(J5*PARAM!E$5)</f>
        <v>1259.885865</v>
      </c>
      <c r="L5" s="96">
        <f>K5+(K5*PARAM!F$5)</f>
        <v>1285.0835823</v>
      </c>
      <c r="M5" s="96">
        <f>L5+(L5*PARAM!G$5)</f>
        <v>1310.785253946</v>
      </c>
      <c r="N5" s="42"/>
      <c r="O5" s="142" t="s">
        <v>349</v>
      </c>
      <c r="P5" s="160" t="s">
        <v>63</v>
      </c>
      <c r="Q5" s="142" t="s">
        <v>700</v>
      </c>
      <c r="R5" s="61">
        <v>1</v>
      </c>
      <c r="S5" s="85"/>
      <c r="T5" s="148" t="s">
        <v>355</v>
      </c>
      <c r="U5" s="85"/>
      <c r="V5" s="42"/>
    </row>
    <row r="6" spans="1:22" ht="58.5" customHeight="1" x14ac:dyDescent="0.25">
      <c r="A6" s="142" t="s">
        <v>92</v>
      </c>
      <c r="B6" s="160" t="s">
        <v>85</v>
      </c>
      <c r="C6" s="42"/>
      <c r="D6" s="42"/>
      <c r="E6" s="47"/>
      <c r="F6" s="149" t="s">
        <v>451</v>
      </c>
      <c r="G6" s="74">
        <v>569</v>
      </c>
      <c r="H6" s="74">
        <v>569</v>
      </c>
      <c r="I6" s="237">
        <v>588.91499999999996</v>
      </c>
      <c r="J6" s="96">
        <f>H6+(H6*PARAM!$D$5)</f>
        <v>651.505</v>
      </c>
      <c r="K6" s="96">
        <f>J6+(J6*PARAM!E$5)</f>
        <v>678.21670500000005</v>
      </c>
      <c r="L6" s="96">
        <f>K6+(K6*PARAM!F$5)</f>
        <v>691.78103910000004</v>
      </c>
      <c r="M6" s="96">
        <f>L6+(L6*PARAM!G$5)</f>
        <v>705.61665988200002</v>
      </c>
      <c r="N6" s="42"/>
      <c r="O6" s="142" t="s">
        <v>349</v>
      </c>
      <c r="P6" s="160" t="s">
        <v>63</v>
      </c>
      <c r="Q6" s="142" t="s">
        <v>700</v>
      </c>
      <c r="R6" s="61">
        <v>1</v>
      </c>
      <c r="S6" s="85"/>
      <c r="T6" s="148" t="s">
        <v>355</v>
      </c>
      <c r="U6" s="85"/>
      <c r="V6" s="42"/>
    </row>
    <row r="7" spans="1:22" ht="57.75" customHeight="1" x14ac:dyDescent="0.25">
      <c r="A7" s="142" t="s">
        <v>93</v>
      </c>
      <c r="B7" s="160" t="s">
        <v>86</v>
      </c>
      <c r="C7" s="42"/>
      <c r="D7" s="42"/>
      <c r="E7" s="47"/>
      <c r="F7" s="149" t="s">
        <v>451</v>
      </c>
      <c r="G7" s="74">
        <v>732</v>
      </c>
      <c r="H7" s="74">
        <v>732</v>
      </c>
      <c r="I7" s="237">
        <v>757.61999999999989</v>
      </c>
      <c r="J7" s="96">
        <f>H7+(H7*PARAM!$D$5)</f>
        <v>838.14</v>
      </c>
      <c r="K7" s="96">
        <f>J7+(J7*PARAM!E$5)</f>
        <v>872.50373999999999</v>
      </c>
      <c r="L7" s="96">
        <f>K7+(K7*PARAM!F$5)</f>
        <v>889.95381480000003</v>
      </c>
      <c r="M7" s="96">
        <f>L7+(L7*PARAM!G$5)</f>
        <v>907.75289109599998</v>
      </c>
      <c r="N7" s="42"/>
      <c r="O7" s="142" t="s">
        <v>349</v>
      </c>
      <c r="P7" s="160" t="s">
        <v>63</v>
      </c>
      <c r="Q7" s="142" t="s">
        <v>700</v>
      </c>
      <c r="R7" s="61">
        <v>1</v>
      </c>
      <c r="S7" s="85"/>
      <c r="T7" s="148" t="s">
        <v>355</v>
      </c>
      <c r="U7" s="85"/>
      <c r="V7" s="42"/>
    </row>
    <row r="8" spans="1:22" ht="54" customHeight="1" x14ac:dyDescent="0.25">
      <c r="A8" s="142" t="s">
        <v>94</v>
      </c>
      <c r="B8" s="160" t="s">
        <v>87</v>
      </c>
      <c r="C8" s="42"/>
      <c r="D8" s="42"/>
      <c r="E8" s="47"/>
      <c r="F8" s="149" t="s">
        <v>451</v>
      </c>
      <c r="G8" s="74">
        <v>895</v>
      </c>
      <c r="H8" s="74">
        <v>895</v>
      </c>
      <c r="I8" s="237">
        <v>926.32499999999993</v>
      </c>
      <c r="J8" s="96">
        <f>H8+(H8*PARAM!$D$5)</f>
        <v>1024.7750000000001</v>
      </c>
      <c r="K8" s="96">
        <f>J8+(J8*PARAM!E$5)</f>
        <v>1066.7907750000002</v>
      </c>
      <c r="L8" s="96">
        <f>K8+(K8*PARAM!F$5)</f>
        <v>1088.1265905000002</v>
      </c>
      <c r="M8" s="96">
        <f>L8+(L8*PARAM!G$5)</f>
        <v>1109.8891223100002</v>
      </c>
      <c r="N8" s="42"/>
      <c r="O8" s="142" t="s">
        <v>349</v>
      </c>
      <c r="P8" s="160" t="s">
        <v>63</v>
      </c>
      <c r="Q8" s="142" t="s">
        <v>700</v>
      </c>
      <c r="R8" s="61">
        <v>1</v>
      </c>
      <c r="S8" s="85"/>
      <c r="T8" s="148" t="s">
        <v>355</v>
      </c>
      <c r="U8" s="85"/>
      <c r="V8" s="42"/>
    </row>
    <row r="9" spans="1:22" ht="78" customHeight="1" x14ac:dyDescent="0.25">
      <c r="A9" s="142" t="s">
        <v>95</v>
      </c>
      <c r="B9" s="160" t="s">
        <v>88</v>
      </c>
      <c r="C9" s="42"/>
      <c r="D9" s="42"/>
      <c r="E9" s="47"/>
      <c r="F9" s="42"/>
      <c r="G9" s="74">
        <v>163</v>
      </c>
      <c r="H9" s="74">
        <v>163</v>
      </c>
      <c r="I9" s="237">
        <v>168.70499999999998</v>
      </c>
      <c r="J9" s="96">
        <f>H9+(H9*PARAM!$D$5)</f>
        <v>186.63499999999999</v>
      </c>
      <c r="K9" s="96">
        <f>J9+(J9*PARAM!E$5)</f>
        <v>194.287035</v>
      </c>
      <c r="L9" s="96">
        <f>K9+(K9*PARAM!F$5)</f>
        <v>198.17277570000002</v>
      </c>
      <c r="M9" s="96">
        <f>L9+(L9*PARAM!G$5)</f>
        <v>202.13623121400002</v>
      </c>
      <c r="N9" s="42"/>
      <c r="O9" s="142" t="s">
        <v>349</v>
      </c>
      <c r="P9" s="160" t="s">
        <v>63</v>
      </c>
      <c r="Q9" s="142" t="s">
        <v>700</v>
      </c>
      <c r="R9" s="61">
        <v>1</v>
      </c>
      <c r="S9" s="85"/>
      <c r="T9" s="148" t="s">
        <v>355</v>
      </c>
      <c r="U9" s="85"/>
      <c r="V9" s="42"/>
    </row>
    <row r="10" spans="1:22" x14ac:dyDescent="0.25">
      <c r="C10" s="1"/>
      <c r="S10" s="75"/>
      <c r="T10" s="92"/>
      <c r="U10" s="75"/>
    </row>
    <row r="11" spans="1:22" x14ac:dyDescent="0.25">
      <c r="C11" s="1"/>
      <c r="S11" s="75"/>
      <c r="T11" s="92"/>
      <c r="U11" s="75"/>
    </row>
    <row r="12" spans="1:22" ht="14.4" thickBot="1" x14ac:dyDescent="0.3"/>
  </sheetData>
  <sheetProtection algorithmName="SHA-512" hashValue="ul02iaYiza4c1GsoMFHIbRN7YrcDjD4SXFp9FjDNV6PqdXrgpNLbJgu4k3KPoNM1VFTrC/WwlnBNFX48Jg8xQA==" saltValue="7AvcKC23Ks1RyhuNjPq4jw==" spinCount="100000" sheet="1" objects="1" scenarios="1"/>
  <mergeCells count="15">
    <mergeCell ref="T1:T2"/>
    <mergeCell ref="U1:U2"/>
    <mergeCell ref="V1:V2"/>
    <mergeCell ref="Q1:Q2"/>
    <mergeCell ref="R1:R2"/>
    <mergeCell ref="S1:S2"/>
    <mergeCell ref="O1:O2"/>
    <mergeCell ref="P1:P2"/>
    <mergeCell ref="F1:F2"/>
    <mergeCell ref="A1:A2"/>
    <mergeCell ref="B1:B2"/>
    <mergeCell ref="C1:C2"/>
    <mergeCell ref="D1:D2"/>
    <mergeCell ref="E1:E2"/>
    <mergeCell ref="G1:M1"/>
  </mergeCell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F64B-F020-4BA5-8AAD-53F501172A4B}">
  <sheetPr>
    <tabColor theme="3"/>
  </sheetPr>
  <dimension ref="A1:AK10"/>
  <sheetViews>
    <sheetView workbookViewId="0">
      <selection activeCell="A4" sqref="A4"/>
    </sheetView>
  </sheetViews>
  <sheetFormatPr baseColWidth="10" defaultColWidth="11.44140625" defaultRowHeight="13.8" x14ac:dyDescent="0.25"/>
  <cols>
    <col min="1" max="1" width="11" style="34" customWidth="1"/>
    <col min="2" max="2" width="88.77734375" style="34" customWidth="1"/>
    <col min="3" max="3" width="24.21875" style="34"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5.21875" style="34" customWidth="1"/>
    <col min="16" max="16" width="19.77734375" style="34" customWidth="1"/>
    <col min="17" max="17" width="12.21875" style="34" bestFit="1" customWidth="1"/>
    <col min="18" max="37" width="0" style="34" hidden="1"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4" spans="1:37" x14ac:dyDescent="0.25">
      <c r="B4" s="35"/>
      <c r="C4" s="1"/>
      <c r="F4" s="73"/>
    </row>
    <row r="5" spans="1:37" x14ac:dyDescent="0.25">
      <c r="B5" s="35"/>
      <c r="C5" s="1"/>
      <c r="F5" s="73"/>
    </row>
    <row r="6" spans="1:37" x14ac:dyDescent="0.25">
      <c r="B6" s="35"/>
      <c r="C6" s="1"/>
      <c r="F6" s="73"/>
    </row>
    <row r="7" spans="1:37" x14ac:dyDescent="0.25">
      <c r="B7" s="35"/>
      <c r="C7" s="2"/>
      <c r="F7" s="73"/>
    </row>
    <row r="8" spans="1:37" x14ac:dyDescent="0.25">
      <c r="B8" s="35"/>
      <c r="F8" s="73"/>
    </row>
    <row r="9" spans="1:37" x14ac:dyDescent="0.25">
      <c r="B9" s="35"/>
      <c r="F9" s="73"/>
    </row>
    <row r="10" spans="1:37" x14ac:dyDescent="0.25">
      <c r="B10" s="35"/>
      <c r="F10" s="73"/>
    </row>
  </sheetData>
  <mergeCells count="37">
    <mergeCell ref="AA2:AA3"/>
    <mergeCell ref="AI2:AI3"/>
    <mergeCell ref="AJ2:AJ3"/>
    <mergeCell ref="AK2:AK3"/>
    <mergeCell ref="AC2:AC3"/>
    <mergeCell ref="AD2:AD3"/>
    <mergeCell ref="AE2:AE3"/>
    <mergeCell ref="AF2:AF3"/>
    <mergeCell ref="AG2:AG3"/>
    <mergeCell ref="AH2:AH3"/>
    <mergeCell ref="AB2:AB3"/>
    <mergeCell ref="R2:R3"/>
    <mergeCell ref="S2:S3"/>
    <mergeCell ref="T2:T3"/>
    <mergeCell ref="U2:U3"/>
    <mergeCell ref="Z2:Z3"/>
    <mergeCell ref="M2:M3"/>
    <mergeCell ref="N2:N3"/>
    <mergeCell ref="O2:O3"/>
    <mergeCell ref="P2:P3"/>
    <mergeCell ref="Q2:Q3"/>
    <mergeCell ref="AB1:AF1"/>
    <mergeCell ref="AG1:AK1"/>
    <mergeCell ref="A2:A3"/>
    <mergeCell ref="B2:B3"/>
    <mergeCell ref="C2:C3"/>
    <mergeCell ref="D2:D3"/>
    <mergeCell ref="E2:E3"/>
    <mergeCell ref="W2:W3"/>
    <mergeCell ref="X2:X3"/>
    <mergeCell ref="Y2:Y3"/>
    <mergeCell ref="M1:Q1"/>
    <mergeCell ref="R1:V1"/>
    <mergeCell ref="W1:AA1"/>
    <mergeCell ref="V2:V3"/>
    <mergeCell ref="F2:F3"/>
    <mergeCell ref="G2:K2"/>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3A0C4-2A11-405E-9528-0187D1830EC9}">
  <dimension ref="A1:A157"/>
  <sheetViews>
    <sheetView zoomScale="70" zoomScaleNormal="70" workbookViewId="0"/>
  </sheetViews>
  <sheetFormatPr baseColWidth="10" defaultColWidth="8.88671875" defaultRowHeight="14.4" x14ac:dyDescent="0.3"/>
  <cols>
    <col min="1" max="1" width="101" style="34" bestFit="1" customWidth="1"/>
  </cols>
  <sheetData>
    <row r="1" spans="1:1" x14ac:dyDescent="0.3">
      <c r="A1" s="196" t="s">
        <v>656</v>
      </c>
    </row>
    <row r="2" spans="1:1" x14ac:dyDescent="0.3">
      <c r="A2" s="197" t="s">
        <v>105</v>
      </c>
    </row>
    <row r="3" spans="1:1" x14ac:dyDescent="0.3">
      <c r="A3" s="70"/>
    </row>
    <row r="4" spans="1:1" x14ac:dyDescent="0.3">
      <c r="A4" s="70" t="s">
        <v>655</v>
      </c>
    </row>
    <row r="5" spans="1:1" x14ac:dyDescent="0.3">
      <c r="A5" s="198" t="s">
        <v>658</v>
      </c>
    </row>
    <row r="6" spans="1:1" x14ac:dyDescent="0.3">
      <c r="A6" s="198" t="s">
        <v>659</v>
      </c>
    </row>
    <row r="7" spans="1:1" x14ac:dyDescent="0.3">
      <c r="A7" s="70"/>
    </row>
    <row r="8" spans="1:1" s="6" customFormat="1" x14ac:dyDescent="0.3">
      <c r="A8" s="167" t="s">
        <v>250</v>
      </c>
    </row>
    <row r="9" spans="1:1" x14ac:dyDescent="0.3">
      <c r="A9" s="198" t="s">
        <v>566</v>
      </c>
    </row>
    <row r="10" spans="1:1" x14ac:dyDescent="0.3">
      <c r="A10" s="198" t="s">
        <v>565</v>
      </c>
    </row>
    <row r="11" spans="1:1" x14ac:dyDescent="0.3">
      <c r="A11" s="198" t="s">
        <v>564</v>
      </c>
    </row>
    <row r="12" spans="1:1" x14ac:dyDescent="0.3">
      <c r="A12" s="199" t="s">
        <v>654</v>
      </c>
    </row>
    <row r="13" spans="1:1" x14ac:dyDescent="0.3">
      <c r="A13" s="198" t="s">
        <v>653</v>
      </c>
    </row>
    <row r="14" spans="1:1" x14ac:dyDescent="0.3">
      <c r="A14" s="70"/>
    </row>
    <row r="15" spans="1:1" x14ac:dyDescent="0.3">
      <c r="A15" s="198" t="s">
        <v>652</v>
      </c>
    </row>
    <row r="16" spans="1:1" x14ac:dyDescent="0.3">
      <c r="A16" s="70"/>
    </row>
    <row r="17" spans="1:1" s="6" customFormat="1" x14ac:dyDescent="0.3">
      <c r="A17" s="167" t="s">
        <v>553</v>
      </c>
    </row>
    <row r="18" spans="1:1" x14ac:dyDescent="0.3">
      <c r="A18" s="198" t="s">
        <v>651</v>
      </c>
    </row>
    <row r="19" spans="1:1" x14ac:dyDescent="0.3">
      <c r="A19" s="70"/>
    </row>
    <row r="20" spans="1:1" s="6" customFormat="1" x14ac:dyDescent="0.3">
      <c r="A20" s="167" t="s">
        <v>252</v>
      </c>
    </row>
    <row r="21" spans="1:1" x14ac:dyDescent="0.3">
      <c r="A21" s="198" t="s">
        <v>101</v>
      </c>
    </row>
    <row r="22" spans="1:1" x14ac:dyDescent="0.3">
      <c r="A22" s="198" t="s">
        <v>603</v>
      </c>
    </row>
    <row r="23" spans="1:1" ht="15" thickBot="1" x14ac:dyDescent="0.35">
      <c r="A23" s="200" t="s">
        <v>456</v>
      </c>
    </row>
    <row r="24" spans="1:1" ht="15" thickBot="1" x14ac:dyDescent="0.35"/>
    <row r="25" spans="1:1" x14ac:dyDescent="0.3">
      <c r="A25" s="196" t="s">
        <v>656</v>
      </c>
    </row>
    <row r="26" spans="1:1" s="6" customFormat="1" x14ac:dyDescent="0.3">
      <c r="A26" s="197" t="s">
        <v>106</v>
      </c>
    </row>
    <row r="27" spans="1:1" x14ac:dyDescent="0.3">
      <c r="A27" s="70"/>
    </row>
    <row r="28" spans="1:1" x14ac:dyDescent="0.3">
      <c r="A28" s="70" t="s">
        <v>650</v>
      </c>
    </row>
    <row r="29" spans="1:1" x14ac:dyDescent="0.3">
      <c r="A29" s="198" t="s">
        <v>658</v>
      </c>
    </row>
    <row r="30" spans="1:1" x14ac:dyDescent="0.3">
      <c r="A30" s="198" t="s">
        <v>402</v>
      </c>
    </row>
    <row r="31" spans="1:1" x14ac:dyDescent="0.3">
      <c r="A31" s="70"/>
    </row>
    <row r="32" spans="1:1" s="6" customFormat="1" x14ac:dyDescent="0.3">
      <c r="A32" s="167" t="s">
        <v>250</v>
      </c>
    </row>
    <row r="33" spans="1:1" x14ac:dyDescent="0.3">
      <c r="A33" s="198" t="s">
        <v>566</v>
      </c>
    </row>
    <row r="34" spans="1:1" x14ac:dyDescent="0.3">
      <c r="A34" s="198" t="s">
        <v>565</v>
      </c>
    </row>
    <row r="35" spans="1:1" x14ac:dyDescent="0.3">
      <c r="A35" s="198" t="s">
        <v>564</v>
      </c>
    </row>
    <row r="36" spans="1:1" x14ac:dyDescent="0.3">
      <c r="A36" s="199" t="s">
        <v>654</v>
      </c>
    </row>
    <row r="37" spans="1:1" x14ac:dyDescent="0.3">
      <c r="A37" s="198" t="s">
        <v>653</v>
      </c>
    </row>
    <row r="38" spans="1:1" x14ac:dyDescent="0.3">
      <c r="A38" s="70"/>
    </row>
    <row r="39" spans="1:1" x14ac:dyDescent="0.3">
      <c r="A39" s="198" t="s">
        <v>652</v>
      </c>
    </row>
    <row r="40" spans="1:1" x14ac:dyDescent="0.3">
      <c r="A40" s="70"/>
    </row>
    <row r="41" spans="1:1" s="6" customFormat="1" x14ac:dyDescent="0.3">
      <c r="A41" s="167" t="s">
        <v>553</v>
      </c>
    </row>
    <row r="42" spans="1:1" x14ac:dyDescent="0.3">
      <c r="A42" s="198" t="s">
        <v>651</v>
      </c>
    </row>
    <row r="43" spans="1:1" x14ac:dyDescent="0.3">
      <c r="A43" s="70"/>
    </row>
    <row r="44" spans="1:1" s="6" customFormat="1" x14ac:dyDescent="0.3">
      <c r="A44" s="167" t="s">
        <v>252</v>
      </c>
    </row>
    <row r="45" spans="1:1" x14ac:dyDescent="0.3">
      <c r="A45" s="198" t="s">
        <v>196</v>
      </c>
    </row>
    <row r="46" spans="1:1" x14ac:dyDescent="0.3">
      <c r="A46" s="198" t="s">
        <v>603</v>
      </c>
    </row>
    <row r="47" spans="1:1" x14ac:dyDescent="0.3">
      <c r="A47" s="198" t="s">
        <v>456</v>
      </c>
    </row>
    <row r="48" spans="1:1" ht="15" thickBot="1" x14ac:dyDescent="0.35">
      <c r="A48" s="71"/>
    </row>
    <row r="49" spans="1:1" ht="15" thickBot="1" x14ac:dyDescent="0.35"/>
    <row r="50" spans="1:1" x14ac:dyDescent="0.3">
      <c r="A50" s="196" t="s">
        <v>656</v>
      </c>
    </row>
    <row r="51" spans="1:1" x14ac:dyDescent="0.3">
      <c r="A51" s="197" t="s">
        <v>107</v>
      </c>
    </row>
    <row r="52" spans="1:1" x14ac:dyDescent="0.3">
      <c r="A52" s="70"/>
    </row>
    <row r="53" spans="1:1" x14ac:dyDescent="0.3">
      <c r="A53" s="70" t="s">
        <v>650</v>
      </c>
    </row>
    <row r="54" spans="1:1" x14ac:dyDescent="0.3">
      <c r="A54" s="198" t="s">
        <v>660</v>
      </c>
    </row>
    <row r="55" spans="1:1" x14ac:dyDescent="0.3">
      <c r="A55" s="70"/>
    </row>
    <row r="56" spans="1:1" x14ac:dyDescent="0.3">
      <c r="A56" s="167" t="s">
        <v>250</v>
      </c>
    </row>
    <row r="57" spans="1:1" x14ac:dyDescent="0.3">
      <c r="A57" s="198" t="s">
        <v>566</v>
      </c>
    </row>
    <row r="58" spans="1:1" x14ac:dyDescent="0.3">
      <c r="A58" s="198" t="s">
        <v>565</v>
      </c>
    </row>
    <row r="59" spans="1:1" x14ac:dyDescent="0.3">
      <c r="A59" s="198" t="s">
        <v>564</v>
      </c>
    </row>
    <row r="60" spans="1:1" x14ac:dyDescent="0.3">
      <c r="A60" s="199" t="s">
        <v>654</v>
      </c>
    </row>
    <row r="61" spans="1:1" x14ac:dyDescent="0.3">
      <c r="A61" s="198" t="s">
        <v>653</v>
      </c>
    </row>
    <row r="62" spans="1:1" x14ac:dyDescent="0.3">
      <c r="A62" s="70"/>
    </row>
    <row r="63" spans="1:1" x14ac:dyDescent="0.3">
      <c r="A63" s="198" t="s">
        <v>652</v>
      </c>
    </row>
    <row r="64" spans="1:1" x14ac:dyDescent="0.3">
      <c r="A64" s="70"/>
    </row>
    <row r="65" spans="1:1" x14ac:dyDescent="0.3">
      <c r="A65" s="167" t="s">
        <v>553</v>
      </c>
    </row>
    <row r="66" spans="1:1" x14ac:dyDescent="0.3">
      <c r="A66" s="198" t="s">
        <v>651</v>
      </c>
    </row>
    <row r="67" spans="1:1" x14ac:dyDescent="0.3">
      <c r="A67" s="70"/>
    </row>
    <row r="68" spans="1:1" x14ac:dyDescent="0.3">
      <c r="A68" s="167" t="s">
        <v>252</v>
      </c>
    </row>
    <row r="69" spans="1:1" x14ac:dyDescent="0.3">
      <c r="A69" s="198" t="s">
        <v>196</v>
      </c>
    </row>
    <row r="70" spans="1:1" x14ac:dyDescent="0.3">
      <c r="A70" s="198" t="s">
        <v>603</v>
      </c>
    </row>
    <row r="71" spans="1:1" ht="15" thickBot="1" x14ac:dyDescent="0.35">
      <c r="A71" s="200" t="s">
        <v>456</v>
      </c>
    </row>
    <row r="72" spans="1:1" ht="15" thickBot="1" x14ac:dyDescent="0.35">
      <c r="A72" s="72"/>
    </row>
    <row r="73" spans="1:1" x14ac:dyDescent="0.3">
      <c r="A73" s="196" t="s">
        <v>656</v>
      </c>
    </row>
    <row r="74" spans="1:1" x14ac:dyDescent="0.3">
      <c r="A74" s="197" t="s">
        <v>108</v>
      </c>
    </row>
    <row r="75" spans="1:1" x14ac:dyDescent="0.3">
      <c r="A75" s="70"/>
    </row>
    <row r="76" spans="1:1" x14ac:dyDescent="0.3">
      <c r="A76" s="70" t="s">
        <v>324</v>
      </c>
    </row>
    <row r="77" spans="1:1" x14ac:dyDescent="0.3">
      <c r="A77" s="198" t="s">
        <v>100</v>
      </c>
    </row>
    <row r="78" spans="1:1" x14ac:dyDescent="0.3">
      <c r="A78" s="198" t="s">
        <v>97</v>
      </c>
    </row>
    <row r="79" spans="1:1" x14ac:dyDescent="0.3">
      <c r="A79" s="70"/>
    </row>
    <row r="80" spans="1:1" x14ac:dyDescent="0.3">
      <c r="A80" s="167" t="s">
        <v>250</v>
      </c>
    </row>
    <row r="81" spans="1:1" x14ac:dyDescent="0.3">
      <c r="A81" s="198" t="s">
        <v>351</v>
      </c>
    </row>
    <row r="82" spans="1:1" x14ac:dyDescent="0.3">
      <c r="A82" s="198" t="s">
        <v>565</v>
      </c>
    </row>
    <row r="83" spans="1:1" x14ac:dyDescent="0.3">
      <c r="A83" s="198" t="s">
        <v>564</v>
      </c>
    </row>
    <row r="84" spans="1:1" x14ac:dyDescent="0.3">
      <c r="A84" s="198" t="s">
        <v>99</v>
      </c>
    </row>
    <row r="85" spans="1:1" x14ac:dyDescent="0.3">
      <c r="A85" s="70"/>
    </row>
    <row r="86" spans="1:1" x14ac:dyDescent="0.3">
      <c r="A86" s="167" t="s">
        <v>553</v>
      </c>
    </row>
    <row r="87" spans="1:1" x14ac:dyDescent="0.3">
      <c r="A87" s="198" t="s">
        <v>651</v>
      </c>
    </row>
    <row r="88" spans="1:1" x14ac:dyDescent="0.3">
      <c r="A88" s="70"/>
    </row>
    <row r="89" spans="1:1" x14ac:dyDescent="0.3">
      <c r="A89" s="167" t="s">
        <v>252</v>
      </c>
    </row>
    <row r="90" spans="1:1" x14ac:dyDescent="0.3">
      <c r="A90" s="198" t="s">
        <v>196</v>
      </c>
    </row>
    <row r="91" spans="1:1" x14ac:dyDescent="0.3">
      <c r="A91" s="198" t="s">
        <v>603</v>
      </c>
    </row>
    <row r="92" spans="1:1" ht="15" thickBot="1" x14ac:dyDescent="0.35">
      <c r="A92" s="200" t="s">
        <v>456</v>
      </c>
    </row>
    <row r="93" spans="1:1" ht="15" thickBot="1" x14ac:dyDescent="0.35"/>
    <row r="94" spans="1:1" x14ac:dyDescent="0.3">
      <c r="A94" s="196" t="s">
        <v>656</v>
      </c>
    </row>
    <row r="95" spans="1:1" x14ac:dyDescent="0.3">
      <c r="A95" s="197" t="s">
        <v>109</v>
      </c>
    </row>
    <row r="96" spans="1:1" x14ac:dyDescent="0.3">
      <c r="A96" s="70"/>
    </row>
    <row r="97" spans="1:1" x14ac:dyDescent="0.3">
      <c r="A97" s="70" t="s">
        <v>324</v>
      </c>
    </row>
    <row r="98" spans="1:1" x14ac:dyDescent="0.3">
      <c r="A98" s="198" t="s">
        <v>100</v>
      </c>
    </row>
    <row r="99" spans="1:1" x14ac:dyDescent="0.3">
      <c r="A99" s="198" t="s">
        <v>402</v>
      </c>
    </row>
    <row r="100" spans="1:1" x14ac:dyDescent="0.3">
      <c r="A100" s="70"/>
    </row>
    <row r="101" spans="1:1" x14ac:dyDescent="0.3">
      <c r="A101" s="167" t="s">
        <v>250</v>
      </c>
    </row>
    <row r="102" spans="1:1" x14ac:dyDescent="0.3">
      <c r="A102" s="198" t="s">
        <v>351</v>
      </c>
    </row>
    <row r="103" spans="1:1" x14ac:dyDescent="0.3">
      <c r="A103" s="198" t="s">
        <v>565</v>
      </c>
    </row>
    <row r="104" spans="1:1" x14ac:dyDescent="0.3">
      <c r="A104" s="198" t="s">
        <v>564</v>
      </c>
    </row>
    <row r="105" spans="1:1" x14ac:dyDescent="0.3">
      <c r="A105" s="198" t="s">
        <v>99</v>
      </c>
    </row>
    <row r="106" spans="1:1" x14ac:dyDescent="0.3">
      <c r="A106" s="70"/>
    </row>
    <row r="107" spans="1:1" x14ac:dyDescent="0.3">
      <c r="A107" s="167" t="s">
        <v>553</v>
      </c>
    </row>
    <row r="108" spans="1:1" x14ac:dyDescent="0.3">
      <c r="A108" s="198" t="s">
        <v>651</v>
      </c>
    </row>
    <row r="109" spans="1:1" x14ac:dyDescent="0.3">
      <c r="A109" s="70"/>
    </row>
    <row r="110" spans="1:1" x14ac:dyDescent="0.3">
      <c r="A110" s="167" t="s">
        <v>252</v>
      </c>
    </row>
    <row r="111" spans="1:1" x14ac:dyDescent="0.3">
      <c r="A111" s="198" t="s">
        <v>196</v>
      </c>
    </row>
    <row r="112" spans="1:1" x14ac:dyDescent="0.3">
      <c r="A112" s="198" t="s">
        <v>603</v>
      </c>
    </row>
    <row r="113" spans="1:1" x14ac:dyDescent="0.3">
      <c r="A113" s="70"/>
    </row>
    <row r="114" spans="1:1" x14ac:dyDescent="0.3">
      <c r="A114" s="198" t="s">
        <v>456</v>
      </c>
    </row>
    <row r="115" spans="1:1" ht="15" thickBot="1" x14ac:dyDescent="0.35">
      <c r="A115" s="71"/>
    </row>
    <row r="116" spans="1:1" ht="15" thickBot="1" x14ac:dyDescent="0.35"/>
    <row r="117" spans="1:1" x14ac:dyDescent="0.3">
      <c r="A117" s="196" t="s">
        <v>656</v>
      </c>
    </row>
    <row r="118" spans="1:1" x14ac:dyDescent="0.3">
      <c r="A118" s="197" t="s">
        <v>110</v>
      </c>
    </row>
    <row r="119" spans="1:1" x14ac:dyDescent="0.3">
      <c r="A119" s="70"/>
    </row>
    <row r="120" spans="1:1" x14ac:dyDescent="0.3">
      <c r="A120" s="70" t="s">
        <v>657</v>
      </c>
    </row>
    <row r="121" spans="1:1" x14ac:dyDescent="0.3">
      <c r="A121" s="198" t="s">
        <v>100</v>
      </c>
    </row>
    <row r="122" spans="1:1" x14ac:dyDescent="0.3">
      <c r="A122" s="198" t="s">
        <v>660</v>
      </c>
    </row>
    <row r="123" spans="1:1" x14ac:dyDescent="0.3">
      <c r="A123" s="70"/>
    </row>
    <row r="124" spans="1:1" x14ac:dyDescent="0.3">
      <c r="A124" s="167" t="s">
        <v>250</v>
      </c>
    </row>
    <row r="125" spans="1:1" x14ac:dyDescent="0.3">
      <c r="A125" s="198" t="s">
        <v>351</v>
      </c>
    </row>
    <row r="126" spans="1:1" x14ac:dyDescent="0.3">
      <c r="A126" s="70" t="s">
        <v>565</v>
      </c>
    </row>
    <row r="127" spans="1:1" x14ac:dyDescent="0.3">
      <c r="A127" s="198" t="s">
        <v>564</v>
      </c>
    </row>
    <row r="128" spans="1:1" x14ac:dyDescent="0.3">
      <c r="A128" s="198" t="s">
        <v>99</v>
      </c>
    </row>
    <row r="129" spans="1:1" x14ac:dyDescent="0.3">
      <c r="A129" s="70"/>
    </row>
    <row r="130" spans="1:1" x14ac:dyDescent="0.3">
      <c r="A130" s="167" t="s">
        <v>553</v>
      </c>
    </row>
    <row r="131" spans="1:1" x14ac:dyDescent="0.3">
      <c r="A131" s="198" t="s">
        <v>651</v>
      </c>
    </row>
    <row r="132" spans="1:1" x14ac:dyDescent="0.3">
      <c r="A132" s="70"/>
    </row>
    <row r="133" spans="1:1" x14ac:dyDescent="0.3">
      <c r="A133" s="167" t="s">
        <v>252</v>
      </c>
    </row>
    <row r="134" spans="1:1" x14ac:dyDescent="0.3">
      <c r="A134" s="198" t="s">
        <v>196</v>
      </c>
    </row>
    <row r="135" spans="1:1" x14ac:dyDescent="0.3">
      <c r="A135" s="198" t="s">
        <v>603</v>
      </c>
    </row>
    <row r="136" spans="1:1" x14ac:dyDescent="0.3">
      <c r="A136" s="198" t="s">
        <v>456</v>
      </c>
    </row>
    <row r="137" spans="1:1" ht="15" thickBot="1" x14ac:dyDescent="0.35">
      <c r="A137" s="71"/>
    </row>
    <row r="138" spans="1:1" ht="15" thickBot="1" x14ac:dyDescent="0.35"/>
    <row r="139" spans="1:1" x14ac:dyDescent="0.3">
      <c r="A139" s="196" t="s">
        <v>656</v>
      </c>
    </row>
    <row r="140" spans="1:1" x14ac:dyDescent="0.3">
      <c r="A140" s="197" t="s">
        <v>111</v>
      </c>
    </row>
    <row r="141" spans="1:1" x14ac:dyDescent="0.3">
      <c r="A141" s="70"/>
    </row>
    <row r="142" spans="1:1" x14ac:dyDescent="0.3">
      <c r="A142" s="70" t="s">
        <v>96</v>
      </c>
    </row>
    <row r="143" spans="1:1" x14ac:dyDescent="0.3">
      <c r="A143" s="198" t="s">
        <v>103</v>
      </c>
    </row>
    <row r="144" spans="1:1" x14ac:dyDescent="0.3">
      <c r="A144" s="70"/>
    </row>
    <row r="145" spans="1:1" s="6" customFormat="1" x14ac:dyDescent="0.3">
      <c r="A145" s="167" t="s">
        <v>250</v>
      </c>
    </row>
    <row r="146" spans="1:1" x14ac:dyDescent="0.3">
      <c r="A146" s="198" t="s">
        <v>566</v>
      </c>
    </row>
    <row r="147" spans="1:1" x14ac:dyDescent="0.3">
      <c r="A147" s="198" t="s">
        <v>104</v>
      </c>
    </row>
    <row r="148" spans="1:1" x14ac:dyDescent="0.3">
      <c r="A148" s="198" t="s">
        <v>564</v>
      </c>
    </row>
    <row r="149" spans="1:1" x14ac:dyDescent="0.3">
      <c r="A149" s="70"/>
    </row>
    <row r="150" spans="1:1" s="6" customFormat="1" x14ac:dyDescent="0.3">
      <c r="A150" s="167" t="s">
        <v>553</v>
      </c>
    </row>
    <row r="151" spans="1:1" x14ac:dyDescent="0.3">
      <c r="A151" s="198" t="s">
        <v>651</v>
      </c>
    </row>
    <row r="152" spans="1:1" x14ac:dyDescent="0.3">
      <c r="A152" s="70"/>
    </row>
    <row r="153" spans="1:1" s="6" customFormat="1" x14ac:dyDescent="0.3">
      <c r="A153" s="167" t="s">
        <v>252</v>
      </c>
    </row>
    <row r="154" spans="1:1" x14ac:dyDescent="0.3">
      <c r="A154" s="198" t="s">
        <v>196</v>
      </c>
    </row>
    <row r="155" spans="1:1" x14ac:dyDescent="0.3">
      <c r="A155" s="198" t="s">
        <v>603</v>
      </c>
    </row>
    <row r="156" spans="1:1" x14ac:dyDescent="0.3">
      <c r="A156" s="198" t="s">
        <v>456</v>
      </c>
    </row>
    <row r="157" spans="1:1" ht="15" thickBot="1" x14ac:dyDescent="0.35">
      <c r="A157" s="71"/>
    </row>
  </sheetData>
  <sheetProtection algorithmName="SHA-512" hashValue="IE/SpQaM0ND8kZGLDLs5Pcc9a0zt+T5C0ilzTlUiXjlEoh8m7ShN2rVAyfpGM6/bFbO3eIkCOQ2UAKWnTsHcAA==" saltValue="V3MCzbZTpmoDuZIh8zjPQg==" spinCount="100000" sheet="1" objects="1" scenarios="1"/>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A5BE-E058-40CF-9C21-ED8FAB8507D6}">
  <sheetPr>
    <tabColor rgb="FFFFC000"/>
  </sheetPr>
  <dimension ref="A1:V9"/>
  <sheetViews>
    <sheetView zoomScale="80" zoomScaleNormal="80" workbookViewId="0">
      <pane xSplit="2" ySplit="2" topLeftCell="C3" activePane="bottomRight" state="frozen"/>
      <selection pane="topRight" activeCell="C1" sqref="C1"/>
      <selection pane="bottomLeft" activeCell="A3" sqref="A3"/>
      <selection pane="bottomRight" activeCell="I2" sqref="I2:J2"/>
    </sheetView>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5.44140625" style="34" customWidth="1"/>
    <col min="7" max="7" width="11.5546875" style="34" hidden="1" customWidth="1"/>
    <col min="8" max="9" width="11.21875" style="34" customWidth="1"/>
    <col min="10" max="13" width="11.44140625" style="34"/>
    <col min="14" max="14" width="2.77734375" style="34" customWidth="1"/>
    <col min="15" max="15" width="11.5546875" style="34" customWidth="1"/>
    <col min="16" max="16" width="16.77734375" style="34" bestFit="1" customWidth="1"/>
    <col min="17" max="17" width="26" style="34" customWidth="1"/>
    <col min="18" max="18" width="19.77734375" style="34" customWidth="1"/>
    <col min="19" max="19" width="15.21875" style="34" customWidth="1"/>
    <col min="20" max="20" width="11.44140625" style="34"/>
    <col min="21" max="21" width="20" style="34" customWidth="1"/>
    <col min="22" max="22" width="11" style="34" customWidth="1"/>
    <col min="23" max="16384" width="11.44140625" style="34"/>
  </cols>
  <sheetData>
    <row r="1" spans="1:22" ht="30" customHeight="1" x14ac:dyDescent="0.25">
      <c r="A1" s="268" t="s">
        <v>405</v>
      </c>
      <c r="B1" s="268" t="s">
        <v>523</v>
      </c>
      <c r="C1" s="300" t="s">
        <v>575</v>
      </c>
      <c r="D1" s="268" t="s">
        <v>34</v>
      </c>
      <c r="E1" s="268" t="s">
        <v>707</v>
      </c>
      <c r="F1" s="268" t="s">
        <v>348</v>
      </c>
      <c r="G1" s="302" t="s">
        <v>0</v>
      </c>
      <c r="H1" s="303"/>
      <c r="I1" s="303"/>
      <c r="J1" s="303"/>
      <c r="K1" s="303"/>
      <c r="L1" s="303"/>
      <c r="M1" s="303"/>
      <c r="O1" s="272" t="s">
        <v>16</v>
      </c>
      <c r="P1" s="274" t="s">
        <v>75</v>
      </c>
      <c r="Q1" s="276" t="s">
        <v>524</v>
      </c>
      <c r="R1" s="274" t="s">
        <v>25</v>
      </c>
      <c r="S1" s="278" t="s">
        <v>708</v>
      </c>
      <c r="T1" s="274" t="s">
        <v>694</v>
      </c>
      <c r="U1" s="270" t="s">
        <v>695</v>
      </c>
      <c r="V1" s="270" t="s">
        <v>696</v>
      </c>
    </row>
    <row r="2" spans="1:22" ht="55.2" x14ac:dyDescent="0.25">
      <c r="A2" s="269"/>
      <c r="B2" s="269"/>
      <c r="C2" s="301"/>
      <c r="D2" s="269"/>
      <c r="E2" s="269"/>
      <c r="F2" s="269"/>
      <c r="G2" s="45">
        <v>2021</v>
      </c>
      <c r="H2" s="45">
        <v>2022</v>
      </c>
      <c r="I2" s="241" t="s">
        <v>716</v>
      </c>
      <c r="J2" s="240" t="s">
        <v>717</v>
      </c>
      <c r="K2" s="45">
        <v>2024</v>
      </c>
      <c r="L2" s="45">
        <v>2025</v>
      </c>
      <c r="M2" s="45">
        <v>2026</v>
      </c>
      <c r="O2" s="295"/>
      <c r="P2" s="294"/>
      <c r="Q2" s="277"/>
      <c r="R2" s="294"/>
      <c r="S2" s="293"/>
      <c r="T2" s="294"/>
      <c r="U2" s="292"/>
      <c r="V2" s="292"/>
    </row>
    <row r="3" spans="1:22" ht="55.2" x14ac:dyDescent="0.25">
      <c r="A3" s="147" t="s">
        <v>124</v>
      </c>
      <c r="B3" s="178" t="s">
        <v>121</v>
      </c>
      <c r="C3" s="42"/>
      <c r="D3" s="42"/>
      <c r="E3" s="42"/>
      <c r="F3" s="142" t="s">
        <v>102</v>
      </c>
      <c r="G3" s="218" t="s">
        <v>42</v>
      </c>
      <c r="H3" s="218" t="s">
        <v>42</v>
      </c>
      <c r="I3" s="142" t="s">
        <v>42</v>
      </c>
      <c r="J3" s="142" t="s">
        <v>42</v>
      </c>
      <c r="K3" s="142" t="s">
        <v>42</v>
      </c>
      <c r="L3" s="142" t="s">
        <v>42</v>
      </c>
      <c r="M3" s="142" t="s">
        <v>42</v>
      </c>
      <c r="N3" s="42"/>
      <c r="O3" s="142" t="s">
        <v>349</v>
      </c>
      <c r="P3" s="42"/>
      <c r="Q3" s="145" t="s">
        <v>550</v>
      </c>
      <c r="R3" s="61">
        <v>1</v>
      </c>
      <c r="S3" s="85"/>
      <c r="T3" s="201" t="s">
        <v>457</v>
      </c>
      <c r="U3" s="85"/>
      <c r="V3" s="42"/>
    </row>
    <row r="4" spans="1:22" ht="69" x14ac:dyDescent="0.25">
      <c r="A4" s="147" t="s">
        <v>661</v>
      </c>
      <c r="B4" s="178" t="s">
        <v>362</v>
      </c>
      <c r="C4" s="42"/>
      <c r="D4" s="42"/>
      <c r="E4" s="47"/>
      <c r="F4" s="142" t="s">
        <v>102</v>
      </c>
      <c r="G4" s="68" t="s">
        <v>8</v>
      </c>
      <c r="H4" s="218" t="s">
        <v>42</v>
      </c>
      <c r="I4" s="142" t="s">
        <v>42</v>
      </c>
      <c r="J4" s="142" t="s">
        <v>42</v>
      </c>
      <c r="K4" s="142" t="s">
        <v>42</v>
      </c>
      <c r="L4" s="142" t="s">
        <v>42</v>
      </c>
      <c r="M4" s="142" t="s">
        <v>42</v>
      </c>
      <c r="N4" s="42"/>
      <c r="O4" s="142" t="s">
        <v>521</v>
      </c>
      <c r="P4" s="42"/>
      <c r="Q4" s="145" t="s">
        <v>550</v>
      </c>
      <c r="R4" s="61">
        <v>1</v>
      </c>
      <c r="S4" s="85"/>
      <c r="T4" s="201" t="s">
        <v>458</v>
      </c>
      <c r="U4" s="85"/>
      <c r="V4" s="42"/>
    </row>
    <row r="5" spans="1:22" ht="55.2" x14ac:dyDescent="0.25">
      <c r="A5" s="147" t="s">
        <v>662</v>
      </c>
      <c r="B5" s="178" t="s">
        <v>122</v>
      </c>
      <c r="C5" s="42"/>
      <c r="D5" s="42"/>
      <c r="E5" s="47"/>
      <c r="F5" s="142" t="s">
        <v>102</v>
      </c>
      <c r="G5" s="218" t="s">
        <v>42</v>
      </c>
      <c r="H5" s="218" t="s">
        <v>42</v>
      </c>
      <c r="I5" s="142" t="s">
        <v>42</v>
      </c>
      <c r="J5" s="142" t="s">
        <v>42</v>
      </c>
      <c r="K5" s="142" t="s">
        <v>42</v>
      </c>
      <c r="L5" s="142" t="s">
        <v>42</v>
      </c>
      <c r="M5" s="142" t="s">
        <v>42</v>
      </c>
      <c r="N5" s="42"/>
      <c r="O5" s="142" t="s">
        <v>349</v>
      </c>
      <c r="P5" s="42"/>
      <c r="Q5" s="145" t="s">
        <v>550</v>
      </c>
      <c r="R5" s="61">
        <v>1</v>
      </c>
      <c r="S5" s="85"/>
      <c r="T5" s="85"/>
      <c r="U5" s="85"/>
      <c r="V5" s="42"/>
    </row>
    <row r="6" spans="1:22" ht="55.2" x14ac:dyDescent="0.25">
      <c r="A6" s="147" t="s">
        <v>663</v>
      </c>
      <c r="B6" s="178" t="s">
        <v>123</v>
      </c>
      <c r="C6" s="42"/>
      <c r="D6" s="42"/>
      <c r="E6" s="47"/>
      <c r="F6" s="142" t="s">
        <v>102</v>
      </c>
      <c r="G6" s="218" t="s">
        <v>42</v>
      </c>
      <c r="H6" s="218" t="s">
        <v>42</v>
      </c>
      <c r="I6" s="142" t="s">
        <v>42</v>
      </c>
      <c r="J6" s="142" t="s">
        <v>42</v>
      </c>
      <c r="K6" s="142" t="s">
        <v>42</v>
      </c>
      <c r="L6" s="142" t="s">
        <v>42</v>
      </c>
      <c r="M6" s="142" t="s">
        <v>42</v>
      </c>
      <c r="N6" s="42"/>
      <c r="O6" s="142" t="s">
        <v>349</v>
      </c>
      <c r="P6" s="42"/>
      <c r="Q6" s="145" t="s">
        <v>550</v>
      </c>
      <c r="R6" s="61">
        <v>1</v>
      </c>
      <c r="S6" s="85"/>
      <c r="T6" s="85"/>
      <c r="U6" s="85"/>
      <c r="V6" s="42"/>
    </row>
    <row r="7" spans="1:22" x14ac:dyDescent="0.25">
      <c r="C7" s="1"/>
    </row>
    <row r="8" spans="1:22" x14ac:dyDescent="0.25">
      <c r="C8" s="1"/>
    </row>
    <row r="9" spans="1:22" ht="14.4" thickBot="1" x14ac:dyDescent="0.3">
      <c r="C9" s="2"/>
    </row>
  </sheetData>
  <sheetProtection algorithmName="SHA-512" hashValue="DYZz33NgGgZukuOPkIbp6Xh0/VodxYSKvT39VUgRqj4OdDbaQS0Kijszuujj8OMS0S1RPs5lIOpNK3KKjJzkEg==" saltValue="dR2T/2Kf505qgVY9Q+7teA==" spinCount="100000" sheet="1" objects="1" scenarios="1"/>
  <mergeCells count="15">
    <mergeCell ref="A1:A2"/>
    <mergeCell ref="B1:B2"/>
    <mergeCell ref="C1:C2"/>
    <mergeCell ref="D1:D2"/>
    <mergeCell ref="E1:E2"/>
    <mergeCell ref="O1:O2"/>
    <mergeCell ref="P1:P2"/>
    <mergeCell ref="F1:F2"/>
    <mergeCell ref="T1:T2"/>
    <mergeCell ref="G1:M1"/>
    <mergeCell ref="U1:U2"/>
    <mergeCell ref="V1:V2"/>
    <mergeCell ref="Q1:Q2"/>
    <mergeCell ref="R1:R2"/>
    <mergeCell ref="S1:S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F023D-BB37-45DB-9D22-E4F39311C366}">
  <sheetPr>
    <tabColor theme="3"/>
  </sheetPr>
  <dimension ref="A1:AK7"/>
  <sheetViews>
    <sheetView workbookViewId="0">
      <selection activeCell="B4" sqref="B4"/>
    </sheetView>
  </sheetViews>
  <sheetFormatPr baseColWidth="10" defaultColWidth="11.44140625" defaultRowHeight="13.8" x14ac:dyDescent="0.25"/>
  <cols>
    <col min="1" max="1" width="11" style="34" customWidth="1"/>
    <col min="2" max="2" width="94.5546875" style="34" customWidth="1"/>
    <col min="3" max="3" width="24.21875" style="34"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4.44140625" style="34" customWidth="1"/>
    <col min="16" max="16" width="19.77734375" style="34" customWidth="1"/>
    <col min="17" max="17" width="12.21875" style="34" bestFit="1" customWidth="1"/>
    <col min="18" max="37" width="0" style="34" hidden="1"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4" spans="1:37" x14ac:dyDescent="0.25">
      <c r="B4" s="35"/>
      <c r="C4" s="1"/>
    </row>
    <row r="5" spans="1:37" x14ac:dyDescent="0.25">
      <c r="B5" s="35"/>
      <c r="C5" s="1"/>
    </row>
    <row r="6" spans="1:37" x14ac:dyDescent="0.25">
      <c r="B6" s="35"/>
      <c r="C6" s="1"/>
    </row>
    <row r="7" spans="1:37" x14ac:dyDescent="0.25">
      <c r="B7" s="35"/>
      <c r="C7" s="2"/>
    </row>
  </sheetData>
  <mergeCells count="37">
    <mergeCell ref="A2:A3"/>
    <mergeCell ref="B2:B3"/>
    <mergeCell ref="C2:C3"/>
    <mergeCell ref="D2:D3"/>
    <mergeCell ref="E2:E3"/>
    <mergeCell ref="M1:Q1"/>
    <mergeCell ref="R1:V1"/>
    <mergeCell ref="W1:AA1"/>
    <mergeCell ref="AB1:AF1"/>
    <mergeCell ref="AG1:AK1"/>
    <mergeCell ref="V2:V3"/>
    <mergeCell ref="F2:F3"/>
    <mergeCell ref="G2:K2"/>
    <mergeCell ref="M2:M3"/>
    <mergeCell ref="N2:N3"/>
    <mergeCell ref="O2:O3"/>
    <mergeCell ref="P2:P3"/>
    <mergeCell ref="Q2:Q3"/>
    <mergeCell ref="R2:R3"/>
    <mergeCell ref="S2:S3"/>
    <mergeCell ref="T2:T3"/>
    <mergeCell ref="U2:U3"/>
    <mergeCell ref="W2:W3"/>
    <mergeCell ref="AI2:AI3"/>
    <mergeCell ref="AJ2:AJ3"/>
    <mergeCell ref="AK2:AK3"/>
    <mergeCell ref="AC2:AC3"/>
    <mergeCell ref="AD2:AD3"/>
    <mergeCell ref="AE2:AE3"/>
    <mergeCell ref="AF2:AF3"/>
    <mergeCell ref="AG2:AG3"/>
    <mergeCell ref="AH2:AH3"/>
    <mergeCell ref="X2:X3"/>
    <mergeCell ref="Y2:Y3"/>
    <mergeCell ref="Z2:Z3"/>
    <mergeCell ref="AA2:AA3"/>
    <mergeCell ref="AB2:AB3"/>
  </mergeCell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28ED7-6060-467B-A243-3B5A6A9DE20D}">
  <dimension ref="A1:R121"/>
  <sheetViews>
    <sheetView zoomScale="60" zoomScaleNormal="60" workbookViewId="0">
      <selection activeCell="A109" sqref="A109"/>
    </sheetView>
  </sheetViews>
  <sheetFormatPr baseColWidth="10" defaultColWidth="8.88671875" defaultRowHeight="14.4" x14ac:dyDescent="0.3"/>
  <cols>
    <col min="1" max="1" width="206.21875" style="26" bestFit="1" customWidth="1"/>
    <col min="2" max="18" width="9.21875" customWidth="1"/>
  </cols>
  <sheetData>
    <row r="1" spans="1:1" x14ac:dyDescent="0.3">
      <c r="A1" s="69" t="s">
        <v>568</v>
      </c>
    </row>
    <row r="2" spans="1:1" x14ac:dyDescent="0.3">
      <c r="A2" s="202" t="s">
        <v>135</v>
      </c>
    </row>
    <row r="3" spans="1:1" x14ac:dyDescent="0.3">
      <c r="A3" s="21"/>
    </row>
    <row r="4" spans="1:1" x14ac:dyDescent="0.3">
      <c r="A4" s="21" t="s">
        <v>670</v>
      </c>
    </row>
    <row r="5" spans="1:1" x14ac:dyDescent="0.3">
      <c r="A5" s="21"/>
    </row>
    <row r="6" spans="1:1" x14ac:dyDescent="0.3">
      <c r="A6" s="167" t="s">
        <v>250</v>
      </c>
    </row>
    <row r="7" spans="1:1" x14ac:dyDescent="0.3">
      <c r="A7" s="70" t="s">
        <v>566</v>
      </c>
    </row>
    <row r="8" spans="1:1" x14ac:dyDescent="0.3">
      <c r="A8" s="70" t="s">
        <v>136</v>
      </c>
    </row>
    <row r="9" spans="1:1" x14ac:dyDescent="0.3">
      <c r="A9" s="70" t="s">
        <v>128</v>
      </c>
    </row>
    <row r="10" spans="1:1" x14ac:dyDescent="0.3">
      <c r="A10" s="70" t="s">
        <v>669</v>
      </c>
    </row>
    <row r="11" spans="1:1" x14ac:dyDescent="0.3">
      <c r="A11" s="70" t="s">
        <v>668</v>
      </c>
    </row>
    <row r="12" spans="1:1" x14ac:dyDescent="0.3">
      <c r="A12" s="70" t="s">
        <v>667</v>
      </c>
    </row>
    <row r="13" spans="1:1" x14ac:dyDescent="0.3">
      <c r="A13" s="70" t="s">
        <v>129</v>
      </c>
    </row>
    <row r="14" spans="1:1" x14ac:dyDescent="0.3">
      <c r="A14" s="70" t="s">
        <v>666</v>
      </c>
    </row>
    <row r="15" spans="1:1" x14ac:dyDescent="0.3">
      <c r="A15" s="70" t="s">
        <v>665</v>
      </c>
    </row>
    <row r="16" spans="1:1" x14ac:dyDescent="0.3">
      <c r="A16" s="70" t="s">
        <v>672</v>
      </c>
    </row>
    <row r="17" spans="1:1" x14ac:dyDescent="0.3">
      <c r="A17" s="70" t="s">
        <v>130</v>
      </c>
    </row>
    <row r="18" spans="1:1" x14ac:dyDescent="0.3">
      <c r="A18" s="70" t="s">
        <v>664</v>
      </c>
    </row>
    <row r="19" spans="1:1" x14ac:dyDescent="0.3">
      <c r="A19" s="70" t="s">
        <v>673</v>
      </c>
    </row>
    <row r="20" spans="1:1" x14ac:dyDescent="0.3">
      <c r="A20" s="70" t="s">
        <v>314</v>
      </c>
    </row>
    <row r="21" spans="1:1" x14ac:dyDescent="0.3">
      <c r="A21" s="70" t="s">
        <v>441</v>
      </c>
    </row>
    <row r="22" spans="1:1" x14ac:dyDescent="0.3">
      <c r="A22" s="21"/>
    </row>
    <row r="23" spans="1:1" x14ac:dyDescent="0.3">
      <c r="A23" s="167" t="s">
        <v>553</v>
      </c>
    </row>
    <row r="24" spans="1:1" x14ac:dyDescent="0.3">
      <c r="A24" s="70" t="s">
        <v>131</v>
      </c>
    </row>
    <row r="25" spans="1:1" x14ac:dyDescent="0.3">
      <c r="A25" s="70" t="s">
        <v>346</v>
      </c>
    </row>
    <row r="26" spans="1:1" x14ac:dyDescent="0.3">
      <c r="A26" s="70" t="s">
        <v>132</v>
      </c>
    </row>
    <row r="27" spans="1:1" x14ac:dyDescent="0.3">
      <c r="A27" s="70" t="s">
        <v>304</v>
      </c>
    </row>
    <row r="28" spans="1:1" x14ac:dyDescent="0.3">
      <c r="A28" s="21"/>
    </row>
    <row r="29" spans="1:1" x14ac:dyDescent="0.3">
      <c r="A29" s="167" t="s">
        <v>252</v>
      </c>
    </row>
    <row r="30" spans="1:1" ht="15" thickBot="1" x14ac:dyDescent="0.35">
      <c r="A30" s="71" t="s">
        <v>675</v>
      </c>
    </row>
    <row r="31" spans="1:1" ht="15" thickBot="1" x14ac:dyDescent="0.35"/>
    <row r="32" spans="1:1" x14ac:dyDescent="0.3">
      <c r="A32" s="69" t="s">
        <v>630</v>
      </c>
    </row>
    <row r="33" spans="1:1" x14ac:dyDescent="0.3">
      <c r="A33" s="202" t="s">
        <v>661</v>
      </c>
    </row>
    <row r="34" spans="1:1" x14ac:dyDescent="0.3">
      <c r="A34" s="21"/>
    </row>
    <row r="35" spans="1:1" x14ac:dyDescent="0.3">
      <c r="A35" s="21" t="s">
        <v>125</v>
      </c>
    </row>
    <row r="36" spans="1:1" x14ac:dyDescent="0.3">
      <c r="A36" s="21"/>
    </row>
    <row r="37" spans="1:1" x14ac:dyDescent="0.3">
      <c r="A37" s="167" t="s">
        <v>250</v>
      </c>
    </row>
    <row r="38" spans="1:1" x14ac:dyDescent="0.3">
      <c r="A38" s="70" t="s">
        <v>566</v>
      </c>
    </row>
    <row r="39" spans="1:1" x14ac:dyDescent="0.3">
      <c r="A39" s="70" t="s">
        <v>136</v>
      </c>
    </row>
    <row r="40" spans="1:1" x14ac:dyDescent="0.3">
      <c r="A40" s="70" t="s">
        <v>137</v>
      </c>
    </row>
    <row r="41" spans="1:1" x14ac:dyDescent="0.3">
      <c r="A41" s="70" t="s">
        <v>676</v>
      </c>
    </row>
    <row r="42" spans="1:1" x14ac:dyDescent="0.3">
      <c r="A42" s="70" t="s">
        <v>669</v>
      </c>
    </row>
    <row r="43" spans="1:1" x14ac:dyDescent="0.3">
      <c r="A43" s="70" t="s">
        <v>668</v>
      </c>
    </row>
    <row r="44" spans="1:1" x14ac:dyDescent="0.3">
      <c r="A44" s="70" t="s">
        <v>667</v>
      </c>
    </row>
    <row r="45" spans="1:1" x14ac:dyDescent="0.3">
      <c r="A45" s="70" t="s">
        <v>674</v>
      </c>
    </row>
    <row r="46" spans="1:1" x14ac:dyDescent="0.3">
      <c r="A46" s="70" t="s">
        <v>666</v>
      </c>
    </row>
    <row r="47" spans="1:1" x14ac:dyDescent="0.3">
      <c r="A47" s="70" t="s">
        <v>665</v>
      </c>
    </row>
    <row r="48" spans="1:1" x14ac:dyDescent="0.3">
      <c r="A48" s="70" t="s">
        <v>677</v>
      </c>
    </row>
    <row r="49" spans="1:18" x14ac:dyDescent="0.3">
      <c r="A49" s="70" t="s">
        <v>678</v>
      </c>
    </row>
    <row r="50" spans="1:18" x14ac:dyDescent="0.3">
      <c r="A50" s="70" t="s">
        <v>664</v>
      </c>
    </row>
    <row r="51" spans="1:18" x14ac:dyDescent="0.3">
      <c r="A51" s="70" t="s">
        <v>314</v>
      </c>
    </row>
    <row r="52" spans="1:18" x14ac:dyDescent="0.3">
      <c r="A52" s="70" t="s">
        <v>441</v>
      </c>
    </row>
    <row r="53" spans="1:18" x14ac:dyDescent="0.3">
      <c r="A53" s="21"/>
    </row>
    <row r="54" spans="1:18" x14ac:dyDescent="0.3">
      <c r="A54" s="167" t="s">
        <v>553</v>
      </c>
    </row>
    <row r="55" spans="1:18" x14ac:dyDescent="0.3">
      <c r="A55" s="70" t="s">
        <v>679</v>
      </c>
    </row>
    <row r="56" spans="1:18" x14ac:dyDescent="0.3">
      <c r="A56" s="70" t="s">
        <v>511</v>
      </c>
    </row>
    <row r="57" spans="1:18" ht="28.2" x14ac:dyDescent="0.3">
      <c r="A57" s="168" t="s">
        <v>517</v>
      </c>
    </row>
    <row r="58" spans="1:18" s="26" customFormat="1" ht="13.8" x14ac:dyDescent="0.25">
      <c r="A58" s="168" t="s">
        <v>304</v>
      </c>
    </row>
    <row r="59" spans="1:18" x14ac:dyDescent="0.3">
      <c r="A59" s="70" t="s">
        <v>346</v>
      </c>
    </row>
    <row r="60" spans="1:18" x14ac:dyDescent="0.3">
      <c r="A60" s="21"/>
    </row>
    <row r="61" spans="1:18" x14ac:dyDescent="0.3">
      <c r="A61" s="167" t="s">
        <v>252</v>
      </c>
    </row>
    <row r="62" spans="1:18" ht="15" thickBot="1" x14ac:dyDescent="0.35">
      <c r="A62" s="71" t="s">
        <v>675</v>
      </c>
      <c r="I62" s="40"/>
      <c r="J62" s="40"/>
      <c r="K62" s="40"/>
      <c r="L62" s="40"/>
      <c r="M62" s="40"/>
      <c r="N62" s="40"/>
      <c r="O62" s="40"/>
      <c r="P62" s="40"/>
      <c r="Q62" s="40"/>
      <c r="R62" s="40"/>
    </row>
    <row r="63" spans="1:18" ht="15" thickBot="1" x14ac:dyDescent="0.35">
      <c r="A63" s="21"/>
      <c r="I63" s="40"/>
      <c r="J63" s="40"/>
      <c r="K63" s="40"/>
      <c r="L63" s="40"/>
      <c r="M63" s="40"/>
      <c r="N63" s="40"/>
      <c r="O63" s="40"/>
      <c r="P63" s="40"/>
      <c r="Q63" s="40"/>
      <c r="R63" s="40"/>
    </row>
    <row r="64" spans="1:18" x14ac:dyDescent="0.3">
      <c r="A64" s="69" t="s">
        <v>568</v>
      </c>
      <c r="I64" s="40"/>
      <c r="J64" s="40"/>
      <c r="K64" s="40"/>
      <c r="L64" s="40"/>
      <c r="M64" s="40"/>
      <c r="N64" s="40"/>
      <c r="O64" s="40"/>
      <c r="P64" s="40"/>
      <c r="Q64" s="40"/>
      <c r="R64" s="40"/>
    </row>
    <row r="65" spans="1:18" x14ac:dyDescent="0.3">
      <c r="A65" s="202" t="s">
        <v>662</v>
      </c>
      <c r="I65" s="40"/>
      <c r="J65" s="40"/>
      <c r="K65" s="40"/>
      <c r="L65" s="40"/>
      <c r="M65" s="40"/>
      <c r="N65" s="40"/>
      <c r="O65" s="40"/>
      <c r="P65" s="40"/>
      <c r="Q65" s="40"/>
      <c r="R65" s="40"/>
    </row>
    <row r="66" spans="1:18" x14ac:dyDescent="0.3">
      <c r="A66" s="21"/>
      <c r="I66" s="40"/>
      <c r="J66" s="40"/>
      <c r="K66" s="40"/>
      <c r="L66" s="40"/>
      <c r="M66" s="40"/>
      <c r="N66" s="40"/>
      <c r="O66" s="40"/>
      <c r="P66" s="40"/>
      <c r="Q66" s="40"/>
      <c r="R66" s="40"/>
    </row>
    <row r="67" spans="1:18" x14ac:dyDescent="0.3">
      <c r="A67" s="21" t="s">
        <v>126</v>
      </c>
      <c r="I67" s="40"/>
      <c r="J67" s="40"/>
      <c r="K67" s="40"/>
      <c r="L67" s="40"/>
      <c r="M67" s="40"/>
      <c r="N67" s="40"/>
      <c r="O67" s="40"/>
      <c r="P67" s="40"/>
      <c r="Q67" s="40"/>
      <c r="R67" s="40"/>
    </row>
    <row r="68" spans="1:18" x14ac:dyDescent="0.3">
      <c r="A68" s="21"/>
      <c r="I68" s="40"/>
      <c r="J68" s="40"/>
      <c r="K68" s="40"/>
      <c r="L68" s="40"/>
      <c r="M68" s="40"/>
      <c r="N68" s="40"/>
      <c r="O68" s="40"/>
      <c r="P68" s="40"/>
      <c r="Q68" s="40"/>
      <c r="R68" s="40"/>
    </row>
    <row r="69" spans="1:18" x14ac:dyDescent="0.3">
      <c r="A69" s="167" t="s">
        <v>250</v>
      </c>
    </row>
    <row r="70" spans="1:18" x14ac:dyDescent="0.3">
      <c r="A70" s="70" t="s">
        <v>566</v>
      </c>
    </row>
    <row r="71" spans="1:18" x14ac:dyDescent="0.3">
      <c r="A71" s="70" t="s">
        <v>136</v>
      </c>
    </row>
    <row r="72" spans="1:18" x14ac:dyDescent="0.3">
      <c r="A72" s="70" t="s">
        <v>137</v>
      </c>
    </row>
    <row r="73" spans="1:18" x14ac:dyDescent="0.3">
      <c r="A73" s="70" t="s">
        <v>676</v>
      </c>
    </row>
    <row r="74" spans="1:18" x14ac:dyDescent="0.3">
      <c r="A74" s="70" t="s">
        <v>669</v>
      </c>
    </row>
    <row r="75" spans="1:18" x14ac:dyDescent="0.3">
      <c r="A75" s="70" t="s">
        <v>671</v>
      </c>
    </row>
    <row r="76" spans="1:18" x14ac:dyDescent="0.3">
      <c r="A76" s="70" t="s">
        <v>667</v>
      </c>
    </row>
    <row r="77" spans="1:18" x14ac:dyDescent="0.3">
      <c r="A77" s="70" t="s">
        <v>674</v>
      </c>
    </row>
    <row r="78" spans="1:18" x14ac:dyDescent="0.3">
      <c r="A78" s="70" t="s">
        <v>666</v>
      </c>
    </row>
    <row r="79" spans="1:18" x14ac:dyDescent="0.3">
      <c r="A79" s="70" t="s">
        <v>665</v>
      </c>
    </row>
    <row r="80" spans="1:18" x14ac:dyDescent="0.3">
      <c r="A80" s="70" t="s">
        <v>672</v>
      </c>
    </row>
    <row r="81" spans="1:1" x14ac:dyDescent="0.3">
      <c r="A81" s="70" t="s">
        <v>133</v>
      </c>
    </row>
    <row r="82" spans="1:1" x14ac:dyDescent="0.3">
      <c r="A82" s="70" t="s">
        <v>664</v>
      </c>
    </row>
    <row r="83" spans="1:1" x14ac:dyDescent="0.3">
      <c r="A83" s="70" t="s">
        <v>673</v>
      </c>
    </row>
    <row r="84" spans="1:1" x14ac:dyDescent="0.3">
      <c r="A84" s="70" t="s">
        <v>314</v>
      </c>
    </row>
    <row r="85" spans="1:1" x14ac:dyDescent="0.3">
      <c r="A85" s="70" t="s">
        <v>441</v>
      </c>
    </row>
    <row r="86" spans="1:1" x14ac:dyDescent="0.3">
      <c r="A86" s="21"/>
    </row>
    <row r="87" spans="1:1" x14ac:dyDescent="0.3">
      <c r="A87" s="167" t="s">
        <v>553</v>
      </c>
    </row>
    <row r="88" spans="1:1" x14ac:dyDescent="0.3">
      <c r="A88" s="70" t="s">
        <v>134</v>
      </c>
    </row>
    <row r="89" spans="1:1" x14ac:dyDescent="0.3">
      <c r="A89" s="70" t="s">
        <v>346</v>
      </c>
    </row>
    <row r="90" spans="1:1" x14ac:dyDescent="0.3">
      <c r="A90" s="21"/>
    </row>
    <row r="91" spans="1:1" x14ac:dyDescent="0.3">
      <c r="A91" s="70" t="s">
        <v>557</v>
      </c>
    </row>
    <row r="92" spans="1:1" ht="15" thickBot="1" x14ac:dyDescent="0.35">
      <c r="A92" s="71" t="s">
        <v>680</v>
      </c>
    </row>
    <row r="93" spans="1:1" ht="15" thickBot="1" x14ac:dyDescent="0.35"/>
    <row r="94" spans="1:1" x14ac:dyDescent="0.3">
      <c r="A94" s="69" t="s">
        <v>630</v>
      </c>
    </row>
    <row r="95" spans="1:1" x14ac:dyDescent="0.3">
      <c r="A95" s="202" t="s">
        <v>663</v>
      </c>
    </row>
    <row r="96" spans="1:1" x14ac:dyDescent="0.3">
      <c r="A96" s="21"/>
    </row>
    <row r="97" spans="1:1" x14ac:dyDescent="0.3">
      <c r="A97" s="21" t="s">
        <v>127</v>
      </c>
    </row>
    <row r="98" spans="1:1" x14ac:dyDescent="0.3">
      <c r="A98" s="21"/>
    </row>
    <row r="99" spans="1:1" x14ac:dyDescent="0.3">
      <c r="A99" s="167" t="s">
        <v>250</v>
      </c>
    </row>
    <row r="100" spans="1:1" x14ac:dyDescent="0.3">
      <c r="A100" s="70" t="s">
        <v>566</v>
      </c>
    </row>
    <row r="101" spans="1:1" x14ac:dyDescent="0.3">
      <c r="A101" s="70" t="s">
        <v>136</v>
      </c>
    </row>
    <row r="102" spans="1:1" x14ac:dyDescent="0.3">
      <c r="A102" s="70" t="s">
        <v>137</v>
      </c>
    </row>
    <row r="103" spans="1:1" x14ac:dyDescent="0.3">
      <c r="A103" s="70" t="s">
        <v>676</v>
      </c>
    </row>
    <row r="104" spans="1:1" x14ac:dyDescent="0.3">
      <c r="A104" s="70" t="s">
        <v>669</v>
      </c>
    </row>
    <row r="105" spans="1:1" x14ac:dyDescent="0.3">
      <c r="A105" s="70" t="s">
        <v>668</v>
      </c>
    </row>
    <row r="106" spans="1:1" x14ac:dyDescent="0.3">
      <c r="A106" s="70" t="s">
        <v>667</v>
      </c>
    </row>
    <row r="107" spans="1:1" x14ac:dyDescent="0.3">
      <c r="A107" s="70" t="s">
        <v>674</v>
      </c>
    </row>
    <row r="108" spans="1:1" x14ac:dyDescent="0.3">
      <c r="A108" s="70" t="s">
        <v>666</v>
      </c>
    </row>
    <row r="109" spans="1:1" x14ac:dyDescent="0.3">
      <c r="A109" s="70" t="s">
        <v>665</v>
      </c>
    </row>
    <row r="110" spans="1:1" x14ac:dyDescent="0.3">
      <c r="A110" s="70" t="s">
        <v>677</v>
      </c>
    </row>
    <row r="111" spans="1:1" x14ac:dyDescent="0.3">
      <c r="A111" s="70" t="s">
        <v>678</v>
      </c>
    </row>
    <row r="112" spans="1:1" x14ac:dyDescent="0.3">
      <c r="A112" s="70" t="s">
        <v>664</v>
      </c>
    </row>
    <row r="113" spans="1:1" x14ac:dyDescent="0.3">
      <c r="A113" s="70" t="s">
        <v>314</v>
      </c>
    </row>
    <row r="114" spans="1:1" x14ac:dyDescent="0.3">
      <c r="A114" s="70" t="s">
        <v>441</v>
      </c>
    </row>
    <row r="115" spans="1:1" x14ac:dyDescent="0.3">
      <c r="A115" s="21"/>
    </row>
    <row r="116" spans="1:1" x14ac:dyDescent="0.3">
      <c r="A116" s="167" t="s">
        <v>553</v>
      </c>
    </row>
    <row r="117" spans="1:1" x14ac:dyDescent="0.3">
      <c r="A117" s="70" t="s">
        <v>679</v>
      </c>
    </row>
    <row r="118" spans="1:1" x14ac:dyDescent="0.3">
      <c r="A118" s="70" t="s">
        <v>346</v>
      </c>
    </row>
    <row r="119" spans="1:1" x14ac:dyDescent="0.3">
      <c r="A119" s="21"/>
    </row>
    <row r="120" spans="1:1" x14ac:dyDescent="0.3">
      <c r="A120" s="167" t="s">
        <v>252</v>
      </c>
    </row>
    <row r="121" spans="1:1" ht="15" thickBot="1" x14ac:dyDescent="0.35">
      <c r="A121" s="71" t="s">
        <v>680</v>
      </c>
    </row>
  </sheetData>
  <sheetProtection algorithmName="SHA-512" hashValue="0h3KlureTVloYLsIV3OHf3KN/TSQ1eEjJ423YO4w3i909/NmliEwfDx6tDbVeRx+EAS8fPz0X3776stP2nQ0Pg==" saltValue="LCwt+oOcC6mbTY1jQwBFhg==" spinCount="100000" sheet="1" objects="1" scenarios="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C795-E3ED-4686-8978-D97408525282}">
  <sheetPr>
    <tabColor rgb="FFFFC000"/>
  </sheetPr>
  <dimension ref="A1:V10"/>
  <sheetViews>
    <sheetView zoomScale="70" zoomScaleNormal="70" workbookViewId="0">
      <selection activeCell="K9" sqref="K9"/>
    </sheetView>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5.44140625" style="34" customWidth="1"/>
    <col min="7" max="7" width="11.5546875" style="34" hidden="1" customWidth="1"/>
    <col min="8" max="9" width="11.44140625" style="34" customWidth="1"/>
    <col min="10" max="13" width="11.44140625" style="34"/>
    <col min="14" max="14" width="2.77734375" style="34" customWidth="1"/>
    <col min="15" max="15" width="11.5546875" style="34" customWidth="1"/>
    <col min="16" max="16" width="20.77734375" style="34" customWidth="1"/>
    <col min="17" max="17" width="13.21875" style="34" customWidth="1"/>
    <col min="18" max="18" width="19.77734375" style="34" customWidth="1"/>
    <col min="19" max="19" width="15.21875" style="34" customWidth="1"/>
    <col min="20" max="20" width="11.44140625" style="34"/>
    <col min="21" max="21" width="20" style="34" customWidth="1"/>
    <col min="22" max="22" width="11" style="34" customWidth="1"/>
    <col min="23" max="16384" width="11.44140625" style="34"/>
  </cols>
  <sheetData>
    <row r="1" spans="1:22" ht="30" customHeight="1" x14ac:dyDescent="0.25">
      <c r="A1" s="268" t="s">
        <v>405</v>
      </c>
      <c r="B1" s="268" t="s">
        <v>523</v>
      </c>
      <c r="C1" s="300" t="s">
        <v>575</v>
      </c>
      <c r="D1" s="268" t="s">
        <v>34</v>
      </c>
      <c r="E1" s="268" t="s">
        <v>707</v>
      </c>
      <c r="F1" s="268" t="s">
        <v>348</v>
      </c>
      <c r="G1" s="302" t="s">
        <v>0</v>
      </c>
      <c r="H1" s="303"/>
      <c r="I1" s="303"/>
      <c r="J1" s="303"/>
      <c r="K1" s="303"/>
      <c r="L1" s="303"/>
      <c r="M1" s="303"/>
      <c r="O1" s="272" t="s">
        <v>16</v>
      </c>
      <c r="P1" s="274" t="s">
        <v>75</v>
      </c>
      <c r="Q1" s="276" t="s">
        <v>524</v>
      </c>
      <c r="R1" s="274" t="s">
        <v>25</v>
      </c>
      <c r="S1" s="278" t="s">
        <v>708</v>
      </c>
      <c r="T1" s="274" t="s">
        <v>694</v>
      </c>
      <c r="U1" s="270" t="s">
        <v>695</v>
      </c>
      <c r="V1" s="270" t="s">
        <v>696</v>
      </c>
    </row>
    <row r="2" spans="1:22" ht="55.2" x14ac:dyDescent="0.25">
      <c r="A2" s="269"/>
      <c r="B2" s="269"/>
      <c r="C2" s="301"/>
      <c r="D2" s="269"/>
      <c r="E2" s="269"/>
      <c r="F2" s="269"/>
      <c r="G2" s="45">
        <v>2021</v>
      </c>
      <c r="H2" s="45">
        <v>2022</v>
      </c>
      <c r="I2" s="241" t="s">
        <v>716</v>
      </c>
      <c r="J2" s="240" t="s">
        <v>717</v>
      </c>
      <c r="K2" s="45">
        <v>2024</v>
      </c>
      <c r="L2" s="45">
        <v>2025</v>
      </c>
      <c r="M2" s="45">
        <v>2026</v>
      </c>
      <c r="O2" s="295"/>
      <c r="P2" s="294"/>
      <c r="Q2" s="277"/>
      <c r="R2" s="294"/>
      <c r="S2" s="293"/>
      <c r="T2" s="294"/>
      <c r="U2" s="292"/>
      <c r="V2" s="292"/>
    </row>
    <row r="3" spans="1:22" ht="58.5" customHeight="1" x14ac:dyDescent="0.25">
      <c r="A3" s="203" t="s">
        <v>78</v>
      </c>
      <c r="B3" s="183" t="s">
        <v>77</v>
      </c>
      <c r="C3" s="143" t="s">
        <v>697</v>
      </c>
      <c r="D3" s="37"/>
      <c r="E3" s="37"/>
      <c r="F3" s="153" t="s">
        <v>113</v>
      </c>
      <c r="G3" s="67">
        <v>303.32</v>
      </c>
      <c r="H3" s="67">
        <v>310</v>
      </c>
      <c r="I3" s="238">
        <v>320.84999999999997</v>
      </c>
      <c r="J3" s="66">
        <f>H3+H3*PARAM!D5</f>
        <v>354.95</v>
      </c>
      <c r="K3" s="66">
        <f>J3+J3*PARAM!E5</f>
        <v>369.50295</v>
      </c>
      <c r="L3" s="66">
        <f>K3+K3*PARAM!F5</f>
        <v>376.89300900000001</v>
      </c>
      <c r="M3" s="66">
        <f>L3+L3*PARAM!G5</f>
        <v>384.43086918</v>
      </c>
      <c r="N3" s="42"/>
      <c r="O3" s="142" t="s">
        <v>349</v>
      </c>
      <c r="P3" s="160" t="s">
        <v>63</v>
      </c>
      <c r="Q3" s="147" t="s">
        <v>700</v>
      </c>
      <c r="R3" s="61">
        <v>1</v>
      </c>
      <c r="S3" s="42"/>
      <c r="T3" s="204" t="s">
        <v>681</v>
      </c>
      <c r="U3" s="42"/>
      <c r="V3" s="42"/>
    </row>
    <row r="4" spans="1:22" ht="53.25" customHeight="1" x14ac:dyDescent="0.25">
      <c r="A4" s="203" t="s">
        <v>112</v>
      </c>
      <c r="B4" s="183" t="s">
        <v>356</v>
      </c>
      <c r="C4" s="143" t="s">
        <v>697</v>
      </c>
      <c r="D4" s="37"/>
      <c r="E4" s="37"/>
      <c r="F4" s="153" t="s">
        <v>470</v>
      </c>
      <c r="G4" s="67">
        <v>241.1</v>
      </c>
      <c r="H4" s="67">
        <v>240</v>
      </c>
      <c r="I4" s="238">
        <v>248.39999999999998</v>
      </c>
      <c r="J4" s="66">
        <f>H4+H4*PARAM!D5</f>
        <v>274.8</v>
      </c>
      <c r="K4" s="66">
        <f>J4+J4*PARAM!E5</f>
        <v>286.0668</v>
      </c>
      <c r="L4" s="66">
        <f>K4+K4*PARAM!F5</f>
        <v>291.78813600000001</v>
      </c>
      <c r="M4" s="66">
        <f>L4+L4*PARAM!G5</f>
        <v>297.62389872</v>
      </c>
      <c r="N4" s="42"/>
      <c r="O4" s="142" t="s">
        <v>349</v>
      </c>
      <c r="P4" s="160" t="s">
        <v>63</v>
      </c>
      <c r="Q4" s="147" t="s">
        <v>700</v>
      </c>
      <c r="R4" s="61">
        <v>1</v>
      </c>
      <c r="S4" s="85"/>
      <c r="T4" s="151" t="s">
        <v>681</v>
      </c>
      <c r="U4" s="85"/>
      <c r="V4" s="42"/>
    </row>
    <row r="5" spans="1:22" ht="37.5" customHeight="1" x14ac:dyDescent="0.25">
      <c r="A5" s="65"/>
      <c r="B5" s="205" t="s">
        <v>114</v>
      </c>
      <c r="C5" s="143" t="s">
        <v>459</v>
      </c>
      <c r="D5" s="42"/>
      <c r="E5" s="42"/>
      <c r="F5" s="42"/>
      <c r="G5" s="110"/>
      <c r="H5" s="110"/>
      <c r="I5" s="110"/>
      <c r="J5" s="110"/>
      <c r="K5" s="110"/>
      <c r="L5" s="66"/>
      <c r="M5" s="66"/>
      <c r="O5" s="42"/>
      <c r="P5" s="42"/>
      <c r="Q5" s="42"/>
      <c r="R5" s="42"/>
      <c r="S5" s="42"/>
      <c r="T5" s="42"/>
      <c r="U5" s="42"/>
      <c r="V5" s="42"/>
    </row>
    <row r="6" spans="1:22" ht="27.6" x14ac:dyDescent="0.25">
      <c r="A6" s="65"/>
      <c r="B6" s="63" t="s">
        <v>115</v>
      </c>
      <c r="C6" s="143" t="s">
        <v>459</v>
      </c>
      <c r="D6" s="42"/>
      <c r="E6" s="42"/>
      <c r="F6" s="42"/>
      <c r="G6" s="110"/>
      <c r="H6" s="110"/>
      <c r="I6" s="110"/>
      <c r="J6" s="110"/>
      <c r="K6" s="110"/>
      <c r="L6" s="66"/>
      <c r="M6" s="66"/>
      <c r="O6" s="42"/>
      <c r="P6" s="42"/>
      <c r="Q6" s="42"/>
      <c r="R6" s="42"/>
      <c r="S6" s="42"/>
      <c r="T6" s="42"/>
      <c r="U6" s="42"/>
      <c r="V6" s="42"/>
    </row>
    <row r="7" spans="1:22" x14ac:dyDescent="0.25">
      <c r="A7" s="65"/>
      <c r="B7" s="183" t="s">
        <v>116</v>
      </c>
      <c r="C7" s="143" t="s">
        <v>459</v>
      </c>
      <c r="D7" s="42"/>
      <c r="E7" s="42"/>
      <c r="F7" s="42"/>
      <c r="G7" s="110"/>
      <c r="H7" s="110"/>
      <c r="I7" s="110"/>
      <c r="J7" s="110"/>
      <c r="K7" s="110"/>
      <c r="L7" s="66"/>
      <c r="M7" s="66"/>
      <c r="O7" s="42"/>
      <c r="P7" s="42"/>
      <c r="Q7" s="42"/>
      <c r="R7" s="42"/>
      <c r="S7" s="42"/>
      <c r="T7" s="42"/>
      <c r="U7" s="42"/>
      <c r="V7" s="42"/>
    </row>
    <row r="8" spans="1:22" x14ac:dyDescent="0.25">
      <c r="A8" s="65"/>
      <c r="B8" s="183" t="s">
        <v>117</v>
      </c>
      <c r="C8" s="143" t="s">
        <v>459</v>
      </c>
      <c r="D8" s="42"/>
      <c r="E8" s="42"/>
      <c r="F8" s="42"/>
      <c r="G8" s="110"/>
      <c r="H8" s="110"/>
      <c r="I8" s="110"/>
      <c r="J8" s="110"/>
      <c r="K8" s="110"/>
      <c r="L8" s="66"/>
      <c r="M8" s="66"/>
      <c r="O8" s="42"/>
      <c r="P8" s="42"/>
      <c r="Q8" s="42"/>
      <c r="R8" s="42"/>
      <c r="S8" s="42"/>
      <c r="T8" s="42"/>
      <c r="U8" s="42"/>
      <c r="V8" s="42"/>
    </row>
    <row r="9" spans="1:22" ht="27.6" x14ac:dyDescent="0.25">
      <c r="A9" s="65"/>
      <c r="B9" s="239" t="s">
        <v>714</v>
      </c>
      <c r="C9" s="143" t="s">
        <v>459</v>
      </c>
      <c r="D9" s="42"/>
      <c r="E9" s="42"/>
      <c r="F9" s="42"/>
      <c r="G9" s="110"/>
      <c r="H9" s="110"/>
      <c r="I9" s="110"/>
      <c r="J9" s="110"/>
      <c r="K9" s="110"/>
      <c r="L9" s="66"/>
      <c r="M9" s="66"/>
      <c r="O9" s="42"/>
      <c r="P9" s="42"/>
      <c r="Q9" s="42"/>
      <c r="R9" s="42"/>
      <c r="S9" s="42"/>
      <c r="T9" s="42"/>
      <c r="U9" s="42"/>
      <c r="V9" s="42"/>
    </row>
    <row r="10" spans="1:22" x14ac:dyDescent="0.25">
      <c r="A10" s="65"/>
      <c r="B10" s="239" t="s">
        <v>715</v>
      </c>
      <c r="C10" s="143" t="s">
        <v>459</v>
      </c>
      <c r="D10" s="42"/>
      <c r="E10" s="42"/>
      <c r="F10" s="42"/>
      <c r="G10" s="110"/>
      <c r="H10" s="110"/>
      <c r="I10" s="110"/>
      <c r="J10" s="110"/>
      <c r="K10" s="110"/>
      <c r="L10" s="66"/>
      <c r="M10" s="66"/>
      <c r="O10" s="42"/>
      <c r="P10" s="42"/>
      <c r="Q10" s="42"/>
      <c r="R10" s="42"/>
      <c r="S10" s="42"/>
      <c r="T10" s="42"/>
      <c r="U10" s="42"/>
      <c r="V10" s="42"/>
    </row>
  </sheetData>
  <sheetProtection algorithmName="SHA-512" hashValue="8YHP/AtSg93DPklHDU1cuiKrMBB6BS3CYmuqu6uGft252+/n9IFZ0/EfheJuJQ6IEHsObVr6hgzvRhSqhZqFuA==" saltValue="8azPGlTLHaOyDnnScjmOVw==" spinCount="100000" sheet="1" objects="1" scenarios="1"/>
  <mergeCells count="15">
    <mergeCell ref="A1:A2"/>
    <mergeCell ref="B1:B2"/>
    <mergeCell ref="C1:C2"/>
    <mergeCell ref="D1:D2"/>
    <mergeCell ref="E1:E2"/>
    <mergeCell ref="O1:O2"/>
    <mergeCell ref="P1:P2"/>
    <mergeCell ref="F1:F2"/>
    <mergeCell ref="T1:T2"/>
    <mergeCell ref="G1:M1"/>
    <mergeCell ref="U1:U2"/>
    <mergeCell ref="V1:V2"/>
    <mergeCell ref="Q1:Q2"/>
    <mergeCell ref="R1:R2"/>
    <mergeCell ref="S1:S2"/>
  </mergeCell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D1860-C28B-4619-A215-99E7533143BD}">
  <sheetPr>
    <tabColor theme="3"/>
  </sheetPr>
  <dimension ref="A1:AK7"/>
  <sheetViews>
    <sheetView workbookViewId="0">
      <selection activeCell="B6" sqref="B6"/>
    </sheetView>
  </sheetViews>
  <sheetFormatPr baseColWidth="10" defaultColWidth="11.44140625" defaultRowHeight="13.8" x14ac:dyDescent="0.25"/>
  <cols>
    <col min="1" max="1" width="11" style="34" customWidth="1"/>
    <col min="2" max="2" width="77" style="34" customWidth="1"/>
    <col min="3" max="3" width="23" style="34"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5.44140625" style="34" customWidth="1"/>
    <col min="16" max="16" width="19.77734375" style="34" customWidth="1"/>
    <col min="17" max="17" width="12.21875" style="34" bestFit="1" customWidth="1"/>
    <col min="18" max="37" width="0" style="34" hidden="1"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4" spans="1:37" x14ac:dyDescent="0.25">
      <c r="C4" s="1"/>
    </row>
    <row r="5" spans="1:37" x14ac:dyDescent="0.25">
      <c r="C5" s="1"/>
      <c r="M5" s="136" t="s">
        <v>7</v>
      </c>
      <c r="N5" s="34" t="e">
        <f>SUM(#REF!)</f>
        <v>#REF!</v>
      </c>
    </row>
    <row r="6" spans="1:37" x14ac:dyDescent="0.25">
      <c r="C6" s="1"/>
    </row>
    <row r="7" spans="1:37" x14ac:dyDescent="0.25">
      <c r="C7" s="2"/>
    </row>
  </sheetData>
  <mergeCells count="37">
    <mergeCell ref="A2:A3"/>
    <mergeCell ref="B2:B3"/>
    <mergeCell ref="C2:C3"/>
    <mergeCell ref="D2:D3"/>
    <mergeCell ref="E2:E3"/>
    <mergeCell ref="M1:Q1"/>
    <mergeCell ref="R1:V1"/>
    <mergeCell ref="W1:AA1"/>
    <mergeCell ref="AB1:AF1"/>
    <mergeCell ref="AG1:AK1"/>
    <mergeCell ref="V2:V3"/>
    <mergeCell ref="F2:F3"/>
    <mergeCell ref="G2:K2"/>
    <mergeCell ref="M2:M3"/>
    <mergeCell ref="N2:N3"/>
    <mergeCell ref="O2:O3"/>
    <mergeCell ref="P2:P3"/>
    <mergeCell ref="Q2:Q3"/>
    <mergeCell ref="R2:R3"/>
    <mergeCell ref="S2:S3"/>
    <mergeCell ref="T2:T3"/>
    <mergeCell ref="U2:U3"/>
    <mergeCell ref="W2:W3"/>
    <mergeCell ref="AI2:AI3"/>
    <mergeCell ref="AJ2:AJ3"/>
    <mergeCell ref="AK2:AK3"/>
    <mergeCell ref="AC2:AC3"/>
    <mergeCell ref="AD2:AD3"/>
    <mergeCell ref="AE2:AE3"/>
    <mergeCell ref="AF2:AF3"/>
    <mergeCell ref="AG2:AG3"/>
    <mergeCell ref="AH2:AH3"/>
    <mergeCell ref="X2:X3"/>
    <mergeCell ref="Y2:Y3"/>
    <mergeCell ref="Z2:Z3"/>
    <mergeCell ref="AA2:AA3"/>
    <mergeCell ref="AB2:AB3"/>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B402-CE14-4FF3-B579-6C6953E5E04D}">
  <sheetPr>
    <tabColor rgb="FF00B0F0"/>
  </sheetPr>
  <dimension ref="A1:A39"/>
  <sheetViews>
    <sheetView zoomScale="90" zoomScaleNormal="90" workbookViewId="0">
      <selection activeCell="A25" sqref="A25"/>
    </sheetView>
  </sheetViews>
  <sheetFormatPr baseColWidth="10" defaultColWidth="8.88671875" defaultRowHeight="14.4" x14ac:dyDescent="0.3"/>
  <cols>
    <col min="1" max="1" width="191.5546875" style="34" customWidth="1"/>
  </cols>
  <sheetData>
    <row r="1" spans="1:1" x14ac:dyDescent="0.3">
      <c r="A1" s="139" t="s">
        <v>330</v>
      </c>
    </row>
    <row r="2" spans="1:1" x14ac:dyDescent="0.3">
      <c r="A2" s="140" t="s">
        <v>516</v>
      </c>
    </row>
    <row r="3" spans="1:1" ht="55.2" x14ac:dyDescent="0.3">
      <c r="A3" s="140" t="s">
        <v>331</v>
      </c>
    </row>
    <row r="4" spans="1:1" ht="27.6" x14ac:dyDescent="0.3">
      <c r="A4" s="140" t="s">
        <v>332</v>
      </c>
    </row>
    <row r="6" spans="1:1" x14ac:dyDescent="0.3">
      <c r="A6" s="139" t="s">
        <v>333</v>
      </c>
    </row>
    <row r="7" spans="1:1" ht="27.6" x14ac:dyDescent="0.3">
      <c r="A7" s="140" t="s">
        <v>438</v>
      </c>
    </row>
    <row r="9" spans="1:1" x14ac:dyDescent="0.3">
      <c r="A9" s="139" t="s">
        <v>366</v>
      </c>
    </row>
    <row r="10" spans="1:1" x14ac:dyDescent="0.3">
      <c r="A10" s="35"/>
    </row>
    <row r="11" spans="1:1" x14ac:dyDescent="0.3">
      <c r="A11" s="141" t="s">
        <v>381</v>
      </c>
    </row>
    <row r="12" spans="1:1" ht="27.6" x14ac:dyDescent="0.3">
      <c r="A12" s="140" t="s">
        <v>403</v>
      </c>
    </row>
    <row r="13" spans="1:1" ht="41.4" x14ac:dyDescent="0.3">
      <c r="A13" s="108" t="s">
        <v>407</v>
      </c>
    </row>
    <row r="15" spans="1:1" x14ac:dyDescent="0.3">
      <c r="A15" s="141" t="s">
        <v>382</v>
      </c>
    </row>
    <row r="16" spans="1:1" x14ac:dyDescent="0.3">
      <c r="A16" s="39"/>
    </row>
    <row r="17" spans="1:1" x14ac:dyDescent="0.3">
      <c r="A17" s="140" t="s">
        <v>380</v>
      </c>
    </row>
    <row r="18" spans="1:1" x14ac:dyDescent="0.3">
      <c r="A18" s="140" t="s">
        <v>404</v>
      </c>
    </row>
    <row r="19" spans="1:1" ht="41.4" x14ac:dyDescent="0.3">
      <c r="A19" s="108" t="s">
        <v>408</v>
      </c>
    </row>
    <row r="21" spans="1:1" x14ac:dyDescent="0.3">
      <c r="A21" s="108" t="s">
        <v>10</v>
      </c>
    </row>
    <row r="22" spans="1:1" x14ac:dyDescent="0.3">
      <c r="A22" s="38"/>
    </row>
    <row r="23" spans="1:1" ht="27.6" x14ac:dyDescent="0.3">
      <c r="A23" s="140" t="s">
        <v>389</v>
      </c>
    </row>
    <row r="24" spans="1:1" x14ac:dyDescent="0.3">
      <c r="A24" s="108" t="s">
        <v>383</v>
      </c>
    </row>
    <row r="25" spans="1:1" ht="27.6" x14ac:dyDescent="0.3">
      <c r="A25" s="108" t="s">
        <v>384</v>
      </c>
    </row>
    <row r="26" spans="1:1" x14ac:dyDescent="0.3">
      <c r="A26" s="108" t="s">
        <v>385</v>
      </c>
    </row>
    <row r="27" spans="1:1" ht="27.6" x14ac:dyDescent="0.3">
      <c r="A27" s="108" t="s">
        <v>386</v>
      </c>
    </row>
    <row r="28" spans="1:1" ht="27.6" x14ac:dyDescent="0.3">
      <c r="A28" s="108" t="s">
        <v>387</v>
      </c>
    </row>
    <row r="29" spans="1:1" x14ac:dyDescent="0.3">
      <c r="A29" s="38"/>
    </row>
    <row r="30" spans="1:1" x14ac:dyDescent="0.3">
      <c r="A30" s="108" t="s">
        <v>388</v>
      </c>
    </row>
    <row r="31" spans="1:1" x14ac:dyDescent="0.3">
      <c r="A31" s="40"/>
    </row>
    <row r="32" spans="1:1" x14ac:dyDescent="0.3">
      <c r="A32" s="140" t="s">
        <v>406</v>
      </c>
    </row>
    <row r="33" spans="1:1" x14ac:dyDescent="0.3">
      <c r="A33" s="140" t="s">
        <v>409</v>
      </c>
    </row>
    <row r="34" spans="1:1" x14ac:dyDescent="0.3">
      <c r="A34" s="140" t="s">
        <v>410</v>
      </c>
    </row>
    <row r="35" spans="1:1" x14ac:dyDescent="0.3">
      <c r="A35" s="140" t="s">
        <v>412</v>
      </c>
    </row>
    <row r="36" spans="1:1" x14ac:dyDescent="0.3">
      <c r="A36" s="140" t="s">
        <v>411</v>
      </c>
    </row>
    <row r="37" spans="1:1" x14ac:dyDescent="0.3">
      <c r="A37" s="140" t="s">
        <v>514</v>
      </c>
    </row>
    <row r="38" spans="1:1" x14ac:dyDescent="0.3">
      <c r="A38" s="40"/>
    </row>
    <row r="39" spans="1:1" ht="15" thickBot="1" x14ac:dyDescent="0.35">
      <c r="A39" s="33"/>
    </row>
  </sheetData>
  <sheetProtection algorithmName="SHA-512" hashValue="aRAsn9hSSiRASG8PH7opcJNi1N1IbGnwwLCFtwf84/FHpwoaUHxSZaoUUV1a58L/TZCo1f0yoZiFWic4NuyQmA==" saltValue="NB1xW5gClobNafDdP5H0zA==" spinCount="100000" sheet="1" objects="1" scenarios="1"/>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9D8A-0D6E-40FD-BFFC-2BA8E3498E2F}">
  <dimension ref="A1:A37"/>
  <sheetViews>
    <sheetView workbookViewId="0">
      <selection activeCell="B4" sqref="B4"/>
    </sheetView>
  </sheetViews>
  <sheetFormatPr baseColWidth="10" defaultColWidth="8.88671875" defaultRowHeight="14.4" x14ac:dyDescent="0.3"/>
  <cols>
    <col min="1" max="1" width="96.21875" style="26" bestFit="1" customWidth="1"/>
  </cols>
  <sheetData>
    <row r="1" spans="1:1" x14ac:dyDescent="0.3">
      <c r="A1" s="69" t="s">
        <v>568</v>
      </c>
    </row>
    <row r="2" spans="1:1" x14ac:dyDescent="0.3">
      <c r="A2" s="206" t="s">
        <v>118</v>
      </c>
    </row>
    <row r="3" spans="1:1" x14ac:dyDescent="0.3">
      <c r="A3" s="21"/>
    </row>
    <row r="4" spans="1:1" x14ac:dyDescent="0.3">
      <c r="A4" s="70" t="s">
        <v>120</v>
      </c>
    </row>
    <row r="5" spans="1:1" x14ac:dyDescent="0.3">
      <c r="A5" s="21"/>
    </row>
    <row r="6" spans="1:1" s="6" customFormat="1" x14ac:dyDescent="0.3">
      <c r="A6" s="167" t="s">
        <v>250</v>
      </c>
    </row>
    <row r="7" spans="1:1" x14ac:dyDescent="0.3">
      <c r="A7" s="70" t="s">
        <v>566</v>
      </c>
    </row>
    <row r="8" spans="1:1" x14ac:dyDescent="0.3">
      <c r="A8" s="70" t="s">
        <v>357</v>
      </c>
    </row>
    <row r="9" spans="1:1" x14ac:dyDescent="0.3">
      <c r="A9" s="70" t="s">
        <v>358</v>
      </c>
    </row>
    <row r="10" spans="1:1" x14ac:dyDescent="0.3">
      <c r="A10" s="70" t="s">
        <v>682</v>
      </c>
    </row>
    <row r="11" spans="1:1" x14ac:dyDescent="0.3">
      <c r="A11" s="21"/>
    </row>
    <row r="12" spans="1:1" s="6" customFormat="1" x14ac:dyDescent="0.3">
      <c r="A12" s="167" t="s">
        <v>553</v>
      </c>
    </row>
    <row r="13" spans="1:1" x14ac:dyDescent="0.3">
      <c r="A13" s="70" t="s">
        <v>683</v>
      </c>
    </row>
    <row r="14" spans="1:1" x14ac:dyDescent="0.3">
      <c r="A14" s="21"/>
    </row>
    <row r="15" spans="1:1" s="6" customFormat="1" x14ac:dyDescent="0.3">
      <c r="A15" s="167" t="s">
        <v>252</v>
      </c>
    </row>
    <row r="16" spans="1:1" x14ac:dyDescent="0.3">
      <c r="A16" s="70" t="s">
        <v>196</v>
      </c>
    </row>
    <row r="17" spans="1:1" x14ac:dyDescent="0.3">
      <c r="A17" s="70" t="s">
        <v>603</v>
      </c>
    </row>
    <row r="18" spans="1:1" ht="15" thickBot="1" x14ac:dyDescent="0.35">
      <c r="A18" s="71" t="s">
        <v>684</v>
      </c>
    </row>
    <row r="19" spans="1:1" ht="15" thickBot="1" x14ac:dyDescent="0.35"/>
    <row r="20" spans="1:1" x14ac:dyDescent="0.3">
      <c r="A20" s="69" t="s">
        <v>568</v>
      </c>
    </row>
    <row r="21" spans="1:1" x14ac:dyDescent="0.3">
      <c r="A21" s="206" t="s">
        <v>119</v>
      </c>
    </row>
    <row r="22" spans="1:1" x14ac:dyDescent="0.3">
      <c r="A22" s="21"/>
    </row>
    <row r="23" spans="1:1" x14ac:dyDescent="0.3">
      <c r="A23" s="70" t="s">
        <v>359</v>
      </c>
    </row>
    <row r="24" spans="1:1" x14ac:dyDescent="0.3">
      <c r="A24" s="21"/>
    </row>
    <row r="25" spans="1:1" s="6" customFormat="1" x14ac:dyDescent="0.3">
      <c r="A25" s="167" t="s">
        <v>250</v>
      </c>
    </row>
    <row r="26" spans="1:1" x14ac:dyDescent="0.3">
      <c r="A26" s="70" t="s">
        <v>566</v>
      </c>
    </row>
    <row r="27" spans="1:1" x14ac:dyDescent="0.3">
      <c r="A27" s="70" t="s">
        <v>98</v>
      </c>
    </row>
    <row r="28" spans="1:1" x14ac:dyDescent="0.3">
      <c r="A28" s="70" t="s">
        <v>360</v>
      </c>
    </row>
    <row r="29" spans="1:1" x14ac:dyDescent="0.3">
      <c r="A29" s="70" t="s">
        <v>682</v>
      </c>
    </row>
    <row r="30" spans="1:1" x14ac:dyDescent="0.3">
      <c r="A30" s="21"/>
    </row>
    <row r="31" spans="1:1" s="6" customFormat="1" x14ac:dyDescent="0.3">
      <c r="A31" s="167" t="s">
        <v>553</v>
      </c>
    </row>
    <row r="32" spans="1:1" x14ac:dyDescent="0.3">
      <c r="A32" s="70" t="s">
        <v>683</v>
      </c>
    </row>
    <row r="33" spans="1:1" x14ac:dyDescent="0.3">
      <c r="A33" s="21"/>
    </row>
    <row r="34" spans="1:1" s="6" customFormat="1" x14ac:dyDescent="0.3">
      <c r="A34" s="167" t="s">
        <v>252</v>
      </c>
    </row>
    <row r="35" spans="1:1" x14ac:dyDescent="0.3">
      <c r="A35" s="70" t="s">
        <v>196</v>
      </c>
    </row>
    <row r="36" spans="1:1" x14ac:dyDescent="0.3">
      <c r="A36" s="70" t="s">
        <v>603</v>
      </c>
    </row>
    <row r="37" spans="1:1" ht="15" thickBot="1" x14ac:dyDescent="0.35">
      <c r="A37" s="71" t="s">
        <v>684</v>
      </c>
    </row>
  </sheetData>
  <sheetProtection algorithmName="SHA-512" hashValue="w9mWyZFoDvhrMqBFk5ugy9pWp67yt2BxdZg5PJM7TWY/6I3oFeX00jqMOBqQwLBi48PlKjXXYBtbuUiky83ZFA==" saltValue="YuqlKBi8joJcBTSwPawC0A==" spinCount="100000" sheet="1" objects="1" scenarios="1"/>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EE39-55F3-4C13-AA3F-953603F30AF3}">
  <sheetPr>
    <tabColor rgb="FFFFC000"/>
  </sheetPr>
  <dimension ref="A1:U9"/>
  <sheetViews>
    <sheetView tabSelected="1" zoomScale="70" zoomScaleNormal="70" workbookViewId="0">
      <selection activeCell="C3" sqref="C3"/>
    </sheetView>
  </sheetViews>
  <sheetFormatPr baseColWidth="10" defaultColWidth="11.44140625" defaultRowHeight="13.8" x14ac:dyDescent="0.25"/>
  <cols>
    <col min="1" max="1" width="11" style="34" customWidth="1"/>
    <col min="2" max="2" width="38" style="34" customWidth="1"/>
    <col min="3" max="3" width="45.77734375" style="34" bestFit="1" customWidth="1"/>
    <col min="4" max="4" width="20.44140625" style="34" customWidth="1"/>
    <col min="5" max="5" width="49.5546875" style="34" customWidth="1"/>
    <col min="6" max="6" width="18.77734375" style="34" customWidth="1"/>
    <col min="7" max="7" width="26" style="34" hidden="1" customWidth="1"/>
    <col min="8" max="8" width="26.77734375" style="34" customWidth="1"/>
    <col min="9" max="9" width="30.21875" style="34" customWidth="1"/>
    <col min="10" max="12" width="24.5546875" style="34" customWidth="1"/>
    <col min="13" max="13" width="2.77734375" style="34" customWidth="1"/>
    <col min="14" max="14" width="11.5546875" style="34" customWidth="1"/>
    <col min="15" max="15" width="16.77734375" style="34" bestFit="1" customWidth="1"/>
    <col min="16" max="16" width="13.21875" style="34" customWidth="1"/>
    <col min="17" max="17" width="19.77734375" style="34" customWidth="1"/>
    <col min="18" max="18" width="15.21875" style="34" customWidth="1"/>
    <col min="19" max="19" width="11.44140625" style="35"/>
    <col min="20" max="20" width="20" style="34" customWidth="1"/>
    <col min="21" max="21" width="11" style="34" customWidth="1"/>
    <col min="22" max="16384" width="11.44140625" style="34"/>
  </cols>
  <sheetData>
    <row r="1" spans="1:21" ht="30" customHeight="1" x14ac:dyDescent="0.25">
      <c r="A1" s="268" t="s">
        <v>405</v>
      </c>
      <c r="B1" s="268" t="s">
        <v>523</v>
      </c>
      <c r="C1" s="300" t="s">
        <v>575</v>
      </c>
      <c r="D1" s="268" t="s">
        <v>34</v>
      </c>
      <c r="E1" s="268" t="s">
        <v>707</v>
      </c>
      <c r="F1" s="268" t="s">
        <v>348</v>
      </c>
      <c r="G1" s="306" t="s">
        <v>0</v>
      </c>
      <c r="H1" s="307"/>
      <c r="I1" s="307"/>
      <c r="J1" s="307"/>
      <c r="K1" s="307"/>
      <c r="L1" s="307"/>
      <c r="N1" s="272" t="s">
        <v>16</v>
      </c>
      <c r="O1" s="274" t="s">
        <v>75</v>
      </c>
      <c r="P1" s="276" t="s">
        <v>524</v>
      </c>
      <c r="Q1" s="274" t="s">
        <v>25</v>
      </c>
      <c r="R1" s="278" t="s">
        <v>708</v>
      </c>
      <c r="S1" s="274" t="s">
        <v>694</v>
      </c>
      <c r="T1" s="270" t="s">
        <v>695</v>
      </c>
      <c r="U1" s="270" t="s">
        <v>696</v>
      </c>
    </row>
    <row r="2" spans="1:21" x14ac:dyDescent="0.25">
      <c r="A2" s="269"/>
      <c r="B2" s="269"/>
      <c r="C2" s="301"/>
      <c r="D2" s="269"/>
      <c r="E2" s="269"/>
      <c r="F2" s="269"/>
      <c r="G2" s="45">
        <v>2021</v>
      </c>
      <c r="H2" s="45">
        <v>2022</v>
      </c>
      <c r="I2" s="45">
        <v>2023</v>
      </c>
      <c r="J2" s="45">
        <v>2024</v>
      </c>
      <c r="K2" s="45">
        <v>2025</v>
      </c>
      <c r="L2" s="45">
        <v>2026</v>
      </c>
      <c r="N2" s="273"/>
      <c r="O2" s="275"/>
      <c r="P2" s="277"/>
      <c r="Q2" s="275"/>
      <c r="R2" s="279"/>
      <c r="S2" s="275"/>
      <c r="T2" s="271"/>
      <c r="U2" s="271"/>
    </row>
    <row r="3" spans="1:21" ht="69" x14ac:dyDescent="0.25">
      <c r="A3" s="42"/>
      <c r="B3" s="160" t="s">
        <v>325</v>
      </c>
      <c r="C3" s="8"/>
      <c r="D3" s="42"/>
      <c r="E3" s="42"/>
      <c r="F3" s="42"/>
      <c r="G3" s="219" t="s">
        <v>703</v>
      </c>
      <c r="H3" s="67">
        <v>500</v>
      </c>
      <c r="I3" s="67">
        <f>H3+(H3*PARAM!D5)</f>
        <v>572.5</v>
      </c>
      <c r="J3" s="67">
        <f>I3+(I3*PARAM!E5)</f>
        <v>595.97249999999997</v>
      </c>
      <c r="K3" s="67">
        <f>J3+(J3*PARAM!F5)</f>
        <v>607.89194999999995</v>
      </c>
      <c r="L3" s="67">
        <f>K3+(K3*PARAM!G5)</f>
        <v>620.04978899999992</v>
      </c>
      <c r="N3" s="160" t="s">
        <v>698</v>
      </c>
      <c r="O3" s="42"/>
      <c r="P3" s="142" t="s">
        <v>700</v>
      </c>
      <c r="Q3" s="142" t="s">
        <v>685</v>
      </c>
      <c r="R3" s="85"/>
      <c r="S3" s="148" t="s">
        <v>686</v>
      </c>
      <c r="T3" s="148" t="s">
        <v>9</v>
      </c>
      <c r="U3" s="42"/>
    </row>
    <row r="4" spans="1:21" ht="94.05" customHeight="1" x14ac:dyDescent="0.25">
      <c r="A4" s="42"/>
      <c r="B4" s="160" t="s">
        <v>326</v>
      </c>
      <c r="C4" s="97"/>
      <c r="D4" s="97"/>
      <c r="E4" s="97"/>
      <c r="F4" s="42"/>
      <c r="G4" s="57" t="s">
        <v>8</v>
      </c>
      <c r="H4" s="219" t="s">
        <v>704</v>
      </c>
      <c r="I4" s="207" t="s">
        <v>687</v>
      </c>
      <c r="J4" s="207" t="s">
        <v>688</v>
      </c>
      <c r="K4" s="207" t="s">
        <v>689</v>
      </c>
      <c r="L4" s="207" t="s">
        <v>690</v>
      </c>
      <c r="N4" s="160" t="s">
        <v>521</v>
      </c>
      <c r="O4" s="42"/>
      <c r="P4" s="142" t="s">
        <v>700</v>
      </c>
      <c r="Q4" s="142" t="s">
        <v>685</v>
      </c>
      <c r="R4" s="85"/>
      <c r="S4" s="148" t="s">
        <v>686</v>
      </c>
      <c r="T4" s="148" t="s">
        <v>9</v>
      </c>
      <c r="U4" s="42"/>
    </row>
    <row r="5" spans="1:21" ht="94.05" customHeight="1" x14ac:dyDescent="0.25">
      <c r="A5" s="42"/>
      <c r="B5" s="160" t="s">
        <v>327</v>
      </c>
      <c r="C5" s="9"/>
      <c r="D5" s="42"/>
      <c r="E5" s="42"/>
      <c r="F5" s="42"/>
      <c r="G5" s="87">
        <v>365.8</v>
      </c>
      <c r="H5" s="219" t="s">
        <v>705</v>
      </c>
      <c r="I5" s="207" t="s">
        <v>687</v>
      </c>
      <c r="J5" s="207" t="s">
        <v>688</v>
      </c>
      <c r="K5" s="207" t="s">
        <v>689</v>
      </c>
      <c r="L5" s="207" t="s">
        <v>690</v>
      </c>
      <c r="N5" s="160" t="s">
        <v>698</v>
      </c>
      <c r="O5" s="42"/>
      <c r="P5" s="142" t="s">
        <v>700</v>
      </c>
      <c r="Q5" s="142" t="s">
        <v>685</v>
      </c>
      <c r="R5" s="85"/>
      <c r="S5" s="148" t="s">
        <v>460</v>
      </c>
      <c r="T5" s="148" t="s">
        <v>9</v>
      </c>
      <c r="U5" s="42"/>
    </row>
    <row r="6" spans="1:21" ht="326.55" customHeight="1" x14ac:dyDescent="0.25">
      <c r="A6" s="42"/>
      <c r="B6" s="160" t="s">
        <v>328</v>
      </c>
      <c r="C6" s="42"/>
      <c r="D6" s="42"/>
      <c r="E6" s="42"/>
      <c r="F6" s="42"/>
      <c r="G6" s="220" t="s">
        <v>706</v>
      </c>
      <c r="H6" s="222" t="s">
        <v>709</v>
      </c>
      <c r="I6" s="208" t="s">
        <v>710</v>
      </c>
      <c r="J6" s="208" t="s">
        <v>710</v>
      </c>
      <c r="K6" s="208" t="s">
        <v>710</v>
      </c>
      <c r="L6" s="208" t="s">
        <v>710</v>
      </c>
      <c r="N6" s="160" t="s">
        <v>349</v>
      </c>
      <c r="O6" s="42"/>
      <c r="P6" s="42"/>
      <c r="Q6" s="42"/>
      <c r="R6" s="85"/>
      <c r="S6" s="148" t="s">
        <v>691</v>
      </c>
      <c r="T6" s="85"/>
      <c r="U6" s="42"/>
    </row>
    <row r="7" spans="1:21" ht="322.05" customHeight="1" x14ac:dyDescent="0.25">
      <c r="A7" s="42"/>
      <c r="B7" s="160" t="s">
        <v>329</v>
      </c>
      <c r="C7" s="42"/>
      <c r="D7" s="42"/>
      <c r="E7" s="42"/>
      <c r="F7" s="42"/>
      <c r="G7" s="220" t="s">
        <v>706</v>
      </c>
      <c r="H7" s="221" t="s">
        <v>709</v>
      </c>
      <c r="I7" s="160" t="s">
        <v>711</v>
      </c>
      <c r="J7" s="160" t="s">
        <v>711</v>
      </c>
      <c r="K7" s="160" t="s">
        <v>711</v>
      </c>
      <c r="L7" s="160" t="s">
        <v>711</v>
      </c>
      <c r="N7" s="160" t="s">
        <v>349</v>
      </c>
      <c r="O7" s="42"/>
      <c r="P7" s="42"/>
      <c r="Q7" s="42"/>
      <c r="R7" s="85"/>
      <c r="S7" s="148" t="s">
        <v>691</v>
      </c>
      <c r="T7" s="85"/>
      <c r="U7" s="42"/>
    </row>
    <row r="8" spans="1:21" x14ac:dyDescent="0.25">
      <c r="S8" s="84"/>
    </row>
    <row r="9" spans="1:21" ht="14.4" thickBot="1" x14ac:dyDescent="0.3">
      <c r="S9" s="84"/>
    </row>
  </sheetData>
  <sheetProtection algorithmName="SHA-512" hashValue="7cNyq/WAmhM+x3YdWWcMbPTqaV/0A083KO7p3+h9ymQVcA59gSZsob4cUC3NV69+lRVw14j2wAqfGHgrXghBNA==" saltValue="FHsVf/opQu4b+AjWdp5slg==" spinCount="100000" sheet="1" objects="1" scenarios="1"/>
  <mergeCells count="15">
    <mergeCell ref="T1:T2"/>
    <mergeCell ref="U1:U2"/>
    <mergeCell ref="P1:P2"/>
    <mergeCell ref="Q1:Q2"/>
    <mergeCell ref="R1:R2"/>
    <mergeCell ref="N1:N2"/>
    <mergeCell ref="O1:O2"/>
    <mergeCell ref="F1:F2"/>
    <mergeCell ref="S1:S2"/>
    <mergeCell ref="G1:L1"/>
    <mergeCell ref="A1:A2"/>
    <mergeCell ref="B1:B2"/>
    <mergeCell ref="C1:C2"/>
    <mergeCell ref="D1:D2"/>
    <mergeCell ref="E1:E2"/>
  </mergeCells>
  <pageMargins left="0.7" right="0.7" top="0.75" bottom="0.75" header="0.3" footer="0.3"/>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CD87-7FCD-4378-B90F-4F58D0FA1AEE}">
  <sheetPr>
    <tabColor theme="3"/>
  </sheetPr>
  <dimension ref="A1:AK4"/>
  <sheetViews>
    <sheetView zoomScale="80" zoomScaleNormal="80" workbookViewId="0">
      <selection activeCell="B5" sqref="B5"/>
    </sheetView>
  </sheetViews>
  <sheetFormatPr baseColWidth="10" defaultColWidth="11.44140625" defaultRowHeight="13.8" x14ac:dyDescent="0.25"/>
  <cols>
    <col min="1" max="1" width="11" style="34" customWidth="1"/>
    <col min="2" max="2" width="120" style="34" customWidth="1"/>
    <col min="3" max="3" width="32.21875" style="34" customWidth="1"/>
    <col min="4" max="4" width="20.44140625" style="34" customWidth="1"/>
    <col min="5" max="5" width="49.5546875" style="34" customWidth="1"/>
    <col min="6" max="6" width="13.21875" style="34" customWidth="1"/>
    <col min="7" max="7" width="11.44140625" style="34"/>
    <col min="8" max="11" width="11.44140625" style="34" customWidth="1"/>
    <col min="12" max="12" width="2.77734375" style="34" customWidth="1"/>
    <col min="13" max="13" width="11.5546875" style="34" customWidth="1"/>
    <col min="14" max="14" width="16.77734375" style="34" bestFit="1" customWidth="1"/>
    <col min="15" max="15" width="16.5546875" style="34" customWidth="1"/>
    <col min="16" max="16" width="19.77734375" style="34" customWidth="1"/>
    <col min="17" max="17" width="17.77734375" style="34" customWidth="1"/>
    <col min="18" max="36" width="0" style="34" hidden="1" customWidth="1"/>
    <col min="37" max="37" width="0.21875" style="34" customWidth="1"/>
    <col min="38" max="16384" width="11.44140625" style="34"/>
  </cols>
  <sheetData>
    <row r="1" spans="1:37" x14ac:dyDescent="0.25">
      <c r="M1" s="296">
        <v>2022</v>
      </c>
      <c r="N1" s="296"/>
      <c r="O1" s="296"/>
      <c r="P1" s="296"/>
      <c r="Q1" s="296"/>
      <c r="R1" s="296">
        <v>2023</v>
      </c>
      <c r="S1" s="296"/>
      <c r="T1" s="296"/>
      <c r="U1" s="296"/>
      <c r="V1" s="296"/>
      <c r="W1" s="296">
        <v>2024</v>
      </c>
      <c r="X1" s="296"/>
      <c r="Y1" s="296"/>
      <c r="Z1" s="296"/>
      <c r="AA1" s="296"/>
      <c r="AB1" s="296">
        <v>2025</v>
      </c>
      <c r="AC1" s="296"/>
      <c r="AD1" s="296"/>
      <c r="AE1" s="296"/>
      <c r="AF1" s="296"/>
      <c r="AG1" s="296">
        <v>2026</v>
      </c>
      <c r="AH1" s="296"/>
      <c r="AI1" s="296"/>
      <c r="AJ1" s="296"/>
      <c r="AK1" s="296"/>
    </row>
    <row r="2" spans="1:37" ht="30" customHeight="1" x14ac:dyDescent="0.25">
      <c r="A2" s="268" t="s">
        <v>405</v>
      </c>
      <c r="B2" s="268" t="s">
        <v>523</v>
      </c>
      <c r="C2" s="300" t="s">
        <v>575</v>
      </c>
      <c r="D2" s="268" t="s">
        <v>34</v>
      </c>
      <c r="E2" s="268" t="s">
        <v>707</v>
      </c>
      <c r="F2" s="268" t="s">
        <v>348</v>
      </c>
      <c r="G2" s="268" t="s">
        <v>546</v>
      </c>
      <c r="H2" s="269"/>
      <c r="I2" s="269"/>
      <c r="J2" s="269"/>
      <c r="K2" s="269"/>
      <c r="M2" s="272" t="s">
        <v>545</v>
      </c>
      <c r="N2" s="274" t="s">
        <v>544</v>
      </c>
      <c r="O2" s="274" t="s">
        <v>543</v>
      </c>
      <c r="P2" s="270" t="s">
        <v>542</v>
      </c>
      <c r="Q2" s="270" t="s">
        <v>541</v>
      </c>
      <c r="R2" s="295" t="s">
        <v>4</v>
      </c>
      <c r="S2" s="294" t="s">
        <v>2</v>
      </c>
      <c r="T2" s="294" t="s">
        <v>3</v>
      </c>
      <c r="U2" s="292" t="s">
        <v>5</v>
      </c>
      <c r="V2" s="292" t="s">
        <v>6</v>
      </c>
      <c r="W2" s="295" t="s">
        <v>4</v>
      </c>
      <c r="X2" s="294" t="s">
        <v>2</v>
      </c>
      <c r="Y2" s="294" t="s">
        <v>3</v>
      </c>
      <c r="Z2" s="292" t="s">
        <v>5</v>
      </c>
      <c r="AA2" s="292" t="s">
        <v>6</v>
      </c>
      <c r="AB2" s="295" t="s">
        <v>4</v>
      </c>
      <c r="AC2" s="294" t="s">
        <v>2</v>
      </c>
      <c r="AD2" s="294" t="s">
        <v>3</v>
      </c>
      <c r="AE2" s="292" t="s">
        <v>5</v>
      </c>
      <c r="AF2" s="292" t="s">
        <v>6</v>
      </c>
      <c r="AG2" s="295" t="s">
        <v>4</v>
      </c>
      <c r="AH2" s="294" t="s">
        <v>2</v>
      </c>
      <c r="AI2" s="294" t="s">
        <v>3</v>
      </c>
      <c r="AJ2" s="292" t="s">
        <v>5</v>
      </c>
      <c r="AK2" s="292" t="s">
        <v>6</v>
      </c>
    </row>
    <row r="3" spans="1:37" x14ac:dyDescent="0.25">
      <c r="A3" s="269"/>
      <c r="B3" s="269"/>
      <c r="C3" s="301"/>
      <c r="D3" s="269"/>
      <c r="E3" s="269"/>
      <c r="F3" s="269"/>
      <c r="G3" s="45">
        <v>2022</v>
      </c>
      <c r="H3" s="45">
        <v>2023</v>
      </c>
      <c r="I3" s="45">
        <v>2024</v>
      </c>
      <c r="J3" s="45">
        <v>2025</v>
      </c>
      <c r="K3" s="45">
        <v>2026</v>
      </c>
      <c r="M3" s="295"/>
      <c r="N3" s="294"/>
      <c r="O3" s="294"/>
      <c r="P3" s="292"/>
      <c r="Q3" s="292"/>
      <c r="R3" s="295"/>
      <c r="S3" s="294"/>
      <c r="T3" s="294"/>
      <c r="U3" s="292"/>
      <c r="V3" s="292"/>
      <c r="W3" s="295"/>
      <c r="X3" s="294"/>
      <c r="Y3" s="294"/>
      <c r="Z3" s="292"/>
      <c r="AA3" s="292"/>
      <c r="AB3" s="295"/>
      <c r="AC3" s="294"/>
      <c r="AD3" s="294"/>
      <c r="AE3" s="292"/>
      <c r="AF3" s="292"/>
      <c r="AG3" s="295"/>
      <c r="AH3" s="294"/>
      <c r="AI3" s="294"/>
      <c r="AJ3" s="292"/>
      <c r="AK3" s="292"/>
    </row>
    <row r="4" spans="1:37" x14ac:dyDescent="0.25">
      <c r="C4" s="2"/>
    </row>
  </sheetData>
  <mergeCells count="37">
    <mergeCell ref="W2:W3"/>
    <mergeCell ref="AI2:AI3"/>
    <mergeCell ref="AJ2:AJ3"/>
    <mergeCell ref="AK2:AK3"/>
    <mergeCell ref="AC2:AC3"/>
    <mergeCell ref="AD2:AD3"/>
    <mergeCell ref="AE2:AE3"/>
    <mergeCell ref="AF2:AF3"/>
    <mergeCell ref="AG2:AG3"/>
    <mergeCell ref="AH2:AH3"/>
    <mergeCell ref="X2:X3"/>
    <mergeCell ref="Y2:Y3"/>
    <mergeCell ref="Z2:Z3"/>
    <mergeCell ref="AA2:AA3"/>
    <mergeCell ref="AB2:AB3"/>
    <mergeCell ref="V2:V3"/>
    <mergeCell ref="F2:F3"/>
    <mergeCell ref="G2:K2"/>
    <mergeCell ref="M2:M3"/>
    <mergeCell ref="N2:N3"/>
    <mergeCell ref="O2:O3"/>
    <mergeCell ref="P2:P3"/>
    <mergeCell ref="Q2:Q3"/>
    <mergeCell ref="R2:R3"/>
    <mergeCell ref="S2:S3"/>
    <mergeCell ref="T2:T3"/>
    <mergeCell ref="U2:U3"/>
    <mergeCell ref="M1:Q1"/>
    <mergeCell ref="R1:V1"/>
    <mergeCell ref="W1:AA1"/>
    <mergeCell ref="AB1:AF1"/>
    <mergeCell ref="AG1:AK1"/>
    <mergeCell ref="A2:A3"/>
    <mergeCell ref="B2:B3"/>
    <mergeCell ref="C2:C3"/>
    <mergeCell ref="D2:D3"/>
    <mergeCell ref="E2:E3"/>
  </mergeCell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7D5C-625B-4AC2-BF25-D14F1A99E095}">
  <sheetPr>
    <tabColor theme="5" tint="-0.49995422223578601"/>
  </sheetPr>
  <dimension ref="A1:F14"/>
  <sheetViews>
    <sheetView workbookViewId="0"/>
  </sheetViews>
  <sheetFormatPr baseColWidth="10" defaultColWidth="11.44140625" defaultRowHeight="13.8" x14ac:dyDescent="0.25"/>
  <cols>
    <col min="1" max="1" width="30.5546875" style="34" customWidth="1"/>
    <col min="2" max="16384" width="11.44140625" style="34"/>
  </cols>
  <sheetData>
    <row r="1" spans="1:6" x14ac:dyDescent="0.25">
      <c r="A1" s="136" t="s">
        <v>13</v>
      </c>
    </row>
    <row r="3" spans="1:6" x14ac:dyDescent="0.25">
      <c r="B3" s="46">
        <v>2022</v>
      </c>
      <c r="C3" s="46">
        <v>2023</v>
      </c>
      <c r="D3" s="46">
        <v>2024</v>
      </c>
      <c r="E3" s="46">
        <v>2025</v>
      </c>
      <c r="F3" s="46">
        <v>2026</v>
      </c>
    </row>
    <row r="4" spans="1:6" x14ac:dyDescent="0.25">
      <c r="A4" s="42" t="str">
        <f>TOC!A14</f>
        <v>Algemeen</v>
      </c>
      <c r="B4" s="46"/>
      <c r="C4" s="46"/>
      <c r="D4" s="46"/>
      <c r="E4" s="46"/>
      <c r="F4" s="46"/>
    </row>
    <row r="5" spans="1:6" x14ac:dyDescent="0.25">
      <c r="A5" s="42" t="str">
        <f>TOC!A15</f>
        <v>Aansluiting (drinkwater)</v>
      </c>
      <c r="B5" s="46"/>
      <c r="C5" s="46"/>
      <c r="D5" s="46"/>
      <c r="E5" s="46"/>
      <c r="F5" s="46"/>
    </row>
    <row r="6" spans="1:6" ht="29.25" customHeight="1" x14ac:dyDescent="0.25">
      <c r="A6" s="42" t="str">
        <f>TOC!A16</f>
        <v>Meters</v>
      </c>
      <c r="B6" s="46"/>
      <c r="C6" s="46"/>
      <c r="D6" s="46"/>
      <c r="E6" s="46"/>
      <c r="F6" s="46"/>
    </row>
    <row r="7" spans="1:6" ht="29.25" customHeight="1" x14ac:dyDescent="0.25">
      <c r="A7" s="42" t="str">
        <f>TOC!A17</f>
        <v>Zwanenhalzen (standpijpen)</v>
      </c>
      <c r="B7" s="46"/>
      <c r="C7" s="46"/>
      <c r="D7" s="46"/>
      <c r="E7" s="46"/>
      <c r="F7" s="46"/>
    </row>
    <row r="8" spans="1:6" ht="29.25" customHeight="1" x14ac:dyDescent="0.25">
      <c r="A8" s="42" t="str">
        <f>TOC!A18</f>
        <v>Analyse van het water</v>
      </c>
      <c r="B8" s="46"/>
      <c r="C8" s="46"/>
      <c r="D8" s="46"/>
      <c r="E8" s="46"/>
      <c r="F8" s="46"/>
    </row>
    <row r="9" spans="1:6" ht="29.25" customHeight="1" x14ac:dyDescent="0.25">
      <c r="A9" s="42" t="str">
        <f>TOC!A19</f>
        <v>Prestaties sanering</v>
      </c>
      <c r="B9" s="46"/>
      <c r="C9" s="46"/>
      <c r="D9" s="46"/>
      <c r="E9" s="46"/>
      <c r="F9" s="46"/>
    </row>
    <row r="10" spans="1:6" ht="29.25" customHeight="1" x14ac:dyDescent="0.25">
      <c r="A10" s="42" t="str">
        <f>TOC!A20</f>
        <v>Privatieve stormbekkens</v>
      </c>
      <c r="B10" s="46"/>
      <c r="C10" s="46"/>
      <c r="D10" s="46"/>
      <c r="E10" s="46"/>
      <c r="F10" s="46"/>
    </row>
    <row r="11" spans="1:6" ht="29.25" customHeight="1" x14ac:dyDescent="0.25">
      <c r="A11" s="42" t="str">
        <f>TOC!A21</f>
        <v>Netten</v>
      </c>
      <c r="B11" s="46"/>
      <c r="C11" s="46"/>
      <c r="D11" s="46"/>
      <c r="E11" s="46"/>
      <c r="F11" s="46"/>
    </row>
    <row r="12" spans="1:6" ht="29.25" customHeight="1" x14ac:dyDescent="0.25">
      <c r="A12" s="42" t="str">
        <f>TOC!A22</f>
        <v>Allerlei</v>
      </c>
      <c r="B12" s="46"/>
      <c r="C12" s="46"/>
      <c r="D12" s="46"/>
      <c r="E12" s="46"/>
      <c r="F12" s="46"/>
    </row>
    <row r="13" spans="1:6" ht="29.25" customHeight="1" x14ac:dyDescent="0.25">
      <c r="A13" s="42" t="str">
        <f>TOC!A23</f>
        <v>Fraude</v>
      </c>
      <c r="B13" s="46"/>
      <c r="C13" s="46"/>
      <c r="D13" s="46"/>
      <c r="E13" s="46"/>
      <c r="F13" s="46"/>
    </row>
    <row r="14" spans="1:6" x14ac:dyDescent="0.25">
      <c r="A14" s="209" t="s">
        <v>14</v>
      </c>
      <c r="B14" s="42">
        <f t="shared" ref="B14:F14" si="0">SUM(B4:B13)</f>
        <v>0</v>
      </c>
      <c r="C14" s="42">
        <f t="shared" si="0"/>
        <v>0</v>
      </c>
      <c r="D14" s="42">
        <f t="shared" si="0"/>
        <v>0</v>
      </c>
      <c r="E14" s="42">
        <f t="shared" si="0"/>
        <v>0</v>
      </c>
      <c r="F14" s="42">
        <f t="shared" si="0"/>
        <v>0</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173C-8C59-448C-A664-064B9BE94EEE}">
  <sheetPr>
    <tabColor rgb="FFFFC000"/>
  </sheetPr>
  <dimension ref="A1:W17"/>
  <sheetViews>
    <sheetView zoomScale="80" zoomScaleNormal="80" workbookViewId="0">
      <pane xSplit="2" ySplit="2" topLeftCell="C3" activePane="bottomRight" state="frozen"/>
      <selection pane="topRight" activeCell="C1" sqref="C1"/>
      <selection pane="bottomLeft" activeCell="A3" sqref="A3"/>
      <selection pane="bottomRight" activeCell="K9" sqref="K9"/>
    </sheetView>
  </sheetViews>
  <sheetFormatPr baseColWidth="10" defaultColWidth="11.44140625" defaultRowHeight="13.8" x14ac:dyDescent="0.25"/>
  <cols>
    <col min="1" max="1" width="11.44140625" style="34"/>
    <col min="2" max="2" width="69.77734375" style="34" customWidth="1"/>
    <col min="3" max="3" width="11.44140625" style="34" customWidth="1"/>
    <col min="4" max="4" width="15.77734375" style="34" customWidth="1"/>
    <col min="5" max="5" width="13.44140625" style="34" customWidth="1"/>
    <col min="6" max="6" width="15.77734375" style="34" hidden="1" customWidth="1"/>
    <col min="7" max="7" width="11.21875" style="34" customWidth="1"/>
    <col min="8" max="8" width="12.5546875" style="34" customWidth="1"/>
    <col min="9" max="12" width="11.44140625" style="34" customWidth="1"/>
    <col min="13" max="13" width="4" style="34" customWidth="1"/>
    <col min="14" max="14" width="17.44140625" style="34" bestFit="1" customWidth="1"/>
    <col min="15" max="15" width="12.77734375" style="34" bestFit="1" customWidth="1"/>
    <col min="16" max="16" width="16.21875" style="34" customWidth="1"/>
    <col min="17" max="17" width="11.44140625" style="34" customWidth="1"/>
    <col min="18" max="18" width="14.77734375" style="34" customWidth="1"/>
    <col min="19" max="19" width="13" style="35" customWidth="1"/>
    <col min="20" max="20" width="86.77734375" style="34" customWidth="1"/>
    <col min="21" max="21" width="11.44140625" style="34"/>
    <col min="22" max="22" width="21.44140625" style="34" bestFit="1" customWidth="1"/>
    <col min="23" max="16384" width="11.44140625" style="34"/>
  </cols>
  <sheetData>
    <row r="1" spans="1:23" ht="30" customHeight="1" x14ac:dyDescent="0.25">
      <c r="A1" s="268" t="s">
        <v>405</v>
      </c>
      <c r="B1" s="268" t="s">
        <v>523</v>
      </c>
      <c r="C1" s="268" t="s">
        <v>34</v>
      </c>
      <c r="D1" s="268" t="s">
        <v>707</v>
      </c>
      <c r="E1" s="268" t="s">
        <v>348</v>
      </c>
      <c r="F1" s="265" t="s">
        <v>0</v>
      </c>
      <c r="G1" s="266"/>
      <c r="H1" s="266"/>
      <c r="I1" s="266"/>
      <c r="J1" s="266"/>
      <c r="K1" s="266"/>
      <c r="L1" s="267"/>
      <c r="N1" s="272" t="s">
        <v>64</v>
      </c>
      <c r="O1" s="274" t="s">
        <v>75</v>
      </c>
      <c r="P1" s="276" t="s">
        <v>524</v>
      </c>
      <c r="Q1" s="274" t="s">
        <v>25</v>
      </c>
      <c r="R1" s="278" t="s">
        <v>708</v>
      </c>
      <c r="S1" s="274" t="s">
        <v>694</v>
      </c>
      <c r="T1" s="270" t="s">
        <v>695</v>
      </c>
      <c r="U1" s="270" t="s">
        <v>696</v>
      </c>
    </row>
    <row r="2" spans="1:23" ht="55.2" x14ac:dyDescent="0.25">
      <c r="A2" s="269"/>
      <c r="B2" s="269"/>
      <c r="C2" s="269"/>
      <c r="D2" s="269"/>
      <c r="E2" s="269"/>
      <c r="F2" s="45">
        <v>2021</v>
      </c>
      <c r="G2" s="45">
        <v>2022</v>
      </c>
      <c r="H2" s="241" t="s">
        <v>716</v>
      </c>
      <c r="I2" s="240" t="s">
        <v>717</v>
      </c>
      <c r="J2" s="45">
        <v>2024</v>
      </c>
      <c r="K2" s="45">
        <v>2025</v>
      </c>
      <c r="L2" s="45">
        <v>2026</v>
      </c>
      <c r="N2" s="273"/>
      <c r="O2" s="275"/>
      <c r="P2" s="277"/>
      <c r="Q2" s="275"/>
      <c r="R2" s="279"/>
      <c r="S2" s="275"/>
      <c r="T2" s="271"/>
      <c r="U2" s="271"/>
    </row>
    <row r="3" spans="1:23" ht="40.5" customHeight="1" x14ac:dyDescent="0.25">
      <c r="A3" s="142" t="s">
        <v>28</v>
      </c>
      <c r="B3" s="143" t="s">
        <v>36</v>
      </c>
      <c r="C3" s="142" t="s">
        <v>697</v>
      </c>
      <c r="D3" s="56"/>
      <c r="E3" s="144" t="s">
        <v>526</v>
      </c>
      <c r="F3" s="87">
        <v>36.130000000000003</v>
      </c>
      <c r="G3" s="122">
        <v>60</v>
      </c>
      <c r="H3" s="223">
        <v>62.1</v>
      </c>
      <c r="I3" s="123">
        <f>G3+(G3*PARAM!D5)</f>
        <v>68.7</v>
      </c>
      <c r="J3" s="122">
        <f>I3+(I3*PARAM!E5)</f>
        <v>71.5167</v>
      </c>
      <c r="K3" s="122">
        <f>J3+(J3*PARAM!F5)</f>
        <v>72.947034000000002</v>
      </c>
      <c r="L3" s="122">
        <f>K3+(K3*PARAM!G5)</f>
        <v>74.40597468</v>
      </c>
      <c r="N3" s="145" t="s">
        <v>698</v>
      </c>
      <c r="O3" s="146" t="s">
        <v>699</v>
      </c>
      <c r="P3" s="147" t="s">
        <v>700</v>
      </c>
      <c r="Q3" s="44"/>
      <c r="R3" s="56"/>
      <c r="S3" s="148" t="s">
        <v>467</v>
      </c>
      <c r="T3" s="43"/>
      <c r="U3" s="42"/>
    </row>
    <row r="4" spans="1:23" ht="28.8" x14ac:dyDescent="0.25">
      <c r="A4" s="142" t="s">
        <v>47</v>
      </c>
      <c r="B4" s="143" t="s">
        <v>37</v>
      </c>
      <c r="C4" s="142" t="s">
        <v>697</v>
      </c>
      <c r="D4" s="56"/>
      <c r="E4" s="144" t="s">
        <v>526</v>
      </c>
      <c r="F4" s="88" t="s">
        <v>8</v>
      </c>
      <c r="G4" s="122">
        <v>60</v>
      </c>
      <c r="H4" s="223">
        <v>62.1</v>
      </c>
      <c r="I4" s="123">
        <f>G4+(G4*PARAM!D5)</f>
        <v>68.7</v>
      </c>
      <c r="J4" s="122">
        <f>I4+(I4*PARAM!E5)</f>
        <v>71.5167</v>
      </c>
      <c r="K4" s="122">
        <f>J4+(J4*PARAM!F5)</f>
        <v>72.947034000000002</v>
      </c>
      <c r="L4" s="122">
        <f>K4+(K4*PARAM!G5)</f>
        <v>74.40597468</v>
      </c>
      <c r="N4" s="147" t="s">
        <v>521</v>
      </c>
      <c r="O4" s="146" t="s">
        <v>699</v>
      </c>
      <c r="P4" s="147" t="s">
        <v>700</v>
      </c>
      <c r="Q4" s="44"/>
      <c r="R4" s="32"/>
      <c r="S4" s="148" t="s">
        <v>466</v>
      </c>
      <c r="T4" s="43"/>
      <c r="U4" s="42"/>
    </row>
    <row r="5" spans="1:23" ht="28.8" x14ac:dyDescent="0.25">
      <c r="A5" s="142" t="s">
        <v>48</v>
      </c>
      <c r="B5" s="143" t="s">
        <v>38</v>
      </c>
      <c r="C5" s="142" t="s">
        <v>697</v>
      </c>
      <c r="D5" s="56"/>
      <c r="E5" s="149" t="s">
        <v>65</v>
      </c>
      <c r="F5" s="87">
        <v>72.260000000000005</v>
      </c>
      <c r="G5" s="122">
        <v>60</v>
      </c>
      <c r="H5" s="223">
        <v>62.1</v>
      </c>
      <c r="I5" s="123">
        <f>G5+(G5*PARAM!D5)</f>
        <v>68.7</v>
      </c>
      <c r="J5" s="122">
        <f>I5+(I5*PARAM!E5)</f>
        <v>71.5167</v>
      </c>
      <c r="K5" s="122">
        <f>J5+(J5*PARAM!F5)</f>
        <v>72.947034000000002</v>
      </c>
      <c r="L5" s="122">
        <f>K5+(K5*PARAM!G5)</f>
        <v>74.40597468</v>
      </c>
      <c r="N5" s="145" t="s">
        <v>698</v>
      </c>
      <c r="O5" s="146" t="s">
        <v>699</v>
      </c>
      <c r="P5" s="147" t="s">
        <v>700</v>
      </c>
      <c r="Q5" s="44"/>
      <c r="R5" s="56"/>
      <c r="S5" s="148" t="s">
        <v>528</v>
      </c>
      <c r="T5" s="43"/>
      <c r="U5" s="42"/>
    </row>
    <row r="6" spans="1:23" ht="39" customHeight="1" x14ac:dyDescent="0.25">
      <c r="A6" s="142" t="s">
        <v>49</v>
      </c>
      <c r="B6" s="150" t="s">
        <v>39</v>
      </c>
      <c r="C6" s="56"/>
      <c r="D6" s="56"/>
      <c r="E6" s="56"/>
      <c r="F6" s="77"/>
      <c r="G6" s="123"/>
      <c r="H6" s="224"/>
      <c r="I6" s="123"/>
      <c r="J6" s="123"/>
      <c r="K6" s="123"/>
      <c r="L6" s="123"/>
      <c r="N6" s="147" t="s">
        <v>521</v>
      </c>
      <c r="O6" s="56"/>
      <c r="P6" s="51"/>
      <c r="Q6" s="56"/>
      <c r="R6" s="56"/>
      <c r="S6" s="148" t="s">
        <v>528</v>
      </c>
      <c r="T6" s="43"/>
      <c r="U6" s="42"/>
    </row>
    <row r="7" spans="1:23" ht="69" x14ac:dyDescent="0.25">
      <c r="A7" s="151" t="s">
        <v>50</v>
      </c>
      <c r="B7" s="143" t="s">
        <v>40</v>
      </c>
      <c r="C7" s="51"/>
      <c r="D7" s="147" t="s">
        <v>487</v>
      </c>
      <c r="E7" s="152" t="s">
        <v>67</v>
      </c>
      <c r="F7" s="77">
        <v>5</v>
      </c>
      <c r="G7" s="124">
        <v>5</v>
      </c>
      <c r="H7" s="225">
        <v>5.18</v>
      </c>
      <c r="I7" s="242">
        <v>5.52</v>
      </c>
      <c r="J7" s="125">
        <v>5.61</v>
      </c>
      <c r="K7" s="125">
        <f>(J7*PARAM!F5)+J7</f>
        <v>5.7222</v>
      </c>
      <c r="L7" s="125">
        <f>(K7*PARAM!G5)+K7</f>
        <v>5.8366439999999997</v>
      </c>
      <c r="N7" s="90" t="s">
        <v>349</v>
      </c>
      <c r="O7" s="56"/>
      <c r="P7" s="147" t="s">
        <v>700</v>
      </c>
      <c r="Q7" s="142" t="s">
        <v>527</v>
      </c>
      <c r="R7" s="56"/>
      <c r="S7" s="148" t="s">
        <v>531</v>
      </c>
      <c r="T7" s="37" t="s">
        <v>390</v>
      </c>
      <c r="U7" s="42"/>
      <c r="V7" s="78"/>
    </row>
    <row r="8" spans="1:23" ht="69" x14ac:dyDescent="0.25">
      <c r="A8" s="151" t="s">
        <v>51</v>
      </c>
      <c r="B8" s="143" t="s">
        <v>41</v>
      </c>
      <c r="C8" s="51"/>
      <c r="D8" s="147" t="s">
        <v>487</v>
      </c>
      <c r="E8" s="153" t="s">
        <v>68</v>
      </c>
      <c r="F8" s="77">
        <v>10</v>
      </c>
      <c r="G8" s="124">
        <v>10</v>
      </c>
      <c r="H8" s="225">
        <v>10.35</v>
      </c>
      <c r="I8" s="242">
        <v>11.03</v>
      </c>
      <c r="J8" s="125">
        <v>11.23</v>
      </c>
      <c r="K8" s="125">
        <f>(J8*PARAM!F5)+J8</f>
        <v>11.454600000000001</v>
      </c>
      <c r="L8" s="125">
        <f>(K8*PARAM!G5)+K8</f>
        <v>11.683692000000001</v>
      </c>
      <c r="N8" s="90" t="s">
        <v>349</v>
      </c>
      <c r="O8" s="56"/>
      <c r="P8" s="147" t="s">
        <v>700</v>
      </c>
      <c r="Q8" s="142" t="s">
        <v>527</v>
      </c>
      <c r="R8" s="56"/>
      <c r="S8" s="148" t="s">
        <v>531</v>
      </c>
      <c r="T8" s="37" t="s">
        <v>367</v>
      </c>
      <c r="U8" s="42"/>
      <c r="V8" s="78"/>
    </row>
    <row r="9" spans="1:23" ht="65.25" customHeight="1" x14ac:dyDescent="0.25">
      <c r="A9" s="151" t="s">
        <v>52</v>
      </c>
      <c r="B9" s="143" t="s">
        <v>442</v>
      </c>
      <c r="C9" s="51"/>
      <c r="D9" s="147" t="s">
        <v>487</v>
      </c>
      <c r="E9" s="152" t="s">
        <v>66</v>
      </c>
      <c r="F9" s="111" t="s">
        <v>8</v>
      </c>
      <c r="G9" s="126" t="s">
        <v>530</v>
      </c>
      <c r="H9" s="154" t="s">
        <v>530</v>
      </c>
      <c r="I9" s="154" t="s">
        <v>530</v>
      </c>
      <c r="J9" s="154" t="s">
        <v>530</v>
      </c>
      <c r="K9" s="154" t="s">
        <v>530</v>
      </c>
      <c r="L9" s="154" t="s">
        <v>530</v>
      </c>
      <c r="N9" s="147" t="s">
        <v>521</v>
      </c>
      <c r="O9" s="56"/>
      <c r="P9" s="56"/>
      <c r="Q9" s="142" t="s">
        <v>527</v>
      </c>
      <c r="R9" s="56"/>
      <c r="S9" s="148" t="s">
        <v>465</v>
      </c>
      <c r="T9" s="3"/>
      <c r="U9" s="42"/>
      <c r="V9" s="64"/>
      <c r="W9" s="64"/>
    </row>
    <row r="10" spans="1:23" x14ac:dyDescent="0.25">
      <c r="A10" s="151" t="s">
        <v>53</v>
      </c>
      <c r="B10" s="143" t="s">
        <v>515</v>
      </c>
      <c r="C10" s="51"/>
      <c r="D10" s="147" t="s">
        <v>487</v>
      </c>
      <c r="E10" s="152" t="s">
        <v>69</v>
      </c>
      <c r="F10" s="111" t="s">
        <v>8</v>
      </c>
      <c r="G10" s="124">
        <f>75</f>
        <v>75</v>
      </c>
      <c r="H10" s="225">
        <v>77.63</v>
      </c>
      <c r="I10" s="125">
        <f>G10+(G10*PARAM!D5)</f>
        <v>85.875</v>
      </c>
      <c r="J10" s="125">
        <f>I10+(I10*PARAM!E5)</f>
        <v>89.395875000000004</v>
      </c>
      <c r="K10" s="125">
        <f>J10+(J10*PARAM!F5)</f>
        <v>91.18379250000001</v>
      </c>
      <c r="L10" s="125">
        <f>K10+(K10*PARAM!G5)</f>
        <v>93.007468350000011</v>
      </c>
      <c r="N10" s="147" t="s">
        <v>521</v>
      </c>
      <c r="O10" s="56"/>
      <c r="P10" s="147" t="s">
        <v>700</v>
      </c>
      <c r="Q10" s="56"/>
      <c r="R10" s="56"/>
      <c r="S10" s="148" t="s">
        <v>443</v>
      </c>
      <c r="T10" s="3"/>
      <c r="U10" s="42"/>
    </row>
    <row r="11" spans="1:23" ht="14.4" x14ac:dyDescent="0.25">
      <c r="A11" s="151" t="s">
        <v>54</v>
      </c>
      <c r="B11" s="143" t="s">
        <v>532</v>
      </c>
      <c r="C11" s="51"/>
      <c r="D11" s="147" t="s">
        <v>487</v>
      </c>
      <c r="E11" s="51" t="s">
        <v>529</v>
      </c>
      <c r="F11" s="111" t="s">
        <v>8</v>
      </c>
      <c r="G11" s="127" t="s">
        <v>61</v>
      </c>
      <c r="H11" s="226" t="s">
        <v>61</v>
      </c>
      <c r="I11" s="155" t="s">
        <v>61</v>
      </c>
      <c r="J11" s="156" t="s">
        <v>61</v>
      </c>
      <c r="K11" s="156" t="s">
        <v>61</v>
      </c>
      <c r="L11" s="156" t="s">
        <v>61</v>
      </c>
      <c r="N11" s="147" t="s">
        <v>521</v>
      </c>
      <c r="O11" s="56"/>
      <c r="P11" s="56"/>
      <c r="Q11" s="142" t="s">
        <v>535</v>
      </c>
      <c r="R11" s="56"/>
      <c r="S11" s="148" t="s">
        <v>464</v>
      </c>
      <c r="T11" s="56" t="s">
        <v>369</v>
      </c>
      <c r="U11" s="42"/>
    </row>
    <row r="12" spans="1:23" ht="14.4" x14ac:dyDescent="0.25">
      <c r="A12" s="151" t="s">
        <v>55</v>
      </c>
      <c r="B12" s="143" t="s">
        <v>533</v>
      </c>
      <c r="C12" s="51"/>
      <c r="D12" s="147" t="s">
        <v>487</v>
      </c>
      <c r="E12" s="51" t="s">
        <v>529</v>
      </c>
      <c r="F12" s="111" t="s">
        <v>8</v>
      </c>
      <c r="G12" s="127" t="s">
        <v>61</v>
      </c>
      <c r="H12" s="226" t="s">
        <v>61</v>
      </c>
      <c r="I12" s="155" t="s">
        <v>61</v>
      </c>
      <c r="J12" s="156" t="s">
        <v>61</v>
      </c>
      <c r="K12" s="156" t="s">
        <v>61</v>
      </c>
      <c r="L12" s="156" t="s">
        <v>61</v>
      </c>
      <c r="N12" s="147" t="s">
        <v>521</v>
      </c>
      <c r="O12" s="56"/>
      <c r="P12" s="56"/>
      <c r="Q12" s="142" t="s">
        <v>535</v>
      </c>
      <c r="R12" s="56"/>
      <c r="S12" s="148" t="s">
        <v>463</v>
      </c>
      <c r="T12" s="56" t="s">
        <v>368</v>
      </c>
      <c r="U12" s="42"/>
    </row>
    <row r="13" spans="1:23" ht="69" x14ac:dyDescent="0.25">
      <c r="A13" s="151" t="s">
        <v>56</v>
      </c>
      <c r="B13" s="143" t="s">
        <v>370</v>
      </c>
      <c r="C13" s="147" t="s">
        <v>697</v>
      </c>
      <c r="D13" s="51"/>
      <c r="E13" s="152" t="s">
        <v>536</v>
      </c>
      <c r="F13" s="210" t="s">
        <v>701</v>
      </c>
      <c r="G13" s="128" t="str">
        <f>I13</f>
        <v xml:space="preserve">= 4 x volledig vastrecht </v>
      </c>
      <c r="H13" s="157" t="str">
        <f>I13</f>
        <v xml:space="preserve">= 4 x volledig vastrecht </v>
      </c>
      <c r="I13" s="157" t="str">
        <f>J13</f>
        <v xml:space="preserve">= 4 x volledig vastrecht </v>
      </c>
      <c r="J13" s="157" t="s">
        <v>222</v>
      </c>
      <c r="K13" s="157" t="s">
        <v>222</v>
      </c>
      <c r="L13" s="157" t="s">
        <v>222</v>
      </c>
      <c r="N13" s="147" t="s">
        <v>349</v>
      </c>
      <c r="O13" s="56"/>
      <c r="P13" s="56"/>
      <c r="Q13" s="142" t="s">
        <v>192</v>
      </c>
      <c r="R13" s="56"/>
      <c r="S13" s="148" t="s">
        <v>462</v>
      </c>
      <c r="T13" s="60" t="s">
        <v>413</v>
      </c>
      <c r="U13" s="42"/>
    </row>
    <row r="14" spans="1:23" ht="82.8" x14ac:dyDescent="0.25">
      <c r="A14" s="151" t="s">
        <v>57</v>
      </c>
      <c r="B14" s="143" t="s">
        <v>371</v>
      </c>
      <c r="C14" s="147" t="s">
        <v>697</v>
      </c>
      <c r="D14" s="51"/>
      <c r="E14" s="152" t="s">
        <v>536</v>
      </c>
      <c r="F14" s="67" t="str">
        <f>F13</f>
        <v>=4 x abonnements-vergoeding</v>
      </c>
      <c r="G14" s="128" t="str">
        <f>I14</f>
        <v>= 2 x volledig vastrecht</v>
      </c>
      <c r="H14" s="157" t="s">
        <v>70</v>
      </c>
      <c r="I14" s="157" t="s">
        <v>70</v>
      </c>
      <c r="J14" s="157" t="s">
        <v>70</v>
      </c>
      <c r="K14" s="157" t="s">
        <v>70</v>
      </c>
      <c r="L14" s="157" t="s">
        <v>70</v>
      </c>
      <c r="N14" s="145" t="s">
        <v>698</v>
      </c>
      <c r="O14" s="56"/>
      <c r="P14" s="56"/>
      <c r="Q14" s="56"/>
      <c r="R14" s="56"/>
      <c r="S14" s="148" t="s">
        <v>461</v>
      </c>
      <c r="T14" s="60" t="s">
        <v>414</v>
      </c>
      <c r="U14" s="42"/>
    </row>
    <row r="15" spans="1:23" ht="27.6" x14ac:dyDescent="0.25">
      <c r="A15" s="151" t="s">
        <v>58</v>
      </c>
      <c r="B15" s="37" t="s">
        <v>44</v>
      </c>
      <c r="C15" s="147" t="s">
        <v>697</v>
      </c>
      <c r="D15" s="51"/>
      <c r="E15" s="152" t="s">
        <v>538</v>
      </c>
      <c r="F15" s="77"/>
      <c r="G15" s="123">
        <v>500</v>
      </c>
      <c r="H15" s="224">
        <v>500</v>
      </c>
      <c r="I15" s="123">
        <v>500</v>
      </c>
      <c r="J15" s="123">
        <v>500</v>
      </c>
      <c r="K15" s="123">
        <v>500</v>
      </c>
      <c r="L15" s="123">
        <v>500</v>
      </c>
      <c r="N15" s="147" t="s">
        <v>521</v>
      </c>
      <c r="O15" s="56"/>
      <c r="P15" s="142" t="s">
        <v>537</v>
      </c>
      <c r="Q15" s="56"/>
      <c r="R15" s="56"/>
      <c r="S15" s="148" t="s">
        <v>534</v>
      </c>
      <c r="T15" s="37" t="s">
        <v>415</v>
      </c>
      <c r="U15" s="42"/>
    </row>
    <row r="16" spans="1:23" ht="27.6" x14ac:dyDescent="0.25">
      <c r="A16" s="151" t="s">
        <v>59</v>
      </c>
      <c r="B16" s="37" t="s">
        <v>45</v>
      </c>
      <c r="C16" s="147" t="s">
        <v>697</v>
      </c>
      <c r="D16" s="51"/>
      <c r="E16" s="152" t="s">
        <v>538</v>
      </c>
      <c r="F16" s="77"/>
      <c r="G16" s="123">
        <v>1000</v>
      </c>
      <c r="H16" s="224">
        <v>1000</v>
      </c>
      <c r="I16" s="123">
        <v>1000</v>
      </c>
      <c r="J16" s="123">
        <v>1000</v>
      </c>
      <c r="K16" s="123">
        <v>1000</v>
      </c>
      <c r="L16" s="123">
        <v>1000</v>
      </c>
      <c r="N16" s="147" t="s">
        <v>521</v>
      </c>
      <c r="O16" s="56"/>
      <c r="P16" s="142" t="s">
        <v>537</v>
      </c>
      <c r="Q16" s="56"/>
      <c r="R16" s="56"/>
      <c r="S16" s="148" t="s">
        <v>534</v>
      </c>
      <c r="T16" s="37" t="s">
        <v>416</v>
      </c>
      <c r="U16" s="42"/>
    </row>
    <row r="17" spans="1:21" ht="27.6" x14ac:dyDescent="0.25">
      <c r="A17" s="151" t="s">
        <v>60</v>
      </c>
      <c r="B17" s="37" t="s">
        <v>46</v>
      </c>
      <c r="C17" s="147" t="s">
        <v>697</v>
      </c>
      <c r="D17" s="51"/>
      <c r="E17" s="152" t="s">
        <v>538</v>
      </c>
      <c r="F17" s="77"/>
      <c r="G17" s="123">
        <v>2000</v>
      </c>
      <c r="H17" s="224">
        <v>2000</v>
      </c>
      <c r="I17" s="123">
        <v>2000</v>
      </c>
      <c r="J17" s="123">
        <v>2000</v>
      </c>
      <c r="K17" s="123">
        <v>2000</v>
      </c>
      <c r="L17" s="123">
        <v>2000</v>
      </c>
      <c r="N17" s="147" t="s">
        <v>521</v>
      </c>
      <c r="O17" s="56"/>
      <c r="P17" s="142" t="s">
        <v>537</v>
      </c>
      <c r="Q17" s="56"/>
      <c r="R17" s="56"/>
      <c r="S17" s="148" t="s">
        <v>534</v>
      </c>
      <c r="T17" s="37" t="s">
        <v>417</v>
      </c>
      <c r="U17" s="42"/>
    </row>
  </sheetData>
  <sheetProtection algorithmName="SHA-512" hashValue="NDhBEYDpP53kOp9kpg9K1es8CX07STpjpXSU47r26ogThqlm8CiZeJrf6kLk34tJd+B1gUpNhPvsL9h7JvLiVg==" saltValue="y8Tu/mUFQGkQSOJn7Qgsgw==" spinCount="100000" sheet="1" objects="1" scenarios="1"/>
  <mergeCells count="14">
    <mergeCell ref="T1:T2"/>
    <mergeCell ref="U1:U2"/>
    <mergeCell ref="N1:N2"/>
    <mergeCell ref="O1:O2"/>
    <mergeCell ref="P1:P2"/>
    <mergeCell ref="Q1:Q2"/>
    <mergeCell ref="R1:R2"/>
    <mergeCell ref="S1:S2"/>
    <mergeCell ref="F1:L1"/>
    <mergeCell ref="A1:A2"/>
    <mergeCell ref="B1:B2"/>
    <mergeCell ref="C1:C2"/>
    <mergeCell ref="D1:D2"/>
    <mergeCell ref="E1:E2"/>
  </mergeCells>
  <conditionalFormatting sqref="F13:L14">
    <cfRule type="expression" dxfId="19" priority="1">
      <formula>ISTEXT($R13)</formula>
    </cfRule>
    <cfRule type="expression" dxfId="18" priority="2">
      <formula>ISTEXT($O13)</formula>
    </cfRule>
    <cfRule type="expression" dxfId="17" priority="3">
      <formula>ISBLANK($O13)</formula>
    </cfRule>
    <cfRule type="expression" dxfId="16" priority="4">
      <formula>$R13&lt;$O13</formula>
    </cfRule>
    <cfRule type="expression" dxfId="15" priority="5">
      <formula>$R13&gt;$O13</formula>
    </cfRule>
  </conditionalFormatting>
  <hyperlinks>
    <hyperlink ref="O3" location="'Remarques générales'!A1" display="Zie algemene opmerkingen" xr:uid="{00000000-0004-0000-0300-000000000000}"/>
    <hyperlink ref="O4" location="'Remarques générales'!A1" display="Zie algemene opmerkingen" xr:uid="{00000000-0004-0000-0300-000001000000}"/>
    <hyperlink ref="O5" location="'Remarques générales'!A1" display="Zie algemene opmerkingen" xr:uid="{00000000-0004-0000-0300-000002000000}"/>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47A-CDB0-4EA9-B188-40C58191EFB1}">
  <sheetPr>
    <tabColor theme="3"/>
  </sheetPr>
  <dimension ref="A1:AJ18"/>
  <sheetViews>
    <sheetView workbookViewId="0"/>
  </sheetViews>
  <sheetFormatPr baseColWidth="10" defaultColWidth="11.44140625" defaultRowHeight="14.4" x14ac:dyDescent="0.3"/>
  <cols>
    <col min="1" max="1" width="11.44140625" customWidth="1"/>
    <col min="2" max="2" width="116.77734375" bestFit="1" customWidth="1"/>
    <col min="3" max="3" width="11.44140625" customWidth="1"/>
    <col min="4" max="4" width="14.44140625" customWidth="1"/>
    <col min="5" max="13" width="11.44140625" customWidth="1"/>
    <col min="14" max="14" width="14.5546875" customWidth="1"/>
    <col min="15" max="36" width="11.44140625" customWidth="1"/>
  </cols>
  <sheetData>
    <row r="1" spans="1:36" x14ac:dyDescent="0.3">
      <c r="L1" s="280">
        <v>2022</v>
      </c>
      <c r="M1" s="280"/>
      <c r="N1" s="280"/>
      <c r="O1" s="280"/>
      <c r="P1" s="280"/>
      <c r="Q1" s="280">
        <v>2023</v>
      </c>
      <c r="R1" s="280"/>
      <c r="S1" s="280"/>
      <c r="T1" s="280"/>
      <c r="U1" s="280"/>
      <c r="V1" s="280">
        <v>2024</v>
      </c>
      <c r="W1" s="280"/>
      <c r="X1" s="280"/>
      <c r="Y1" s="280"/>
      <c r="Z1" s="280"/>
      <c r="AA1" s="280">
        <v>2025</v>
      </c>
      <c r="AB1" s="280"/>
      <c r="AC1" s="280"/>
      <c r="AD1" s="280"/>
      <c r="AE1" s="280"/>
      <c r="AF1" s="280">
        <v>2026</v>
      </c>
      <c r="AG1" s="280"/>
      <c r="AH1" s="280"/>
      <c r="AI1" s="280"/>
      <c r="AJ1" s="280"/>
    </row>
    <row r="2" spans="1:36" ht="30" customHeight="1" x14ac:dyDescent="0.3">
      <c r="A2" s="281" t="s">
        <v>405</v>
      </c>
      <c r="B2" s="281" t="s">
        <v>523</v>
      </c>
      <c r="C2" s="281" t="s">
        <v>34</v>
      </c>
      <c r="D2" s="281" t="s">
        <v>707</v>
      </c>
      <c r="E2" s="281" t="s">
        <v>348</v>
      </c>
      <c r="F2" s="285" t="s">
        <v>546</v>
      </c>
      <c r="G2" s="286"/>
      <c r="H2" s="286"/>
      <c r="I2" s="286"/>
      <c r="J2" s="287"/>
      <c r="L2" s="288" t="s">
        <v>545</v>
      </c>
      <c r="M2" s="290" t="s">
        <v>544</v>
      </c>
      <c r="N2" s="290" t="s">
        <v>543</v>
      </c>
      <c r="O2" s="283" t="s">
        <v>542</v>
      </c>
      <c r="P2" s="283" t="s">
        <v>541</v>
      </c>
      <c r="Q2" s="288" t="s">
        <v>545</v>
      </c>
      <c r="R2" s="290" t="s">
        <v>544</v>
      </c>
      <c r="S2" s="290" t="s">
        <v>543</v>
      </c>
      <c r="T2" s="283" t="s">
        <v>542</v>
      </c>
      <c r="U2" s="283" t="s">
        <v>541</v>
      </c>
      <c r="V2" s="288" t="s">
        <v>545</v>
      </c>
      <c r="W2" s="290" t="s">
        <v>544</v>
      </c>
      <c r="X2" s="290" t="s">
        <v>543</v>
      </c>
      <c r="Y2" s="283" t="s">
        <v>542</v>
      </c>
      <c r="Z2" s="283" t="s">
        <v>541</v>
      </c>
      <c r="AA2" s="288" t="s">
        <v>545</v>
      </c>
      <c r="AB2" s="290" t="s">
        <v>544</v>
      </c>
      <c r="AC2" s="290" t="s">
        <v>543</v>
      </c>
      <c r="AD2" s="283" t="s">
        <v>542</v>
      </c>
      <c r="AE2" s="283" t="s">
        <v>541</v>
      </c>
      <c r="AF2" s="288" t="s">
        <v>545</v>
      </c>
      <c r="AG2" s="290" t="s">
        <v>544</v>
      </c>
      <c r="AH2" s="290" t="s">
        <v>543</v>
      </c>
      <c r="AI2" s="283" t="s">
        <v>542</v>
      </c>
      <c r="AJ2" s="283" t="s">
        <v>541</v>
      </c>
    </row>
    <row r="3" spans="1:36" x14ac:dyDescent="0.3">
      <c r="A3" s="282"/>
      <c r="B3" s="282"/>
      <c r="C3" s="282"/>
      <c r="D3" s="282"/>
      <c r="E3" s="282"/>
      <c r="F3" s="7">
        <v>2022</v>
      </c>
      <c r="G3" s="7">
        <v>2023</v>
      </c>
      <c r="H3" s="7">
        <v>2024</v>
      </c>
      <c r="I3" s="7">
        <v>2025</v>
      </c>
      <c r="J3" s="7">
        <v>2026</v>
      </c>
      <c r="L3" s="289"/>
      <c r="M3" s="291"/>
      <c r="N3" s="291"/>
      <c r="O3" s="284"/>
      <c r="P3" s="284"/>
      <c r="Q3" s="289"/>
      <c r="R3" s="291"/>
      <c r="S3" s="291"/>
      <c r="T3" s="284"/>
      <c r="U3" s="284"/>
      <c r="V3" s="289"/>
      <c r="W3" s="291"/>
      <c r="X3" s="291"/>
      <c r="Y3" s="284"/>
      <c r="Z3" s="284"/>
      <c r="AA3" s="289"/>
      <c r="AB3" s="291"/>
      <c r="AC3" s="291"/>
      <c r="AD3" s="284"/>
      <c r="AE3" s="284"/>
      <c r="AF3" s="289"/>
      <c r="AG3" s="291"/>
      <c r="AH3" s="291"/>
      <c r="AI3" s="284"/>
      <c r="AJ3" s="284"/>
    </row>
    <row r="4" spans="1:36" x14ac:dyDescent="0.3">
      <c r="B4" s="14"/>
    </row>
    <row r="5" spans="1:36" x14ac:dyDescent="0.3">
      <c r="B5" s="14"/>
    </row>
    <row r="6" spans="1:36" x14ac:dyDescent="0.3">
      <c r="B6" s="14"/>
    </row>
    <row r="7" spans="1:36" x14ac:dyDescent="0.3">
      <c r="B7" s="14"/>
    </row>
    <row r="8" spans="1:36" x14ac:dyDescent="0.3">
      <c r="B8" s="14"/>
    </row>
    <row r="9" spans="1:36" x14ac:dyDescent="0.3">
      <c r="B9" s="14"/>
    </row>
    <row r="10" spans="1:36" x14ac:dyDescent="0.3">
      <c r="B10" s="14"/>
    </row>
    <row r="11" spans="1:36" x14ac:dyDescent="0.3">
      <c r="B11" s="14"/>
    </row>
    <row r="12" spans="1:36" x14ac:dyDescent="0.3">
      <c r="B12" s="14"/>
    </row>
    <row r="13" spans="1:36" x14ac:dyDescent="0.3">
      <c r="B13" s="14"/>
    </row>
    <row r="14" spans="1:36" x14ac:dyDescent="0.3">
      <c r="B14" s="14"/>
    </row>
    <row r="15" spans="1:36" x14ac:dyDescent="0.3">
      <c r="B15" s="14"/>
    </row>
    <row r="16" spans="1:36" x14ac:dyDescent="0.3">
      <c r="B16" s="14"/>
    </row>
    <row r="17" spans="2:2" x14ac:dyDescent="0.3">
      <c r="B17" s="14"/>
    </row>
    <row r="18" spans="2:2" x14ac:dyDescent="0.3">
      <c r="B18" s="14"/>
    </row>
  </sheetData>
  <mergeCells count="36">
    <mergeCell ref="AI2:AI3"/>
    <mergeCell ref="AJ2:AJ3"/>
    <mergeCell ref="AC2:AC3"/>
    <mergeCell ref="AD2:AD3"/>
    <mergeCell ref="AE2:AE3"/>
    <mergeCell ref="AF2:AF3"/>
    <mergeCell ref="AG2:AG3"/>
    <mergeCell ref="AH2:AH3"/>
    <mergeCell ref="AB2:AB3"/>
    <mergeCell ref="Q2:Q3"/>
    <mergeCell ref="R2:R3"/>
    <mergeCell ref="S2:S3"/>
    <mergeCell ref="T2:T3"/>
    <mergeCell ref="U2:U3"/>
    <mergeCell ref="V2:V3"/>
    <mergeCell ref="W2:W3"/>
    <mergeCell ref="X2:X3"/>
    <mergeCell ref="Y2:Y3"/>
    <mergeCell ref="Z2:Z3"/>
    <mergeCell ref="AA2:AA3"/>
    <mergeCell ref="AF1:AJ1"/>
    <mergeCell ref="A2:A3"/>
    <mergeCell ref="B2:B3"/>
    <mergeCell ref="C2:C3"/>
    <mergeCell ref="D2:D3"/>
    <mergeCell ref="E2:E3"/>
    <mergeCell ref="P2:P3"/>
    <mergeCell ref="L1:P1"/>
    <mergeCell ref="Q1:U1"/>
    <mergeCell ref="V1:Z1"/>
    <mergeCell ref="AA1:AE1"/>
    <mergeCell ref="F2:J2"/>
    <mergeCell ref="L2:L3"/>
    <mergeCell ref="M2:M3"/>
    <mergeCell ref="N2:N3"/>
    <mergeCell ref="O2:O3"/>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7826-98B6-451E-815C-777CE23635F6}">
  <dimension ref="A1:C9"/>
  <sheetViews>
    <sheetView workbookViewId="0"/>
  </sheetViews>
  <sheetFormatPr baseColWidth="10" defaultColWidth="8.88671875" defaultRowHeight="14.4" x14ac:dyDescent="0.3"/>
  <cols>
    <col min="1" max="1" width="11.21875" style="34" customWidth="1"/>
    <col min="2" max="2" width="42.77734375" style="35" customWidth="1"/>
    <col min="3" max="3" width="35.21875" style="34" customWidth="1"/>
  </cols>
  <sheetData>
    <row r="1" spans="1:3" s="5" customFormat="1" x14ac:dyDescent="0.3">
      <c r="A1" s="158" t="s">
        <v>405</v>
      </c>
      <c r="B1" s="159" t="s">
        <v>551</v>
      </c>
      <c r="C1" s="158" t="s">
        <v>79</v>
      </c>
    </row>
    <row r="2" spans="1:3" s="4" customFormat="1" ht="69" x14ac:dyDescent="0.3">
      <c r="A2" s="36" t="str">
        <f>'Algemeen ex ante'!A7</f>
        <v>Alg 5</v>
      </c>
      <c r="B2" s="36" t="str">
        <f>'Algemeen ex ante'!B7</f>
        <v>Aanmaningskosten</v>
      </c>
      <c r="C2" s="143" t="s">
        <v>372</v>
      </c>
    </row>
    <row r="3" spans="1:3" s="4" customFormat="1" ht="82.8" x14ac:dyDescent="0.3">
      <c r="A3" s="36" t="str">
        <f>'Algemeen ex ante'!A8</f>
        <v>Alg 6</v>
      </c>
      <c r="B3" s="36" t="str">
        <f>'Algemeen ex ante'!B8</f>
        <v>Ingebrekestellingskosten</v>
      </c>
      <c r="C3" s="143" t="s">
        <v>373</v>
      </c>
    </row>
    <row r="4" spans="1:3" s="4" customFormat="1" ht="138" x14ac:dyDescent="0.3">
      <c r="A4" s="36" t="str">
        <f>'Algemeen ex ante'!A9</f>
        <v>Alg 7</v>
      </c>
      <c r="B4" s="143" t="s">
        <v>442</v>
      </c>
      <c r="C4" s="143" t="s">
        <v>80</v>
      </c>
    </row>
    <row r="5" spans="1:3" s="4" customFormat="1" ht="82.8" x14ac:dyDescent="0.3">
      <c r="A5" s="36" t="str">
        <f>'Algemeen ex ante'!A10</f>
        <v>Alg 8</v>
      </c>
      <c r="B5" s="143" t="s">
        <v>515</v>
      </c>
      <c r="C5" s="143" t="s">
        <v>81</v>
      </c>
    </row>
    <row r="6" spans="1:3" s="4" customFormat="1" ht="55.2" x14ac:dyDescent="0.3">
      <c r="A6" s="36" t="str">
        <f>'Algemeen ex ante'!A11</f>
        <v>Alg 9</v>
      </c>
      <c r="B6" s="143" t="s">
        <v>532</v>
      </c>
      <c r="C6" s="143" t="s">
        <v>374</v>
      </c>
    </row>
    <row r="7" spans="1:3" s="4" customFormat="1" ht="55.2" x14ac:dyDescent="0.3">
      <c r="A7" s="36" t="str">
        <f>'Algemeen ex ante'!A12</f>
        <v>Alg 10</v>
      </c>
      <c r="B7" s="143" t="s">
        <v>533</v>
      </c>
      <c r="C7" s="143" t="s">
        <v>375</v>
      </c>
    </row>
    <row r="8" spans="1:3" s="4" customFormat="1" ht="41.4" x14ac:dyDescent="0.3">
      <c r="A8" s="36" t="str">
        <f>'Algemeen ex ante'!A13</f>
        <v>Alg 11</v>
      </c>
      <c r="B8" s="37" t="str">
        <f>'Algemeen ex ante'!B13</f>
        <v>Specifiek vastrecht (niet-gebruikte extra aansluiting)</v>
      </c>
      <c r="C8" s="143" t="s">
        <v>191</v>
      </c>
    </row>
    <row r="9" spans="1:3" s="4" customFormat="1" ht="55.2" x14ac:dyDescent="0.3">
      <c r="A9" s="36" t="str">
        <f>'Algemeen ex ante'!A14</f>
        <v>Alg 12</v>
      </c>
      <c r="B9" s="37" t="str">
        <f>'Algemeen ex ante'!B14</f>
        <v>Specifiek vastrecht (branddienst zonder meter)</v>
      </c>
      <c r="C9" s="143" t="s">
        <v>190</v>
      </c>
    </row>
  </sheetData>
  <sheetProtection algorithmName="SHA-512" hashValue="NgtZ+264XOuQAfUn8qwGh8mS65BrUeInmcTfKHM32wzGdPfdphBkvQolcQ5SVvoZ1ey7WoS7AyGSvGQqqx5ZgA==" saltValue="jeEiKAtZ1iqgL8KsJ34V4w==" spinCount="100000" sheet="1" objects="1" scenario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646C6-545D-486F-A1A8-4E59CBD86914}">
  <sheetPr>
    <tabColor rgb="FFFFC000"/>
  </sheetPr>
  <dimension ref="A1:U36"/>
  <sheetViews>
    <sheetView zoomScale="70" zoomScaleNormal="70" workbookViewId="0">
      <pane xSplit="2" ySplit="2" topLeftCell="C3" activePane="bottomRight" state="frozen"/>
      <selection pane="topRight" activeCell="C1" sqref="C1"/>
      <selection pane="bottomLeft" activeCell="A3" sqref="A3"/>
      <selection pane="bottomRight" activeCell="D6" sqref="D6"/>
    </sheetView>
  </sheetViews>
  <sheetFormatPr baseColWidth="10" defaultColWidth="11.44140625" defaultRowHeight="13.8" x14ac:dyDescent="0.25"/>
  <cols>
    <col min="1" max="1" width="11" style="34" customWidth="1"/>
    <col min="2" max="2" width="38" style="34" customWidth="1"/>
    <col min="3" max="3" width="20.44140625" style="34" customWidth="1"/>
    <col min="4" max="4" width="49.5546875" style="34" customWidth="1"/>
    <col min="5" max="5" width="16.77734375" style="34" customWidth="1"/>
    <col min="6" max="6" width="16.77734375" style="34" hidden="1" customWidth="1"/>
    <col min="7" max="8" width="17" style="34" customWidth="1"/>
    <col min="9" max="10" width="13.44140625" style="34" bestFit="1" customWidth="1"/>
    <col min="11" max="12" width="13.44140625" style="34" customWidth="1"/>
    <col min="13" max="13" width="2.77734375" style="34" customWidth="1"/>
    <col min="14" max="14" width="19.44140625" style="34" bestFit="1" customWidth="1"/>
    <col min="15" max="15" width="16.77734375" style="34" bestFit="1" customWidth="1"/>
    <col min="16" max="16" width="31.77734375" style="78" customWidth="1"/>
    <col min="17" max="17" width="19.77734375" style="34" customWidth="1"/>
    <col min="18" max="18" width="13.44140625" style="34" customWidth="1"/>
    <col min="19" max="19" width="15.77734375" style="35" customWidth="1"/>
    <col min="20" max="20" width="26.21875" style="34" customWidth="1"/>
    <col min="21" max="21" width="11" style="34" customWidth="1"/>
    <col min="22" max="16384" width="11.44140625" style="34"/>
  </cols>
  <sheetData>
    <row r="1" spans="1:21" ht="30" customHeight="1" x14ac:dyDescent="0.25">
      <c r="A1" s="268" t="s">
        <v>405</v>
      </c>
      <c r="B1" s="268" t="s">
        <v>523</v>
      </c>
      <c r="C1" s="268" t="s">
        <v>34</v>
      </c>
      <c r="D1" s="268" t="s">
        <v>707</v>
      </c>
      <c r="E1" s="268" t="s">
        <v>348</v>
      </c>
      <c r="F1" s="265" t="s">
        <v>0</v>
      </c>
      <c r="G1" s="266"/>
      <c r="H1" s="266"/>
      <c r="I1" s="266"/>
      <c r="J1" s="266"/>
      <c r="K1" s="266"/>
      <c r="L1" s="267"/>
      <c r="N1" s="272" t="s">
        <v>16</v>
      </c>
      <c r="O1" s="274" t="s">
        <v>75</v>
      </c>
      <c r="P1" s="276" t="s">
        <v>524</v>
      </c>
      <c r="Q1" s="274" t="s">
        <v>25</v>
      </c>
      <c r="R1" s="278" t="s">
        <v>708</v>
      </c>
      <c r="S1" s="274" t="s">
        <v>694</v>
      </c>
      <c r="T1" s="270" t="s">
        <v>695</v>
      </c>
      <c r="U1" s="270" t="s">
        <v>696</v>
      </c>
    </row>
    <row r="2" spans="1:21" ht="55.2" x14ac:dyDescent="0.25">
      <c r="A2" s="269"/>
      <c r="B2" s="269"/>
      <c r="C2" s="269"/>
      <c r="D2" s="269"/>
      <c r="E2" s="269"/>
      <c r="F2" s="45">
        <v>2021</v>
      </c>
      <c r="G2" s="45">
        <v>2022</v>
      </c>
      <c r="H2" s="241" t="s">
        <v>716</v>
      </c>
      <c r="I2" s="240" t="s">
        <v>717</v>
      </c>
      <c r="J2" s="45">
        <v>2024</v>
      </c>
      <c r="K2" s="45">
        <v>2025</v>
      </c>
      <c r="L2" s="45">
        <v>2026</v>
      </c>
      <c r="N2" s="295"/>
      <c r="O2" s="294"/>
      <c r="P2" s="277"/>
      <c r="Q2" s="294"/>
      <c r="R2" s="293"/>
      <c r="S2" s="294"/>
      <c r="T2" s="292"/>
      <c r="U2" s="292"/>
    </row>
    <row r="3" spans="1:21" s="64" customFormat="1" ht="55.2" x14ac:dyDescent="0.3">
      <c r="A3" s="147" t="s">
        <v>232</v>
      </c>
      <c r="B3" s="37" t="s">
        <v>215</v>
      </c>
      <c r="C3" s="160" t="s">
        <v>18</v>
      </c>
      <c r="D3" s="56"/>
      <c r="E3" s="152" t="s">
        <v>17</v>
      </c>
      <c r="F3" s="48">
        <v>1364.4</v>
      </c>
      <c r="G3" s="59">
        <v>1980</v>
      </c>
      <c r="H3" s="227">
        <v>2049.2999999999997</v>
      </c>
      <c r="I3" s="112">
        <f>G3+(G3*PARAM!D5)</f>
        <v>2267.1</v>
      </c>
      <c r="J3" s="113">
        <f>I3+(I3*PARAM!E5)</f>
        <v>2360.0510999999997</v>
      </c>
      <c r="K3" s="113">
        <f>J3+(J3*PARAM!F5)</f>
        <v>2407.2521219999999</v>
      </c>
      <c r="L3" s="113">
        <f>K3+(K3*PARAM!G5)</f>
        <v>2455.3971644399999</v>
      </c>
      <c r="N3" s="142" t="s">
        <v>698</v>
      </c>
      <c r="O3" s="161" t="s">
        <v>63</v>
      </c>
      <c r="P3" s="147" t="s">
        <v>700</v>
      </c>
      <c r="Q3" s="82">
        <v>1</v>
      </c>
      <c r="R3" s="56"/>
      <c r="S3" s="160" t="s">
        <v>62</v>
      </c>
      <c r="T3" s="56"/>
      <c r="U3" s="56"/>
    </row>
    <row r="4" spans="1:21" s="64" customFormat="1" ht="55.2" x14ac:dyDescent="0.3">
      <c r="A4" s="147" t="s">
        <v>233</v>
      </c>
      <c r="B4" s="143" t="s">
        <v>216</v>
      </c>
      <c r="C4" s="160" t="s">
        <v>18</v>
      </c>
      <c r="D4" s="56"/>
      <c r="E4" s="152" t="s">
        <v>17</v>
      </c>
      <c r="F4" s="212" t="s">
        <v>42</v>
      </c>
      <c r="G4" s="59">
        <v>2680</v>
      </c>
      <c r="H4" s="227">
        <v>2773.7999999999997</v>
      </c>
      <c r="I4" s="112">
        <f>G4+(G4*PARAM!D5)</f>
        <v>3068.6</v>
      </c>
      <c r="J4" s="113">
        <f>I4+(I4*PARAM!E5)</f>
        <v>3194.4126000000001</v>
      </c>
      <c r="K4" s="113">
        <f>J4+(J4*PARAM!F5)</f>
        <v>3258.3008520000003</v>
      </c>
      <c r="L4" s="113">
        <f>K4+(K4*PARAM!G5)</f>
        <v>3323.4668690400003</v>
      </c>
      <c r="N4" s="142" t="s">
        <v>698</v>
      </c>
      <c r="O4" s="161" t="s">
        <v>63</v>
      </c>
      <c r="P4" s="147" t="s">
        <v>700</v>
      </c>
      <c r="Q4" s="82">
        <v>1</v>
      </c>
      <c r="R4" s="56"/>
      <c r="S4" s="160" t="s">
        <v>62</v>
      </c>
      <c r="T4" s="56"/>
      <c r="U4" s="56"/>
    </row>
    <row r="5" spans="1:21" s="64" customFormat="1" ht="120.75" customHeight="1" x14ac:dyDescent="0.3">
      <c r="A5" s="147" t="s">
        <v>234</v>
      </c>
      <c r="B5" s="143" t="s">
        <v>193</v>
      </c>
      <c r="C5" s="160" t="s">
        <v>18</v>
      </c>
      <c r="D5" s="56"/>
      <c r="E5" s="152" t="s">
        <v>43</v>
      </c>
      <c r="F5" s="212" t="s">
        <v>42</v>
      </c>
      <c r="G5" s="212" t="s">
        <v>42</v>
      </c>
      <c r="H5" s="162" t="s">
        <v>42</v>
      </c>
      <c r="I5" s="162" t="s">
        <v>42</v>
      </c>
      <c r="J5" s="162" t="s">
        <v>42</v>
      </c>
      <c r="K5" s="162" t="s">
        <v>42</v>
      </c>
      <c r="L5" s="162" t="s">
        <v>42</v>
      </c>
      <c r="N5" s="142" t="s">
        <v>349</v>
      </c>
      <c r="O5" s="41"/>
      <c r="P5" s="145" t="s">
        <v>550</v>
      </c>
      <c r="Q5" s="82">
        <v>1</v>
      </c>
      <c r="R5" s="56"/>
      <c r="S5" s="160" t="s">
        <v>62</v>
      </c>
      <c r="T5" s="56"/>
      <c r="U5" s="56"/>
    </row>
    <row r="6" spans="1:21" s="64" customFormat="1" ht="120.75" customHeight="1" x14ac:dyDescent="0.3">
      <c r="A6" s="147" t="s">
        <v>235</v>
      </c>
      <c r="B6" s="143" t="s">
        <v>194</v>
      </c>
      <c r="C6" s="160" t="s">
        <v>18</v>
      </c>
      <c r="D6" s="56"/>
      <c r="E6" s="152" t="s">
        <v>43</v>
      </c>
      <c r="F6" s="212" t="s">
        <v>42</v>
      </c>
      <c r="G6" s="212" t="s">
        <v>42</v>
      </c>
      <c r="H6" s="162" t="s">
        <v>42</v>
      </c>
      <c r="I6" s="162" t="s">
        <v>42</v>
      </c>
      <c r="J6" s="162" t="s">
        <v>42</v>
      </c>
      <c r="K6" s="162" t="s">
        <v>42</v>
      </c>
      <c r="L6" s="162" t="s">
        <v>42</v>
      </c>
      <c r="N6" s="142" t="s">
        <v>349</v>
      </c>
      <c r="O6" s="41"/>
      <c r="P6" s="145" t="s">
        <v>550</v>
      </c>
      <c r="Q6" s="82">
        <v>1</v>
      </c>
      <c r="R6" s="56"/>
      <c r="S6" s="160" t="s">
        <v>445</v>
      </c>
      <c r="T6" s="56"/>
      <c r="U6" s="56"/>
    </row>
    <row r="7" spans="1:21" s="64" customFormat="1" ht="57.75" customHeight="1" x14ac:dyDescent="0.3">
      <c r="A7" s="51"/>
      <c r="B7" s="37" t="s">
        <v>195</v>
      </c>
      <c r="C7" s="142" t="s">
        <v>549</v>
      </c>
      <c r="D7" s="246" t="s">
        <v>555</v>
      </c>
      <c r="E7" s="56"/>
      <c r="F7" s="48">
        <v>220.8</v>
      </c>
      <c r="G7" s="96">
        <v>70</v>
      </c>
      <c r="H7" s="228">
        <v>72.45</v>
      </c>
      <c r="I7" s="96">
        <f>G7+(G7*PARAM!D5)</f>
        <v>80.150000000000006</v>
      </c>
      <c r="J7" s="96">
        <f>I7+(I7*PARAM!E5)</f>
        <v>83.436150000000012</v>
      </c>
      <c r="K7" s="96">
        <f>J7+(J7*PARAM!F5)</f>
        <v>85.104873000000012</v>
      </c>
      <c r="L7" s="96">
        <f>K7+(K7*PARAM!G5)</f>
        <v>86.806970460000016</v>
      </c>
      <c r="N7" s="142" t="s">
        <v>698</v>
      </c>
      <c r="O7" s="161" t="s">
        <v>63</v>
      </c>
      <c r="P7" s="147" t="s">
        <v>700</v>
      </c>
      <c r="Q7" s="82">
        <v>1</v>
      </c>
      <c r="R7" s="56"/>
      <c r="S7" s="160" t="s">
        <v>548</v>
      </c>
      <c r="T7" s="56"/>
      <c r="U7" s="56"/>
    </row>
    <row r="8" spans="1:21" s="64" customFormat="1" ht="72" customHeight="1" x14ac:dyDescent="0.3">
      <c r="A8" s="51"/>
      <c r="B8" s="3" t="s">
        <v>547</v>
      </c>
      <c r="C8" s="142" t="s">
        <v>549</v>
      </c>
      <c r="D8" s="160" t="s">
        <v>555</v>
      </c>
      <c r="E8" s="56"/>
      <c r="F8" s="83" t="s">
        <v>8</v>
      </c>
      <c r="G8" s="96">
        <v>160</v>
      </c>
      <c r="H8" s="228">
        <v>165.6</v>
      </c>
      <c r="I8" s="96">
        <f>G8+(G8*PARAM!D5)</f>
        <v>183.2</v>
      </c>
      <c r="J8" s="96">
        <f>I8+(I8*PARAM!E5)</f>
        <v>190.71119999999999</v>
      </c>
      <c r="K8" s="96">
        <f>J8+(J8*PARAM!F5)</f>
        <v>194.52542399999999</v>
      </c>
      <c r="L8" s="96">
        <f>K8+(K8*PARAM!G5)</f>
        <v>198.41593247999998</v>
      </c>
      <c r="N8" s="142" t="s">
        <v>521</v>
      </c>
      <c r="O8" s="161" t="s">
        <v>63</v>
      </c>
      <c r="P8" s="147" t="s">
        <v>700</v>
      </c>
      <c r="Q8" s="82">
        <v>1</v>
      </c>
      <c r="R8" s="56"/>
      <c r="S8" s="160" t="s">
        <v>548</v>
      </c>
      <c r="T8" s="56"/>
      <c r="U8" s="56"/>
    </row>
    <row r="9" spans="1:21" s="64" customFormat="1" ht="58.5" customHeight="1" x14ac:dyDescent="0.3">
      <c r="A9" s="51"/>
      <c r="B9" s="37" t="s">
        <v>197</v>
      </c>
      <c r="C9" s="142" t="s">
        <v>549</v>
      </c>
      <c r="D9" s="160" t="s">
        <v>555</v>
      </c>
      <c r="E9" s="56"/>
      <c r="F9" s="48">
        <v>522</v>
      </c>
      <c r="G9" s="96">
        <v>240</v>
      </c>
      <c r="H9" s="228">
        <v>248.39999999999998</v>
      </c>
      <c r="I9" s="96">
        <f>G9+(G9*PARAM!D5)</f>
        <v>274.8</v>
      </c>
      <c r="J9" s="96">
        <f>I9+(I9*PARAM!E5)</f>
        <v>286.0668</v>
      </c>
      <c r="K9" s="96">
        <f>J9+(J9*PARAM!F5)</f>
        <v>291.78813600000001</v>
      </c>
      <c r="L9" s="96">
        <f>K9+(K9*PARAM!G5)</f>
        <v>297.62389872</v>
      </c>
      <c r="N9" s="142" t="s">
        <v>698</v>
      </c>
      <c r="O9" s="161" t="s">
        <v>63</v>
      </c>
      <c r="P9" s="147" t="s">
        <v>700</v>
      </c>
      <c r="Q9" s="82">
        <v>1</v>
      </c>
      <c r="R9" s="56"/>
      <c r="S9" s="160" t="s">
        <v>548</v>
      </c>
      <c r="T9" s="56"/>
      <c r="U9" s="56"/>
    </row>
    <row r="10" spans="1:21" s="64" customFormat="1" ht="56.25" customHeight="1" x14ac:dyDescent="0.3">
      <c r="A10" s="51"/>
      <c r="B10" s="3" t="s">
        <v>556</v>
      </c>
      <c r="C10" s="142" t="s">
        <v>549</v>
      </c>
      <c r="D10" s="160" t="s">
        <v>555</v>
      </c>
      <c r="E10" s="56"/>
      <c r="F10" s="83" t="s">
        <v>8</v>
      </c>
      <c r="G10" s="96">
        <v>330</v>
      </c>
      <c r="H10" s="228">
        <v>341.54999999999995</v>
      </c>
      <c r="I10" s="96">
        <f>G10+(G10*PARAM!D5)</f>
        <v>377.85</v>
      </c>
      <c r="J10" s="96">
        <f>I10+(I10*PARAM!E5)</f>
        <v>393.34185000000002</v>
      </c>
      <c r="K10" s="96">
        <f>J10+(J10*PARAM!F5)</f>
        <v>401.208687</v>
      </c>
      <c r="L10" s="96">
        <f>K10+(K10*PARAM!G5)</f>
        <v>409.23286073999998</v>
      </c>
      <c r="N10" s="142" t="s">
        <v>521</v>
      </c>
      <c r="O10" s="161" t="s">
        <v>63</v>
      </c>
      <c r="P10" s="147" t="s">
        <v>700</v>
      </c>
      <c r="Q10" s="82">
        <v>1</v>
      </c>
      <c r="R10" s="56"/>
      <c r="S10" s="160" t="s">
        <v>548</v>
      </c>
      <c r="T10" s="56"/>
      <c r="U10" s="56"/>
    </row>
    <row r="11" spans="1:21" s="64" customFormat="1" ht="83.25" customHeight="1" x14ac:dyDescent="0.3">
      <c r="A11" s="51"/>
      <c r="B11" s="37" t="s">
        <v>199</v>
      </c>
      <c r="C11" s="142" t="s">
        <v>549</v>
      </c>
      <c r="D11" s="160" t="s">
        <v>449</v>
      </c>
      <c r="E11" s="56"/>
      <c r="F11" s="83" t="s">
        <v>8</v>
      </c>
      <c r="G11" s="96">
        <v>20</v>
      </c>
      <c r="H11" s="228">
        <v>20.7</v>
      </c>
      <c r="I11" s="96">
        <f>G11+(G11*PARAM!D5)</f>
        <v>22.9</v>
      </c>
      <c r="J11" s="96">
        <f>I11+(I11*PARAM!E5)</f>
        <v>23.838899999999999</v>
      </c>
      <c r="K11" s="96">
        <f>J11+(J11*PARAM!F5)</f>
        <v>24.315677999999998</v>
      </c>
      <c r="L11" s="96">
        <f>K11+(K11*PARAM!G5)</f>
        <v>24.801991559999998</v>
      </c>
      <c r="N11" s="142" t="s">
        <v>521</v>
      </c>
      <c r="O11" s="161" t="s">
        <v>63</v>
      </c>
      <c r="P11" s="147" t="s">
        <v>700</v>
      </c>
      <c r="Q11" s="82">
        <v>1</v>
      </c>
      <c r="R11" s="56"/>
      <c r="S11" s="160" t="s">
        <v>260</v>
      </c>
      <c r="T11" s="56"/>
      <c r="U11" s="56"/>
    </row>
    <row r="12" spans="1:21" s="64" customFormat="1" ht="60.75" customHeight="1" x14ac:dyDescent="0.3">
      <c r="A12" s="51"/>
      <c r="B12" s="3" t="s">
        <v>198</v>
      </c>
      <c r="C12" s="142" t="s">
        <v>549</v>
      </c>
      <c r="D12" s="160" t="s">
        <v>449</v>
      </c>
      <c r="E12" s="56"/>
      <c r="F12" s="83" t="s">
        <v>8</v>
      </c>
      <c r="G12" s="96">
        <v>50</v>
      </c>
      <c r="H12" s="228">
        <v>51.749999999999993</v>
      </c>
      <c r="I12" s="96">
        <f>G12+(G12*PARAM!D5)</f>
        <v>57.25</v>
      </c>
      <c r="J12" s="96">
        <f>I12+(I12*PARAM!E5)</f>
        <v>59.597250000000003</v>
      </c>
      <c r="K12" s="96">
        <f>J12+(J12*PARAM!F5)</f>
        <v>60.789194999999999</v>
      </c>
      <c r="L12" s="96">
        <f>K12+(K12*PARAM!G5)</f>
        <v>62.004978899999998</v>
      </c>
      <c r="N12" s="142" t="s">
        <v>521</v>
      </c>
      <c r="O12" s="161" t="s">
        <v>63</v>
      </c>
      <c r="P12" s="147" t="s">
        <v>700</v>
      </c>
      <c r="Q12" s="82">
        <v>1</v>
      </c>
      <c r="R12" s="56"/>
      <c r="S12" s="160" t="s">
        <v>260</v>
      </c>
      <c r="T12" s="56"/>
      <c r="U12" s="56"/>
    </row>
    <row r="13" spans="1:21" s="64" customFormat="1" ht="34.200000000000003" x14ac:dyDescent="0.3">
      <c r="A13" s="51"/>
      <c r="B13" s="37" t="s">
        <v>201</v>
      </c>
      <c r="C13" s="142" t="s">
        <v>549</v>
      </c>
      <c r="D13" s="160" t="s">
        <v>449</v>
      </c>
      <c r="E13" s="56"/>
      <c r="F13" s="83" t="s">
        <v>8</v>
      </c>
      <c r="G13" s="96">
        <v>40</v>
      </c>
      <c r="H13" s="228">
        <v>41.4</v>
      </c>
      <c r="I13" s="96">
        <f>G13+(G13*PARAM!D5)</f>
        <v>45.8</v>
      </c>
      <c r="J13" s="96">
        <f>I13+(I13*PARAM!E5)</f>
        <v>47.677799999999998</v>
      </c>
      <c r="K13" s="96">
        <f>J13+(J13*PARAM!F5)</f>
        <v>48.631355999999997</v>
      </c>
      <c r="L13" s="96">
        <f>K13+(K13*PARAM!G5)</f>
        <v>49.603983119999995</v>
      </c>
      <c r="N13" s="142" t="s">
        <v>521</v>
      </c>
      <c r="O13" s="161" t="s">
        <v>63</v>
      </c>
      <c r="P13" s="147" t="s">
        <v>700</v>
      </c>
      <c r="Q13" s="82">
        <v>1</v>
      </c>
      <c r="R13" s="56"/>
      <c r="S13" s="160" t="s">
        <v>260</v>
      </c>
      <c r="T13" s="56"/>
      <c r="U13" s="56"/>
    </row>
    <row r="14" spans="1:21" s="64" customFormat="1" ht="34.200000000000003" x14ac:dyDescent="0.3">
      <c r="A14" s="51"/>
      <c r="B14" s="3" t="s">
        <v>559</v>
      </c>
      <c r="C14" s="142" t="s">
        <v>549</v>
      </c>
      <c r="D14" s="160" t="s">
        <v>449</v>
      </c>
      <c r="E14" s="56"/>
      <c r="F14" s="83" t="s">
        <v>8</v>
      </c>
      <c r="G14" s="96">
        <v>60</v>
      </c>
      <c r="H14" s="228">
        <v>62.099999999999994</v>
      </c>
      <c r="I14" s="96">
        <f>G14+(G14*PARAM!D5)</f>
        <v>68.7</v>
      </c>
      <c r="J14" s="96">
        <f>I14+(I14*PARAM!E5)</f>
        <v>71.5167</v>
      </c>
      <c r="K14" s="96">
        <f>J14+(J14*PARAM!F5)</f>
        <v>72.947034000000002</v>
      </c>
      <c r="L14" s="96">
        <f>K14+(K14*PARAM!G5)</f>
        <v>74.40597468</v>
      </c>
      <c r="N14" s="142" t="s">
        <v>521</v>
      </c>
      <c r="O14" s="161" t="s">
        <v>63</v>
      </c>
      <c r="P14" s="147" t="s">
        <v>700</v>
      </c>
      <c r="Q14" s="82">
        <v>1</v>
      </c>
      <c r="R14" s="56"/>
      <c r="S14" s="160" t="s">
        <v>260</v>
      </c>
      <c r="T14" s="56"/>
      <c r="U14" s="56"/>
    </row>
    <row r="15" spans="1:21" s="64" customFormat="1" ht="34.200000000000003" x14ac:dyDescent="0.3">
      <c r="A15" s="51"/>
      <c r="B15" s="37" t="s">
        <v>203</v>
      </c>
      <c r="C15" s="142" t="s">
        <v>549</v>
      </c>
      <c r="D15" s="160" t="s">
        <v>449</v>
      </c>
      <c r="E15" s="56"/>
      <c r="F15" s="48">
        <v>57.2</v>
      </c>
      <c r="G15" s="96">
        <v>50</v>
      </c>
      <c r="H15" s="228">
        <v>51.749999999999993</v>
      </c>
      <c r="I15" s="96">
        <f>G15+(G15*PARAM!D5)</f>
        <v>57.25</v>
      </c>
      <c r="J15" s="96">
        <f>I15+(I15*PARAM!E5)</f>
        <v>59.597250000000003</v>
      </c>
      <c r="K15" s="96">
        <f>J15+(J15*PARAM!F5)</f>
        <v>60.789194999999999</v>
      </c>
      <c r="L15" s="96">
        <f>K15+(K15*PARAM!G5)</f>
        <v>62.004978899999998</v>
      </c>
      <c r="N15" s="142" t="s">
        <v>698</v>
      </c>
      <c r="O15" s="161" t="s">
        <v>63</v>
      </c>
      <c r="P15" s="147" t="s">
        <v>700</v>
      </c>
      <c r="Q15" s="82">
        <v>1</v>
      </c>
      <c r="R15" s="56"/>
      <c r="S15" s="160" t="s">
        <v>448</v>
      </c>
      <c r="T15" s="56"/>
      <c r="U15" s="56"/>
    </row>
    <row r="16" spans="1:21" s="64" customFormat="1" ht="34.200000000000003" x14ac:dyDescent="0.3">
      <c r="A16" s="51"/>
      <c r="B16" s="37" t="s">
        <v>204</v>
      </c>
      <c r="C16" s="142" t="s">
        <v>549</v>
      </c>
      <c r="D16" s="160" t="s">
        <v>449</v>
      </c>
      <c r="E16" s="56"/>
      <c r="F16" s="48">
        <v>232.92</v>
      </c>
      <c r="G16" s="96">
        <v>160</v>
      </c>
      <c r="H16" s="228">
        <v>165.6</v>
      </c>
      <c r="I16" s="96">
        <f>G16+(G16*PARAM!D5)</f>
        <v>183.2</v>
      </c>
      <c r="J16" s="96">
        <f>I16+(I16*PARAM!E5)</f>
        <v>190.71119999999999</v>
      </c>
      <c r="K16" s="96">
        <f>J16+(J16*PARAM!F5)</f>
        <v>194.52542399999999</v>
      </c>
      <c r="L16" s="96">
        <f>K16+(K16*PARAM!G5)</f>
        <v>198.41593247999998</v>
      </c>
      <c r="N16" s="142" t="s">
        <v>698</v>
      </c>
      <c r="O16" s="161" t="s">
        <v>63</v>
      </c>
      <c r="P16" s="147" t="s">
        <v>700</v>
      </c>
      <c r="Q16" s="82">
        <v>1</v>
      </c>
      <c r="R16" s="56"/>
      <c r="S16" s="160" t="s">
        <v>448</v>
      </c>
      <c r="T16" s="56"/>
      <c r="U16" s="56"/>
    </row>
    <row r="17" spans="1:21" s="64" customFormat="1" ht="34.200000000000003" x14ac:dyDescent="0.3">
      <c r="A17" s="51"/>
      <c r="B17" s="37" t="s">
        <v>205</v>
      </c>
      <c r="C17" s="142" t="s">
        <v>549</v>
      </c>
      <c r="D17" s="160" t="s">
        <v>449</v>
      </c>
      <c r="E17" s="56"/>
      <c r="F17" s="83" t="s">
        <v>8</v>
      </c>
      <c r="G17" s="96">
        <v>260</v>
      </c>
      <c r="H17" s="228">
        <v>269.09999999999997</v>
      </c>
      <c r="I17" s="96">
        <f>G17+(G17*PARAM!D5)</f>
        <v>297.7</v>
      </c>
      <c r="J17" s="96">
        <f>I17+(I17*PARAM!E5)</f>
        <v>309.90569999999997</v>
      </c>
      <c r="K17" s="96">
        <f>J17+(J17*PARAM!F5)</f>
        <v>316.10381399999994</v>
      </c>
      <c r="L17" s="96">
        <f>K17+(K17*PARAM!G5)</f>
        <v>322.42589027999992</v>
      </c>
      <c r="N17" s="142" t="s">
        <v>521</v>
      </c>
      <c r="O17" s="161" t="s">
        <v>63</v>
      </c>
      <c r="P17" s="147" t="s">
        <v>700</v>
      </c>
      <c r="Q17" s="82">
        <v>1</v>
      </c>
      <c r="R17" s="56"/>
      <c r="S17" s="160" t="s">
        <v>448</v>
      </c>
      <c r="T17" s="56"/>
      <c r="U17" s="56"/>
    </row>
    <row r="18" spans="1:21" s="64" customFormat="1" ht="34.200000000000003" x14ac:dyDescent="0.3">
      <c r="A18" s="51"/>
      <c r="B18" s="37" t="s">
        <v>206</v>
      </c>
      <c r="C18" s="142" t="s">
        <v>549</v>
      </c>
      <c r="D18" s="160" t="s">
        <v>449</v>
      </c>
      <c r="E18" s="56"/>
      <c r="F18" s="83" t="s">
        <v>8</v>
      </c>
      <c r="G18" s="96">
        <v>450</v>
      </c>
      <c r="H18" s="228">
        <v>465.74999999999994</v>
      </c>
      <c r="I18" s="96">
        <f>G18+(G18*PARAM!D5)</f>
        <v>515.25</v>
      </c>
      <c r="J18" s="96">
        <f>I18+(I18*PARAM!E5)</f>
        <v>536.37525000000005</v>
      </c>
      <c r="K18" s="96">
        <f>J18+(J18*PARAM!F5)</f>
        <v>547.102755</v>
      </c>
      <c r="L18" s="96">
        <f>K18+(K18*PARAM!G5)</f>
        <v>558.04481009999995</v>
      </c>
      <c r="N18" s="142" t="s">
        <v>521</v>
      </c>
      <c r="O18" s="161" t="s">
        <v>63</v>
      </c>
      <c r="P18" s="147" t="s">
        <v>700</v>
      </c>
      <c r="Q18" s="82">
        <v>1</v>
      </c>
      <c r="R18" s="56"/>
      <c r="S18" s="160" t="s">
        <v>448</v>
      </c>
      <c r="T18" s="56"/>
      <c r="U18" s="56"/>
    </row>
    <row r="19" spans="1:21" s="64" customFormat="1" ht="34.200000000000003" x14ac:dyDescent="0.3">
      <c r="A19" s="51"/>
      <c r="B19" s="37" t="s">
        <v>207</v>
      </c>
      <c r="C19" s="142" t="s">
        <v>549</v>
      </c>
      <c r="D19" s="160" t="s">
        <v>449</v>
      </c>
      <c r="E19" s="56"/>
      <c r="F19" s="83" t="s">
        <v>8</v>
      </c>
      <c r="G19" s="96">
        <v>530</v>
      </c>
      <c r="H19" s="228">
        <v>548.54999999999995</v>
      </c>
      <c r="I19" s="96">
        <f>G19+(G19*PARAM!D5)</f>
        <v>606.85</v>
      </c>
      <c r="J19" s="96">
        <f>I19+(I19*PARAM!E5)</f>
        <v>631.73085000000003</v>
      </c>
      <c r="K19" s="96">
        <f>J19+(J19*PARAM!F5)</f>
        <v>644.36546700000008</v>
      </c>
      <c r="L19" s="96">
        <f>K19+(K19*PARAM!G5)</f>
        <v>657.25277634000008</v>
      </c>
      <c r="N19" s="142" t="s">
        <v>521</v>
      </c>
      <c r="O19" s="161" t="s">
        <v>63</v>
      </c>
      <c r="P19" s="147" t="s">
        <v>700</v>
      </c>
      <c r="Q19" s="82">
        <v>1</v>
      </c>
      <c r="R19" s="56"/>
      <c r="S19" s="160" t="s">
        <v>448</v>
      </c>
      <c r="T19" s="56"/>
      <c r="U19" s="56"/>
    </row>
    <row r="20" spans="1:21" s="64" customFormat="1" ht="54.75" customHeight="1" x14ac:dyDescent="0.3">
      <c r="A20" s="51"/>
      <c r="B20" s="37" t="s">
        <v>208</v>
      </c>
      <c r="C20" s="142" t="s">
        <v>549</v>
      </c>
      <c r="D20" s="160" t="s">
        <v>449</v>
      </c>
      <c r="E20" s="56"/>
      <c r="F20" s="83" t="s">
        <v>8</v>
      </c>
      <c r="G20" s="96">
        <v>1250</v>
      </c>
      <c r="H20" s="228">
        <v>1293.75</v>
      </c>
      <c r="I20" s="96">
        <f>G20+(G20*PARAM!D5)</f>
        <v>1431.25</v>
      </c>
      <c r="J20" s="96">
        <f>I20+(I20*PARAM!E5)</f>
        <v>1489.9312500000001</v>
      </c>
      <c r="K20" s="96">
        <f>J20+(J20*PARAM!F5)</f>
        <v>1519.729875</v>
      </c>
      <c r="L20" s="96">
        <f>K20+(K20*PARAM!G5)</f>
        <v>1550.1244724999999</v>
      </c>
      <c r="N20" s="142" t="s">
        <v>521</v>
      </c>
      <c r="O20" s="161" t="s">
        <v>63</v>
      </c>
      <c r="P20" s="147" t="s">
        <v>700</v>
      </c>
      <c r="Q20" s="82">
        <v>1</v>
      </c>
      <c r="R20" s="56"/>
      <c r="S20" s="160" t="s">
        <v>448</v>
      </c>
      <c r="T20" s="56"/>
      <c r="U20" s="56"/>
    </row>
    <row r="21" spans="1:21" s="64" customFormat="1" ht="73.5" customHeight="1" x14ac:dyDescent="0.3">
      <c r="A21" s="51"/>
      <c r="B21" s="143" t="s">
        <v>471</v>
      </c>
      <c r="C21" s="142" t="s">
        <v>549</v>
      </c>
      <c r="D21" s="160" t="s">
        <v>449</v>
      </c>
      <c r="E21" s="56"/>
      <c r="F21" s="83" t="s">
        <v>8</v>
      </c>
      <c r="G21" s="96">
        <v>200</v>
      </c>
      <c r="H21" s="228">
        <v>206.99999999999997</v>
      </c>
      <c r="I21" s="96">
        <f>G21+(G21*PARAM!D5)</f>
        <v>229</v>
      </c>
      <c r="J21" s="96">
        <f>I21+(I21*PARAM!E5)</f>
        <v>238.38900000000001</v>
      </c>
      <c r="K21" s="96">
        <f>J21+(J21*PARAM!F5)</f>
        <v>243.15678</v>
      </c>
      <c r="L21" s="96">
        <f>K21+(K21*PARAM!G5)</f>
        <v>248.01991559999999</v>
      </c>
      <c r="N21" s="142" t="s">
        <v>521</v>
      </c>
      <c r="O21" s="161" t="s">
        <v>63</v>
      </c>
      <c r="P21" s="147" t="s">
        <v>700</v>
      </c>
      <c r="Q21" s="82">
        <v>1</v>
      </c>
      <c r="R21" s="56"/>
      <c r="S21" s="160" t="s">
        <v>446</v>
      </c>
      <c r="T21" s="56"/>
      <c r="U21" s="56"/>
    </row>
    <row r="22" spans="1:21" s="64" customFormat="1" ht="41.4" x14ac:dyDescent="0.3">
      <c r="A22" s="51"/>
      <c r="B22" s="143" t="s">
        <v>262</v>
      </c>
      <c r="C22" s="142" t="s">
        <v>549</v>
      </c>
      <c r="D22" s="160" t="s">
        <v>449</v>
      </c>
      <c r="E22" s="56"/>
      <c r="F22" s="48">
        <v>117.2</v>
      </c>
      <c r="G22" s="211" t="s">
        <v>42</v>
      </c>
      <c r="H22" s="162" t="s">
        <v>42</v>
      </c>
      <c r="I22" s="162" t="s">
        <v>42</v>
      </c>
      <c r="J22" s="162" t="s">
        <v>42</v>
      </c>
      <c r="K22" s="162" t="s">
        <v>42</v>
      </c>
      <c r="L22" s="162" t="s">
        <v>42</v>
      </c>
      <c r="N22" s="142" t="s">
        <v>698</v>
      </c>
      <c r="O22" s="41"/>
      <c r="P22" s="145" t="s">
        <v>550</v>
      </c>
      <c r="Q22" s="82">
        <v>1</v>
      </c>
      <c r="R22" s="56"/>
      <c r="S22" s="160" t="s">
        <v>62</v>
      </c>
      <c r="T22" s="56"/>
      <c r="U22" s="56"/>
    </row>
    <row r="23" spans="1:21" s="64" customFormat="1" ht="41.4" x14ac:dyDescent="0.3">
      <c r="A23" s="147" t="s">
        <v>268</v>
      </c>
      <c r="B23" s="143" t="s">
        <v>209</v>
      </c>
      <c r="C23" s="56"/>
      <c r="D23" s="56"/>
      <c r="E23" s="56"/>
      <c r="F23" s="48">
        <v>200.8</v>
      </c>
      <c r="G23" s="211" t="s">
        <v>42</v>
      </c>
      <c r="H23" s="162" t="s">
        <v>42</v>
      </c>
      <c r="I23" s="162" t="s">
        <v>42</v>
      </c>
      <c r="J23" s="162" t="s">
        <v>42</v>
      </c>
      <c r="K23" s="162" t="s">
        <v>42</v>
      </c>
      <c r="L23" s="162" t="s">
        <v>42</v>
      </c>
      <c r="N23" s="142" t="s">
        <v>698</v>
      </c>
      <c r="O23" s="41"/>
      <c r="P23" s="145" t="s">
        <v>550</v>
      </c>
      <c r="Q23" s="82">
        <v>1</v>
      </c>
      <c r="R23" s="56"/>
      <c r="S23" s="160" t="s">
        <v>62</v>
      </c>
      <c r="T23" s="56"/>
      <c r="U23" s="56"/>
    </row>
    <row r="24" spans="1:21" s="64" customFormat="1" ht="41.4" x14ac:dyDescent="0.3">
      <c r="A24" s="147" t="s">
        <v>269</v>
      </c>
      <c r="B24" s="143" t="s">
        <v>210</v>
      </c>
      <c r="C24" s="56"/>
      <c r="D24" s="56"/>
      <c r="E24" s="56"/>
      <c r="F24" s="211" t="s">
        <v>42</v>
      </c>
      <c r="G24" s="211" t="s">
        <v>42</v>
      </c>
      <c r="H24" s="162" t="s">
        <v>42</v>
      </c>
      <c r="I24" s="162" t="s">
        <v>42</v>
      </c>
      <c r="J24" s="162" t="s">
        <v>42</v>
      </c>
      <c r="K24" s="162" t="s">
        <v>42</v>
      </c>
      <c r="L24" s="162" t="s">
        <v>42</v>
      </c>
      <c r="N24" s="142" t="s">
        <v>349</v>
      </c>
      <c r="O24" s="41"/>
      <c r="P24" s="145" t="s">
        <v>550</v>
      </c>
      <c r="Q24" s="82">
        <v>1</v>
      </c>
      <c r="R24" s="56"/>
      <c r="S24" s="160" t="s">
        <v>62</v>
      </c>
      <c r="T24" s="56"/>
      <c r="U24" s="56"/>
    </row>
    <row r="25" spans="1:21" s="64" customFormat="1" ht="72" customHeight="1" x14ac:dyDescent="0.3">
      <c r="A25" s="147" t="s">
        <v>561</v>
      </c>
      <c r="B25" s="37" t="s">
        <v>211</v>
      </c>
      <c r="C25" s="56"/>
      <c r="D25" s="56"/>
      <c r="E25" s="56"/>
      <c r="F25" s="211" t="s">
        <v>42</v>
      </c>
      <c r="G25" s="113">
        <v>2900</v>
      </c>
      <c r="H25" s="229">
        <v>3001.4999999999995</v>
      </c>
      <c r="I25" s="112">
        <f>G25+(G25*PARAM!D5)</f>
        <v>3320.5</v>
      </c>
      <c r="J25" s="113">
        <f>I25+(I25*PARAM!E5)</f>
        <v>3456.6405</v>
      </c>
      <c r="K25" s="113">
        <f>J25+(J25*PARAM!F5)</f>
        <v>3525.77331</v>
      </c>
      <c r="L25" s="113">
        <f>K25+(K25*PARAM!G5)</f>
        <v>3596.2887762</v>
      </c>
      <c r="N25" s="142" t="s">
        <v>698</v>
      </c>
      <c r="O25" s="161" t="s">
        <v>63</v>
      </c>
      <c r="P25" s="147" t="s">
        <v>700</v>
      </c>
      <c r="Q25" s="82">
        <v>1</v>
      </c>
      <c r="R25" s="56"/>
      <c r="S25" s="160" t="s">
        <v>552</v>
      </c>
      <c r="T25" s="56"/>
      <c r="U25" s="56"/>
    </row>
    <row r="26" spans="1:21" s="64" customFormat="1" ht="63.75" customHeight="1" x14ac:dyDescent="0.3">
      <c r="A26" s="147" t="s">
        <v>561</v>
      </c>
      <c r="B26" s="37" t="s">
        <v>212</v>
      </c>
      <c r="C26" s="56"/>
      <c r="D26" s="56"/>
      <c r="E26" s="56"/>
      <c r="F26" s="211" t="s">
        <v>42</v>
      </c>
      <c r="G26" s="113">
        <v>3590</v>
      </c>
      <c r="H26" s="229">
        <v>3715.6499999999996</v>
      </c>
      <c r="I26" s="112">
        <f>G26+(G26*PARAM!D5)</f>
        <v>4110.55</v>
      </c>
      <c r="J26" s="113">
        <f>I26+(I26*PARAM!E5)</f>
        <v>4279.0825500000001</v>
      </c>
      <c r="K26" s="113">
        <f>J26+(J26*PARAM!F5)</f>
        <v>4364.6642010000005</v>
      </c>
      <c r="L26" s="113">
        <f>K26+(K26*PARAM!G5)</f>
        <v>4451.9574850200006</v>
      </c>
      <c r="N26" s="142" t="s">
        <v>698</v>
      </c>
      <c r="O26" s="161" t="s">
        <v>63</v>
      </c>
      <c r="P26" s="147" t="s">
        <v>700</v>
      </c>
      <c r="Q26" s="82">
        <v>1</v>
      </c>
      <c r="R26" s="56"/>
      <c r="S26" s="148" t="s">
        <v>552</v>
      </c>
      <c r="T26" s="56"/>
      <c r="U26" s="56"/>
    </row>
    <row r="27" spans="1:21" s="64" customFormat="1" ht="41.4" x14ac:dyDescent="0.3">
      <c r="A27" s="147" t="s">
        <v>271</v>
      </c>
      <c r="B27" s="37" t="s">
        <v>519</v>
      </c>
      <c r="C27" s="56"/>
      <c r="D27" s="56"/>
      <c r="E27" s="56"/>
      <c r="F27" s="211" t="s">
        <v>42</v>
      </c>
      <c r="G27" s="211" t="s">
        <v>42</v>
      </c>
      <c r="H27" s="162" t="s">
        <v>42</v>
      </c>
      <c r="I27" s="162" t="s">
        <v>42</v>
      </c>
      <c r="J27" s="162" t="s">
        <v>42</v>
      </c>
      <c r="K27" s="162" t="s">
        <v>42</v>
      </c>
      <c r="L27" s="162" t="s">
        <v>42</v>
      </c>
      <c r="N27" s="142" t="s">
        <v>349</v>
      </c>
      <c r="O27" s="41"/>
      <c r="P27" s="145" t="s">
        <v>550</v>
      </c>
      <c r="Q27" s="82">
        <v>1</v>
      </c>
      <c r="R27" s="56"/>
      <c r="S27" s="148" t="s">
        <v>552</v>
      </c>
      <c r="T27" s="56"/>
      <c r="U27" s="56"/>
    </row>
    <row r="28" spans="1:21" s="64" customFormat="1" ht="72.75" customHeight="1" x14ac:dyDescent="0.3">
      <c r="A28" s="147" t="s">
        <v>272</v>
      </c>
      <c r="B28" s="143" t="s">
        <v>213</v>
      </c>
      <c r="C28" s="56"/>
      <c r="D28" s="56"/>
      <c r="E28" s="56"/>
      <c r="F28" s="23" t="s">
        <v>702</v>
      </c>
      <c r="G28" s="96">
        <v>490</v>
      </c>
      <c r="H28" s="228">
        <v>507.15</v>
      </c>
      <c r="I28" s="96">
        <f>G28+(G28*PARAM!D5)</f>
        <v>561.04999999999995</v>
      </c>
      <c r="J28" s="96">
        <f>I28+(I28*PARAM!E5)</f>
        <v>584.05304999999998</v>
      </c>
      <c r="K28" s="96">
        <f>J28+(J28*PARAM!F5)</f>
        <v>595.73411099999998</v>
      </c>
      <c r="L28" s="96">
        <f>K28+(K28*PARAM!G5)</f>
        <v>607.64879322000002</v>
      </c>
      <c r="N28" s="142" t="s">
        <v>698</v>
      </c>
      <c r="O28" s="161" t="s">
        <v>63</v>
      </c>
      <c r="P28" s="147" t="s">
        <v>700</v>
      </c>
      <c r="Q28" s="82">
        <v>1</v>
      </c>
      <c r="R28" s="56"/>
      <c r="S28" s="148" t="s">
        <v>62</v>
      </c>
      <c r="T28" s="56"/>
      <c r="U28" s="56"/>
    </row>
    <row r="29" spans="1:21" s="64" customFormat="1" ht="62.25" customHeight="1" x14ac:dyDescent="0.3">
      <c r="A29" s="147" t="s">
        <v>273</v>
      </c>
      <c r="B29" s="143" t="s">
        <v>486</v>
      </c>
      <c r="C29" s="56"/>
      <c r="D29" s="56"/>
      <c r="E29" s="56"/>
      <c r="F29" s="48">
        <v>719.1</v>
      </c>
      <c r="G29" s="96">
        <v>920</v>
      </c>
      <c r="H29" s="228">
        <v>952.19999999999993</v>
      </c>
      <c r="I29" s="96">
        <f>G29+(G29*PARAM!D5)</f>
        <v>1053.4000000000001</v>
      </c>
      <c r="J29" s="96">
        <f>I29+(I29*PARAM!E5)</f>
        <v>1096.5894000000001</v>
      </c>
      <c r="K29" s="96">
        <f>J29+(J29*PARAM!F5)</f>
        <v>1118.5211880000002</v>
      </c>
      <c r="L29" s="96">
        <f>K29+(K29*PARAM!G5)</f>
        <v>1140.8916117600002</v>
      </c>
      <c r="N29" s="142" t="s">
        <v>698</v>
      </c>
      <c r="O29" s="161" t="s">
        <v>63</v>
      </c>
      <c r="P29" s="147" t="s">
        <v>700</v>
      </c>
      <c r="Q29" s="82">
        <v>1</v>
      </c>
      <c r="R29" s="56"/>
      <c r="S29" s="148" t="s">
        <v>450</v>
      </c>
      <c r="T29" s="56"/>
      <c r="U29" s="56"/>
    </row>
    <row r="30" spans="1:21" s="64" customFormat="1" ht="41.4" x14ac:dyDescent="0.3">
      <c r="A30" s="147" t="s">
        <v>274</v>
      </c>
      <c r="B30" s="143" t="s">
        <v>214</v>
      </c>
      <c r="C30" s="56"/>
      <c r="D30" s="56"/>
      <c r="E30" s="56"/>
      <c r="F30" s="83" t="s">
        <v>8</v>
      </c>
      <c r="G30" s="50">
        <v>60</v>
      </c>
      <c r="H30" s="230">
        <v>62.099999999999994</v>
      </c>
      <c r="I30" s="96">
        <f>G30+(G30*PARAM!D5)</f>
        <v>68.7</v>
      </c>
      <c r="J30" s="50">
        <f>I30+(I30*PARAM!E5)</f>
        <v>71.5167</v>
      </c>
      <c r="K30" s="50">
        <f>J30+(J30*PARAM!F5)</f>
        <v>72.947034000000002</v>
      </c>
      <c r="L30" s="50">
        <f>K30+(K30*PARAM!G5)</f>
        <v>74.40597468</v>
      </c>
      <c r="N30" s="142" t="s">
        <v>521</v>
      </c>
      <c r="O30" s="163" t="s">
        <v>699</v>
      </c>
      <c r="P30" s="147" t="s">
        <v>700</v>
      </c>
      <c r="Q30" s="82">
        <v>1</v>
      </c>
      <c r="R30" s="56"/>
      <c r="S30" s="148" t="s">
        <v>350</v>
      </c>
      <c r="T30" s="56"/>
      <c r="U30" s="56"/>
    </row>
    <row r="32" spans="1:21" x14ac:dyDescent="0.25">
      <c r="I32" s="95"/>
      <c r="J32" s="95"/>
      <c r="K32" s="95"/>
      <c r="L32" s="95"/>
    </row>
    <row r="33" spans="9:9" x14ac:dyDescent="0.25">
      <c r="I33" s="94"/>
    </row>
    <row r="34" spans="9:9" x14ac:dyDescent="0.25">
      <c r="I34" s="94"/>
    </row>
    <row r="35" spans="9:9" x14ac:dyDescent="0.25">
      <c r="I35" s="94"/>
    </row>
    <row r="36" spans="9:9" x14ac:dyDescent="0.25">
      <c r="I36" s="94"/>
    </row>
  </sheetData>
  <sheetProtection algorithmName="SHA-512" hashValue="fcYgFMvRtCgtu7OQSwU06uDO8GLp3uouLhMFSHqGof5qQf5rcByrQ+PqA67zLz0ThSlzHg3CQWethTDLydMasA==" saltValue="LmQLtTGLZ9IQL9g5nKWaUQ==" spinCount="100000" sheet="1" objects="1" scenarios="1"/>
  <autoFilter ref="A2:U30" xr:uid="{00000000-0009-0000-0000-000006000000}"/>
  <mergeCells count="14">
    <mergeCell ref="U1:U2"/>
    <mergeCell ref="A1:A2"/>
    <mergeCell ref="B1:B2"/>
    <mergeCell ref="D1:D2"/>
    <mergeCell ref="E1:E2"/>
    <mergeCell ref="C1:C2"/>
    <mergeCell ref="T1:T2"/>
    <mergeCell ref="R1:R2"/>
    <mergeCell ref="S1:S2"/>
    <mergeCell ref="O1:O2"/>
    <mergeCell ref="Q1:Q2"/>
    <mergeCell ref="P1:P2"/>
    <mergeCell ref="N1:N2"/>
    <mergeCell ref="F1:L1"/>
  </mergeCells>
  <hyperlinks>
    <hyperlink ref="O30" location="'Remarques générales'!A1" display="Zie algemene opmerkingen"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2F3FF-02FB-40B9-AD2B-1ED3B48C6103}">
  <sheetPr>
    <tabColor theme="3"/>
  </sheetPr>
  <dimension ref="A1:AJ3"/>
  <sheetViews>
    <sheetView workbookViewId="0"/>
  </sheetViews>
  <sheetFormatPr baseColWidth="10" defaultColWidth="11.44140625" defaultRowHeight="13.8" x14ac:dyDescent="0.25"/>
  <cols>
    <col min="1" max="1" width="11" style="34" customWidth="1"/>
    <col min="2" max="2" width="38" style="34" customWidth="1"/>
    <col min="3" max="3" width="20.44140625" style="34" customWidth="1"/>
    <col min="4" max="4" width="49.5546875" style="34" customWidth="1"/>
    <col min="5" max="7" width="15.44140625" style="34" customWidth="1"/>
    <col min="8" max="10" width="11.44140625" style="34" customWidth="1"/>
    <col min="11" max="11" width="2.77734375" style="34" customWidth="1"/>
    <col min="12" max="12" width="11.5546875" style="34" customWidth="1"/>
    <col min="13" max="13" width="16.77734375" style="34" bestFit="1" customWidth="1"/>
    <col min="14" max="14" width="19.77734375" style="34" customWidth="1"/>
    <col min="15" max="15" width="20" style="34" customWidth="1"/>
    <col min="16" max="16" width="22.44140625" style="34" customWidth="1"/>
    <col min="17" max="36" width="0" style="34" hidden="1" customWidth="1"/>
    <col min="37" max="16384" width="11.44140625" style="34"/>
  </cols>
  <sheetData>
    <row r="1" spans="1:36" x14ac:dyDescent="0.25">
      <c r="L1" s="296">
        <v>2022</v>
      </c>
      <c r="M1" s="296"/>
      <c r="N1" s="296"/>
      <c r="O1" s="296"/>
      <c r="P1" s="296"/>
      <c r="Q1" s="296">
        <v>2023</v>
      </c>
      <c r="R1" s="296"/>
      <c r="S1" s="296"/>
      <c r="T1" s="296"/>
      <c r="U1" s="296"/>
      <c r="V1" s="296">
        <v>2024</v>
      </c>
      <c r="W1" s="296"/>
      <c r="X1" s="296"/>
      <c r="Y1" s="296"/>
      <c r="Z1" s="296"/>
      <c r="AA1" s="296">
        <v>2025</v>
      </c>
      <c r="AB1" s="296"/>
      <c r="AC1" s="296"/>
      <c r="AD1" s="296"/>
      <c r="AE1" s="296"/>
      <c r="AF1" s="296">
        <v>2026</v>
      </c>
      <c r="AG1" s="296"/>
      <c r="AH1" s="296"/>
      <c r="AI1" s="296"/>
      <c r="AJ1" s="296"/>
    </row>
    <row r="2" spans="1:36" ht="30" customHeight="1" x14ac:dyDescent="0.25">
      <c r="A2" s="268" t="s">
        <v>405</v>
      </c>
      <c r="B2" s="268" t="s">
        <v>523</v>
      </c>
      <c r="C2" s="268" t="s">
        <v>34</v>
      </c>
      <c r="D2" s="268" t="s">
        <v>707</v>
      </c>
      <c r="E2" s="268" t="s">
        <v>348</v>
      </c>
      <c r="F2" s="297" t="s">
        <v>546</v>
      </c>
      <c r="G2" s="266"/>
      <c r="H2" s="266"/>
      <c r="I2" s="266"/>
      <c r="J2" s="267"/>
      <c r="L2" s="272" t="s">
        <v>545</v>
      </c>
      <c r="M2" s="274" t="s">
        <v>544</v>
      </c>
      <c r="N2" s="274" t="s">
        <v>543</v>
      </c>
      <c r="O2" s="270" t="s">
        <v>542</v>
      </c>
      <c r="P2" s="270" t="s">
        <v>541</v>
      </c>
      <c r="Q2" s="295" t="s">
        <v>4</v>
      </c>
      <c r="R2" s="294" t="s">
        <v>2</v>
      </c>
      <c r="S2" s="294" t="s">
        <v>3</v>
      </c>
      <c r="T2" s="292" t="s">
        <v>5</v>
      </c>
      <c r="U2" s="292" t="s">
        <v>6</v>
      </c>
      <c r="V2" s="295" t="s">
        <v>4</v>
      </c>
      <c r="W2" s="294" t="s">
        <v>2</v>
      </c>
      <c r="X2" s="294" t="s">
        <v>3</v>
      </c>
      <c r="Y2" s="292" t="s">
        <v>5</v>
      </c>
      <c r="Z2" s="292" t="s">
        <v>6</v>
      </c>
      <c r="AA2" s="295" t="s">
        <v>4</v>
      </c>
      <c r="AB2" s="294" t="s">
        <v>2</v>
      </c>
      <c r="AC2" s="294" t="s">
        <v>3</v>
      </c>
      <c r="AD2" s="292" t="s">
        <v>5</v>
      </c>
      <c r="AE2" s="292" t="s">
        <v>6</v>
      </c>
      <c r="AF2" s="295" t="s">
        <v>4</v>
      </c>
      <c r="AG2" s="294" t="s">
        <v>2</v>
      </c>
      <c r="AH2" s="294" t="s">
        <v>3</v>
      </c>
      <c r="AI2" s="292" t="s">
        <v>5</v>
      </c>
      <c r="AJ2" s="292" t="s">
        <v>6</v>
      </c>
    </row>
    <row r="3" spans="1:36" x14ac:dyDescent="0.25">
      <c r="A3" s="269"/>
      <c r="B3" s="269"/>
      <c r="C3" s="269"/>
      <c r="D3" s="269"/>
      <c r="E3" s="269"/>
      <c r="F3" s="45">
        <v>2022</v>
      </c>
      <c r="G3" s="45">
        <v>2023</v>
      </c>
      <c r="H3" s="45">
        <v>2024</v>
      </c>
      <c r="I3" s="45">
        <v>2025</v>
      </c>
      <c r="J3" s="45">
        <v>2026</v>
      </c>
      <c r="L3" s="295"/>
      <c r="M3" s="294"/>
      <c r="N3" s="294"/>
      <c r="O3" s="292"/>
      <c r="P3" s="292"/>
      <c r="Q3" s="295"/>
      <c r="R3" s="294"/>
      <c r="S3" s="294"/>
      <c r="T3" s="292"/>
      <c r="U3" s="292"/>
      <c r="V3" s="295"/>
      <c r="W3" s="294"/>
      <c r="X3" s="294"/>
      <c r="Y3" s="292"/>
      <c r="Z3" s="292"/>
      <c r="AA3" s="295"/>
      <c r="AB3" s="294"/>
      <c r="AC3" s="294"/>
      <c r="AD3" s="292"/>
      <c r="AE3" s="292"/>
      <c r="AF3" s="295"/>
      <c r="AG3" s="294"/>
      <c r="AH3" s="294"/>
      <c r="AI3" s="292"/>
      <c r="AJ3" s="292"/>
    </row>
  </sheetData>
  <mergeCells count="36">
    <mergeCell ref="F2:J2"/>
    <mergeCell ref="L2:L3"/>
    <mergeCell ref="M2:M3"/>
    <mergeCell ref="N2:N3"/>
    <mergeCell ref="A2:A3"/>
    <mergeCell ref="B2:B3"/>
    <mergeCell ref="C2:C3"/>
    <mergeCell ref="D2:D3"/>
    <mergeCell ref="E2:E3"/>
    <mergeCell ref="L1:P1"/>
    <mergeCell ref="Q1:U1"/>
    <mergeCell ref="Q2:Q3"/>
    <mergeCell ref="R2:R3"/>
    <mergeCell ref="S2:S3"/>
    <mergeCell ref="T2:T3"/>
    <mergeCell ref="U2:U3"/>
    <mergeCell ref="O2:O3"/>
    <mergeCell ref="P2:P3"/>
    <mergeCell ref="V1:Z1"/>
    <mergeCell ref="V2:V3"/>
    <mergeCell ref="W2:W3"/>
    <mergeCell ref="X2:X3"/>
    <mergeCell ref="Y2:Y3"/>
    <mergeCell ref="Z2:Z3"/>
    <mergeCell ref="AA1:AE1"/>
    <mergeCell ref="AA2:AA3"/>
    <mergeCell ref="AB2:AB3"/>
    <mergeCell ref="AC2:AC3"/>
    <mergeCell ref="AD2:AD3"/>
    <mergeCell ref="AE2:AE3"/>
    <mergeCell ref="AF1:AJ1"/>
    <mergeCell ref="AF2:AF3"/>
    <mergeCell ref="AG2:AG3"/>
    <mergeCell ref="AH2:AH3"/>
    <mergeCell ref="AI2:AI3"/>
    <mergeCell ref="AJ2:AJ3"/>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523A8-572E-4087-8969-05A6961B1D49}">
  <dimension ref="A1:C356"/>
  <sheetViews>
    <sheetView zoomScale="80" zoomScaleNormal="80" workbookViewId="0">
      <selection activeCell="A353" sqref="A353"/>
    </sheetView>
  </sheetViews>
  <sheetFormatPr baseColWidth="10" defaultColWidth="9.21875" defaultRowHeight="13.8" x14ac:dyDescent="0.25"/>
  <cols>
    <col min="1" max="1" width="193.77734375" style="20" bestFit="1" customWidth="1"/>
    <col min="2" max="16384" width="9.21875" style="20"/>
  </cols>
  <sheetData>
    <row r="1" spans="1:1" x14ac:dyDescent="0.25">
      <c r="A1" s="164" t="s">
        <v>568</v>
      </c>
    </row>
    <row r="2" spans="1:1" x14ac:dyDescent="0.25">
      <c r="A2" s="165" t="s">
        <v>256</v>
      </c>
    </row>
    <row r="3" spans="1:1" x14ac:dyDescent="0.25">
      <c r="A3" s="17"/>
    </row>
    <row r="4" spans="1:1" ht="14.4" x14ac:dyDescent="0.3">
      <c r="A4" s="17" t="s">
        <v>567</v>
      </c>
    </row>
    <row r="5" spans="1:1" x14ac:dyDescent="0.25">
      <c r="A5" s="166" t="s">
        <v>569</v>
      </c>
    </row>
    <row r="6" spans="1:1" x14ac:dyDescent="0.25">
      <c r="A6" s="17"/>
    </row>
    <row r="7" spans="1:1" ht="14.4" x14ac:dyDescent="0.3">
      <c r="A7" s="167" t="s">
        <v>250</v>
      </c>
    </row>
    <row r="8" spans="1:1" x14ac:dyDescent="0.25">
      <c r="A8" s="70" t="s">
        <v>566</v>
      </c>
    </row>
    <row r="9" spans="1:1" x14ac:dyDescent="0.25">
      <c r="A9" s="70" t="s">
        <v>565</v>
      </c>
    </row>
    <row r="10" spans="1:1" x14ac:dyDescent="0.25">
      <c r="A10" s="70" t="s">
        <v>564</v>
      </c>
    </row>
    <row r="11" spans="1:1" x14ac:dyDescent="0.25">
      <c r="A11" s="70" t="s">
        <v>563</v>
      </c>
    </row>
    <row r="12" spans="1:1" x14ac:dyDescent="0.25">
      <c r="A12" s="70" t="s">
        <v>444</v>
      </c>
    </row>
    <row r="13" spans="1:1" x14ac:dyDescent="0.25">
      <c r="A13" s="70" t="s">
        <v>447</v>
      </c>
    </row>
    <row r="14" spans="1:1" s="26" customFormat="1" x14ac:dyDescent="0.25">
      <c r="A14" s="70" t="s">
        <v>258</v>
      </c>
    </row>
    <row r="15" spans="1:1" s="26" customFormat="1" x14ac:dyDescent="0.25">
      <c r="A15" s="70" t="s">
        <v>472</v>
      </c>
    </row>
    <row r="16" spans="1:1" x14ac:dyDescent="0.25">
      <c r="A16" s="168" t="s">
        <v>473</v>
      </c>
    </row>
    <row r="17" spans="1:1" x14ac:dyDescent="0.25">
      <c r="A17" s="21"/>
    </row>
    <row r="18" spans="1:1" ht="14.4" x14ac:dyDescent="0.3">
      <c r="A18" s="167" t="s">
        <v>553</v>
      </c>
    </row>
    <row r="19" spans="1:1" x14ac:dyDescent="0.25">
      <c r="A19" s="70" t="s">
        <v>562</v>
      </c>
    </row>
    <row r="20" spans="1:1" x14ac:dyDescent="0.25">
      <c r="A20" s="70" t="s">
        <v>270</v>
      </c>
    </row>
    <row r="21" spans="1:1" x14ac:dyDescent="0.25">
      <c r="A21" s="70" t="s">
        <v>572</v>
      </c>
    </row>
    <row r="22" spans="1:1" x14ac:dyDescent="0.25">
      <c r="A22" s="70" t="s">
        <v>261</v>
      </c>
    </row>
    <row r="23" spans="1:1" x14ac:dyDescent="0.25">
      <c r="A23" s="70" t="s">
        <v>259</v>
      </c>
    </row>
    <row r="24" spans="1:1" x14ac:dyDescent="0.25">
      <c r="A24" s="70" t="s">
        <v>558</v>
      </c>
    </row>
    <row r="25" spans="1:1" x14ac:dyDescent="0.25">
      <c r="A25" s="70" t="s">
        <v>554</v>
      </c>
    </row>
    <row r="26" spans="1:1" x14ac:dyDescent="0.25">
      <c r="A26" s="21"/>
    </row>
    <row r="27" spans="1:1" ht="14.4" x14ac:dyDescent="0.3">
      <c r="A27" s="21" t="s">
        <v>302</v>
      </c>
    </row>
    <row r="28" spans="1:1" x14ac:dyDescent="0.25">
      <c r="A28" s="70" t="s">
        <v>560</v>
      </c>
    </row>
    <row r="29" spans="1:1" x14ac:dyDescent="0.25">
      <c r="A29" s="70" t="s">
        <v>491</v>
      </c>
    </row>
    <row r="30" spans="1:1" x14ac:dyDescent="0.25">
      <c r="A30" s="70" t="s">
        <v>492</v>
      </c>
    </row>
    <row r="31" spans="1:1" x14ac:dyDescent="0.25">
      <c r="A31" s="70" t="s">
        <v>202</v>
      </c>
    </row>
    <row r="32" spans="1:1" x14ac:dyDescent="0.25">
      <c r="A32" s="70" t="s">
        <v>200</v>
      </c>
    </row>
    <row r="33" spans="1:1" x14ac:dyDescent="0.25">
      <c r="A33" s="17"/>
    </row>
    <row r="34" spans="1:1" ht="14.4" x14ac:dyDescent="0.3">
      <c r="A34" s="169" t="s">
        <v>557</v>
      </c>
    </row>
    <row r="35" spans="1:1" x14ac:dyDescent="0.25">
      <c r="A35" s="166" t="s">
        <v>196</v>
      </c>
    </row>
    <row r="36" spans="1:1" x14ac:dyDescent="0.25">
      <c r="A36" s="166" t="s">
        <v>361</v>
      </c>
    </row>
    <row r="37" spans="1:1" ht="14.4" x14ac:dyDescent="0.3">
      <c r="A37" s="170" t="s">
        <v>71</v>
      </c>
    </row>
    <row r="38" spans="1:1" ht="14.4" thickBot="1" x14ac:dyDescent="0.3">
      <c r="A38" s="171" t="s">
        <v>540</v>
      </c>
    </row>
    <row r="39" spans="1:1" x14ac:dyDescent="0.25">
      <c r="A39" s="16"/>
    </row>
    <row r="40" spans="1:1" ht="14.4" thickBot="1" x14ac:dyDescent="0.3"/>
    <row r="41" spans="1:1" x14ac:dyDescent="0.25">
      <c r="A41" s="164" t="s">
        <v>568</v>
      </c>
    </row>
    <row r="42" spans="1:1" x14ac:dyDescent="0.25">
      <c r="A42" s="165" t="s">
        <v>263</v>
      </c>
    </row>
    <row r="43" spans="1:1" x14ac:dyDescent="0.25">
      <c r="A43" s="17"/>
    </row>
    <row r="44" spans="1:1" ht="14.4" x14ac:dyDescent="0.3">
      <c r="A44" s="17" t="s">
        <v>539</v>
      </c>
    </row>
    <row r="45" spans="1:1" x14ac:dyDescent="0.25">
      <c r="A45" s="166" t="s">
        <v>569</v>
      </c>
    </row>
    <row r="46" spans="1:1" x14ac:dyDescent="0.25">
      <c r="A46" s="17"/>
    </row>
    <row r="47" spans="1:1" ht="14.4" x14ac:dyDescent="0.3">
      <c r="A47" s="167" t="s">
        <v>250</v>
      </c>
    </row>
    <row r="48" spans="1:1" x14ac:dyDescent="0.25">
      <c r="A48" s="70" t="s">
        <v>566</v>
      </c>
    </row>
    <row r="49" spans="1:1" x14ac:dyDescent="0.25">
      <c r="A49" s="70" t="s">
        <v>565</v>
      </c>
    </row>
    <row r="50" spans="1:1" x14ac:dyDescent="0.25">
      <c r="A50" s="70" t="s">
        <v>564</v>
      </c>
    </row>
    <row r="51" spans="1:1" x14ac:dyDescent="0.25">
      <c r="A51" s="70" t="s">
        <v>563</v>
      </c>
    </row>
    <row r="52" spans="1:1" x14ac:dyDescent="0.25">
      <c r="A52" s="70" t="s">
        <v>444</v>
      </c>
    </row>
    <row r="53" spans="1:1" x14ac:dyDescent="0.25">
      <c r="A53" s="70" t="s">
        <v>447</v>
      </c>
    </row>
    <row r="54" spans="1:1" x14ac:dyDescent="0.25">
      <c r="A54" s="70" t="s">
        <v>264</v>
      </c>
    </row>
    <row r="55" spans="1:1" x14ac:dyDescent="0.25">
      <c r="A55" s="70" t="s">
        <v>476</v>
      </c>
    </row>
    <row r="56" spans="1:1" x14ac:dyDescent="0.25">
      <c r="A56" s="168" t="s">
        <v>493</v>
      </c>
    </row>
    <row r="57" spans="1:1" x14ac:dyDescent="0.25">
      <c r="A57" s="21"/>
    </row>
    <row r="58" spans="1:1" ht="14.4" x14ac:dyDescent="0.3">
      <c r="A58" s="167" t="s">
        <v>553</v>
      </c>
    </row>
    <row r="59" spans="1:1" x14ac:dyDescent="0.25">
      <c r="A59" s="70" t="s">
        <v>562</v>
      </c>
    </row>
    <row r="60" spans="1:1" x14ac:dyDescent="0.25">
      <c r="A60" s="70" t="s">
        <v>270</v>
      </c>
    </row>
    <row r="61" spans="1:1" x14ac:dyDescent="0.25">
      <c r="A61" s="70" t="s">
        <v>576</v>
      </c>
    </row>
    <row r="62" spans="1:1" x14ac:dyDescent="0.25">
      <c r="A62" s="70" t="s">
        <v>261</v>
      </c>
    </row>
    <row r="63" spans="1:1" x14ac:dyDescent="0.25">
      <c r="A63" s="70" t="s">
        <v>259</v>
      </c>
    </row>
    <row r="64" spans="1:1" x14ac:dyDescent="0.25">
      <c r="A64" s="70" t="s">
        <v>558</v>
      </c>
    </row>
    <row r="65" spans="1:1" x14ac:dyDescent="0.25">
      <c r="A65" s="70" t="s">
        <v>554</v>
      </c>
    </row>
    <row r="66" spans="1:1" x14ac:dyDescent="0.25">
      <c r="A66" s="21"/>
    </row>
    <row r="67" spans="1:1" ht="14.4" x14ac:dyDescent="0.3">
      <c r="A67" s="21" t="s">
        <v>302</v>
      </c>
    </row>
    <row r="68" spans="1:1" x14ac:dyDescent="0.25">
      <c r="A68" s="70" t="s">
        <v>560</v>
      </c>
    </row>
    <row r="69" spans="1:1" x14ac:dyDescent="0.25">
      <c r="A69" s="70" t="s">
        <v>494</v>
      </c>
    </row>
    <row r="70" spans="1:1" x14ac:dyDescent="0.25">
      <c r="A70" s="70" t="s">
        <v>495</v>
      </c>
    </row>
    <row r="71" spans="1:1" x14ac:dyDescent="0.25">
      <c r="A71" s="70" t="s">
        <v>202</v>
      </c>
    </row>
    <row r="72" spans="1:1" x14ac:dyDescent="0.25">
      <c r="A72" s="70" t="s">
        <v>200</v>
      </c>
    </row>
    <row r="73" spans="1:1" x14ac:dyDescent="0.25">
      <c r="A73" s="17"/>
    </row>
    <row r="74" spans="1:1" ht="14.4" x14ac:dyDescent="0.3">
      <c r="A74" s="169" t="s">
        <v>557</v>
      </c>
    </row>
    <row r="75" spans="1:1" x14ac:dyDescent="0.25">
      <c r="A75" s="166" t="s">
        <v>196</v>
      </c>
    </row>
    <row r="76" spans="1:1" x14ac:dyDescent="0.25">
      <c r="A76" s="166" t="s">
        <v>361</v>
      </c>
    </row>
    <row r="77" spans="1:1" ht="14.4" x14ac:dyDescent="0.3">
      <c r="A77" s="170" t="s">
        <v>71</v>
      </c>
    </row>
    <row r="78" spans="1:1" ht="14.4" thickBot="1" x14ac:dyDescent="0.3">
      <c r="A78" s="171" t="s">
        <v>540</v>
      </c>
    </row>
    <row r="79" spans="1:1" ht="42.75" customHeight="1" thickBot="1" x14ac:dyDescent="0.3">
      <c r="A79" s="16"/>
    </row>
    <row r="80" spans="1:1" x14ac:dyDescent="0.25">
      <c r="A80" s="164" t="s">
        <v>568</v>
      </c>
    </row>
    <row r="81" spans="1:1" x14ac:dyDescent="0.25">
      <c r="A81" s="165" t="s">
        <v>265</v>
      </c>
    </row>
    <row r="82" spans="1:1" x14ac:dyDescent="0.25">
      <c r="A82" s="17"/>
    </row>
    <row r="83" spans="1:1" ht="14.4" x14ac:dyDescent="0.3">
      <c r="A83" s="17" t="s">
        <v>257</v>
      </c>
    </row>
    <row r="84" spans="1:1" x14ac:dyDescent="0.25">
      <c r="A84" s="17"/>
    </row>
    <row r="85" spans="1:1" ht="14.4" x14ac:dyDescent="0.3">
      <c r="A85" s="167" t="s">
        <v>250</v>
      </c>
    </row>
    <row r="86" spans="1:1" x14ac:dyDescent="0.25">
      <c r="A86" s="70" t="s">
        <v>566</v>
      </c>
    </row>
    <row r="87" spans="1:1" x14ac:dyDescent="0.25">
      <c r="A87" s="70" t="s">
        <v>565</v>
      </c>
    </row>
    <row r="88" spans="1:1" x14ac:dyDescent="0.25">
      <c r="A88" s="70" t="s">
        <v>564</v>
      </c>
    </row>
    <row r="89" spans="1:1" x14ac:dyDescent="0.25">
      <c r="A89" s="70" t="s">
        <v>563</v>
      </c>
    </row>
    <row r="90" spans="1:1" x14ac:dyDescent="0.25">
      <c r="A90" s="70" t="s">
        <v>444</v>
      </c>
    </row>
    <row r="91" spans="1:1" x14ac:dyDescent="0.25">
      <c r="A91" s="70" t="s">
        <v>447</v>
      </c>
    </row>
    <row r="92" spans="1:1" s="100" customFormat="1" x14ac:dyDescent="0.25">
      <c r="A92" s="70" t="s">
        <v>577</v>
      </c>
    </row>
    <row r="93" spans="1:1" s="100" customFormat="1" x14ac:dyDescent="0.25">
      <c r="A93" s="70" t="s">
        <v>578</v>
      </c>
    </row>
    <row r="94" spans="1:1" x14ac:dyDescent="0.25">
      <c r="A94" s="21"/>
    </row>
    <row r="95" spans="1:1" ht="14.4" x14ac:dyDescent="0.3">
      <c r="A95" s="167" t="s">
        <v>553</v>
      </c>
    </row>
    <row r="96" spans="1:1" x14ac:dyDescent="0.25">
      <c r="A96" s="70" t="s">
        <v>562</v>
      </c>
    </row>
    <row r="97" spans="1:1" x14ac:dyDescent="0.25">
      <c r="A97" s="70" t="s">
        <v>270</v>
      </c>
    </row>
    <row r="98" spans="1:1" x14ac:dyDescent="0.25">
      <c r="A98" s="70" t="s">
        <v>576</v>
      </c>
    </row>
    <row r="99" spans="1:1" x14ac:dyDescent="0.25">
      <c r="A99" s="70" t="s">
        <v>261</v>
      </c>
    </row>
    <row r="100" spans="1:1" x14ac:dyDescent="0.25">
      <c r="A100" s="70" t="s">
        <v>259</v>
      </c>
    </row>
    <row r="101" spans="1:1" x14ac:dyDescent="0.25">
      <c r="A101" s="70" t="s">
        <v>558</v>
      </c>
    </row>
    <row r="102" spans="1:1" x14ac:dyDescent="0.25">
      <c r="A102" s="70" t="s">
        <v>554</v>
      </c>
    </row>
    <row r="103" spans="1:1" x14ac:dyDescent="0.25">
      <c r="A103" s="21"/>
    </row>
    <row r="104" spans="1:1" ht="14.4" x14ac:dyDescent="0.3">
      <c r="A104" s="21" t="s">
        <v>302</v>
      </c>
    </row>
    <row r="105" spans="1:1" x14ac:dyDescent="0.25">
      <c r="A105" s="70" t="s">
        <v>560</v>
      </c>
    </row>
    <row r="106" spans="1:1" x14ac:dyDescent="0.25">
      <c r="A106" s="70" t="s">
        <v>496</v>
      </c>
    </row>
    <row r="107" spans="1:1" x14ac:dyDescent="0.25">
      <c r="A107" s="70" t="s">
        <v>497</v>
      </c>
    </row>
    <row r="108" spans="1:1" x14ac:dyDescent="0.25">
      <c r="A108" s="70" t="s">
        <v>202</v>
      </c>
    </row>
    <row r="109" spans="1:1" x14ac:dyDescent="0.25">
      <c r="A109" s="70" t="s">
        <v>200</v>
      </c>
    </row>
    <row r="110" spans="1:1" x14ac:dyDescent="0.25">
      <c r="A110" s="17"/>
    </row>
    <row r="111" spans="1:1" ht="14.4" x14ac:dyDescent="0.3">
      <c r="A111" s="169" t="s">
        <v>557</v>
      </c>
    </row>
    <row r="112" spans="1:1" x14ac:dyDescent="0.25">
      <c r="A112" s="166" t="s">
        <v>196</v>
      </c>
    </row>
    <row r="113" spans="1:1" x14ac:dyDescent="0.25">
      <c r="A113" s="166" t="s">
        <v>361</v>
      </c>
    </row>
    <row r="114" spans="1:1" ht="14.4" x14ac:dyDescent="0.3">
      <c r="A114" s="170" t="s">
        <v>71</v>
      </c>
    </row>
    <row r="115" spans="1:1" ht="14.4" thickBot="1" x14ac:dyDescent="0.3">
      <c r="A115" s="171" t="s">
        <v>540</v>
      </c>
    </row>
    <row r="116" spans="1:1" x14ac:dyDescent="0.25">
      <c r="A116" s="16"/>
    </row>
    <row r="117" spans="1:1" ht="14.4" thickBot="1" x14ac:dyDescent="0.3"/>
    <row r="118" spans="1:1" x14ac:dyDescent="0.25">
      <c r="A118" s="164" t="s">
        <v>568</v>
      </c>
    </row>
    <row r="119" spans="1:1" x14ac:dyDescent="0.25">
      <c r="A119" s="165" t="s">
        <v>267</v>
      </c>
    </row>
    <row r="120" spans="1:1" x14ac:dyDescent="0.25">
      <c r="A120" s="17"/>
    </row>
    <row r="121" spans="1:1" ht="14.4" x14ac:dyDescent="0.3">
      <c r="A121" s="17" t="s">
        <v>574</v>
      </c>
    </row>
    <row r="122" spans="1:1" ht="14.4" x14ac:dyDescent="0.3">
      <c r="A122" s="169" t="s">
        <v>266</v>
      </c>
    </row>
    <row r="123" spans="1:1" x14ac:dyDescent="0.25">
      <c r="A123" s="18"/>
    </row>
    <row r="124" spans="1:1" ht="14.4" x14ac:dyDescent="0.3">
      <c r="A124" s="167" t="s">
        <v>250</v>
      </c>
    </row>
    <row r="125" spans="1:1" x14ac:dyDescent="0.25">
      <c r="A125" s="70" t="s">
        <v>566</v>
      </c>
    </row>
    <row r="126" spans="1:1" x14ac:dyDescent="0.25">
      <c r="A126" s="70" t="s">
        <v>565</v>
      </c>
    </row>
    <row r="127" spans="1:1" x14ac:dyDescent="0.25">
      <c r="A127" s="70" t="s">
        <v>564</v>
      </c>
    </row>
    <row r="128" spans="1:1" x14ac:dyDescent="0.25">
      <c r="A128" s="70" t="s">
        <v>563</v>
      </c>
    </row>
    <row r="129" spans="1:1" x14ac:dyDescent="0.25">
      <c r="A129" s="70" t="s">
        <v>444</v>
      </c>
    </row>
    <row r="130" spans="1:1" x14ac:dyDescent="0.25">
      <c r="A130" s="70" t="s">
        <v>447</v>
      </c>
    </row>
    <row r="131" spans="1:1" x14ac:dyDescent="0.25">
      <c r="A131" s="70" t="s">
        <v>577</v>
      </c>
    </row>
    <row r="132" spans="1:1" x14ac:dyDescent="0.25">
      <c r="A132" s="70" t="s">
        <v>254</v>
      </c>
    </row>
    <row r="133" spans="1:1" x14ac:dyDescent="0.25">
      <c r="A133" s="70" t="s">
        <v>578</v>
      </c>
    </row>
    <row r="134" spans="1:1" x14ac:dyDescent="0.25">
      <c r="A134" s="21"/>
    </row>
    <row r="135" spans="1:1" ht="14.4" x14ac:dyDescent="0.3">
      <c r="A135" s="167" t="s">
        <v>553</v>
      </c>
    </row>
    <row r="136" spans="1:1" x14ac:dyDescent="0.25">
      <c r="A136" s="70" t="s">
        <v>562</v>
      </c>
    </row>
    <row r="137" spans="1:1" x14ac:dyDescent="0.25">
      <c r="A137" s="70" t="s">
        <v>270</v>
      </c>
    </row>
    <row r="138" spans="1:1" x14ac:dyDescent="0.25">
      <c r="A138" s="70" t="s">
        <v>572</v>
      </c>
    </row>
    <row r="139" spans="1:1" x14ac:dyDescent="0.25">
      <c r="A139" s="70" t="s">
        <v>475</v>
      </c>
    </row>
    <row r="140" spans="1:1" x14ac:dyDescent="0.25">
      <c r="A140" s="70" t="s">
        <v>558</v>
      </c>
    </row>
    <row r="141" spans="1:1" x14ac:dyDescent="0.25">
      <c r="A141" s="70" t="s">
        <v>554</v>
      </c>
    </row>
    <row r="143" spans="1:1" x14ac:dyDescent="0.25">
      <c r="A143" s="21"/>
    </row>
    <row r="144" spans="1:1" ht="14.4" x14ac:dyDescent="0.3">
      <c r="A144" s="21" t="s">
        <v>302</v>
      </c>
    </row>
    <row r="145" spans="1:3" x14ac:dyDescent="0.25">
      <c r="A145" s="70" t="s">
        <v>251</v>
      </c>
    </row>
    <row r="146" spans="1:3" x14ac:dyDescent="0.25">
      <c r="A146" s="70" t="s">
        <v>335</v>
      </c>
    </row>
    <row r="147" spans="1:3" x14ac:dyDescent="0.25">
      <c r="A147" s="70" t="s">
        <v>336</v>
      </c>
    </row>
    <row r="148" spans="1:3" x14ac:dyDescent="0.25">
      <c r="A148" s="70" t="s">
        <v>202</v>
      </c>
    </row>
    <row r="149" spans="1:3" x14ac:dyDescent="0.25">
      <c r="A149" s="70" t="s">
        <v>200</v>
      </c>
    </row>
    <row r="150" spans="1:3" x14ac:dyDescent="0.25">
      <c r="A150" s="17"/>
    </row>
    <row r="151" spans="1:3" ht="14.4" x14ac:dyDescent="0.3">
      <c r="A151" s="169" t="s">
        <v>557</v>
      </c>
    </row>
    <row r="152" spans="1:3" x14ac:dyDescent="0.25">
      <c r="A152" s="166" t="s">
        <v>196</v>
      </c>
    </row>
    <row r="153" spans="1:3" x14ac:dyDescent="0.25">
      <c r="A153" s="166" t="s">
        <v>361</v>
      </c>
    </row>
    <row r="154" spans="1:3" ht="14.4" x14ac:dyDescent="0.3">
      <c r="A154" s="170" t="s">
        <v>71</v>
      </c>
    </row>
    <row r="155" spans="1:3" ht="14.4" thickBot="1" x14ac:dyDescent="0.3">
      <c r="A155" s="171" t="s">
        <v>540</v>
      </c>
    </row>
    <row r="156" spans="1:3" ht="14.4" thickBot="1" x14ac:dyDescent="0.3">
      <c r="A156" s="16"/>
    </row>
    <row r="157" spans="1:3" x14ac:dyDescent="0.25">
      <c r="A157" s="69" t="s">
        <v>568</v>
      </c>
    </row>
    <row r="158" spans="1:3" x14ac:dyDescent="0.25">
      <c r="A158" s="135" t="s">
        <v>282</v>
      </c>
    </row>
    <row r="159" spans="1:3" x14ac:dyDescent="0.25">
      <c r="A159" s="21"/>
    </row>
    <row r="160" spans="1:3" ht="14.4" x14ac:dyDescent="0.3">
      <c r="A160" s="129" t="s">
        <v>334</v>
      </c>
      <c r="C160" s="101"/>
    </row>
    <row r="161" spans="1:1" x14ac:dyDescent="0.25">
      <c r="A161" s="21"/>
    </row>
    <row r="162" spans="1:1" ht="14.4" x14ac:dyDescent="0.3">
      <c r="A162" s="167" t="s">
        <v>250</v>
      </c>
    </row>
    <row r="163" spans="1:1" x14ac:dyDescent="0.25">
      <c r="A163" s="70" t="s">
        <v>351</v>
      </c>
    </row>
    <row r="164" spans="1:1" x14ac:dyDescent="0.25">
      <c r="A164" s="70" t="s">
        <v>565</v>
      </c>
    </row>
    <row r="165" spans="1:1" x14ac:dyDescent="0.25">
      <c r="A165" s="70" t="s">
        <v>564</v>
      </c>
    </row>
    <row r="166" spans="1:1" x14ac:dyDescent="0.25">
      <c r="A166" s="70" t="s">
        <v>277</v>
      </c>
    </row>
    <row r="167" spans="1:1" x14ac:dyDescent="0.25">
      <c r="A167" s="25"/>
    </row>
    <row r="168" spans="1:1" ht="14.4" x14ac:dyDescent="0.3">
      <c r="A168" s="167" t="s">
        <v>278</v>
      </c>
    </row>
    <row r="169" spans="1:1" x14ac:dyDescent="0.25">
      <c r="A169" s="70" t="s">
        <v>279</v>
      </c>
    </row>
    <row r="170" spans="1:1" x14ac:dyDescent="0.25">
      <c r="A170" s="70" t="s">
        <v>580</v>
      </c>
    </row>
    <row r="171" spans="1:1" x14ac:dyDescent="0.25">
      <c r="A171" s="70" t="s">
        <v>558</v>
      </c>
    </row>
    <row r="172" spans="1:1" x14ac:dyDescent="0.25">
      <c r="A172" s="70" t="s">
        <v>280</v>
      </c>
    </row>
    <row r="173" spans="1:1" x14ac:dyDescent="0.25">
      <c r="A173" s="17"/>
    </row>
    <row r="174" spans="1:1" ht="14.4" x14ac:dyDescent="0.3">
      <c r="A174" s="167" t="s">
        <v>252</v>
      </c>
    </row>
    <row r="175" spans="1:1" x14ac:dyDescent="0.25">
      <c r="A175" s="70" t="s">
        <v>196</v>
      </c>
    </row>
    <row r="176" spans="1:1" x14ac:dyDescent="0.25">
      <c r="A176" s="70" t="s">
        <v>361</v>
      </c>
    </row>
    <row r="177" spans="1:1" ht="14.4" x14ac:dyDescent="0.3">
      <c r="A177" s="172" t="s">
        <v>71</v>
      </c>
    </row>
    <row r="178" spans="1:1" x14ac:dyDescent="0.25">
      <c r="A178" s="70" t="s">
        <v>540</v>
      </c>
    </row>
    <row r="179" spans="1:1" ht="14.4" thickBot="1" x14ac:dyDescent="0.3">
      <c r="A179" s="71" t="s">
        <v>581</v>
      </c>
    </row>
    <row r="180" spans="1:1" ht="14.4" thickBot="1" x14ac:dyDescent="0.3">
      <c r="A180" s="26"/>
    </row>
    <row r="181" spans="1:1" x14ac:dyDescent="0.25">
      <c r="A181" s="69" t="s">
        <v>568</v>
      </c>
    </row>
    <row r="182" spans="1:1" x14ac:dyDescent="0.25">
      <c r="A182" s="135" t="s">
        <v>285</v>
      </c>
    </row>
    <row r="183" spans="1:1" x14ac:dyDescent="0.25">
      <c r="A183" s="21"/>
    </row>
    <row r="184" spans="1:1" ht="14.4" x14ac:dyDescent="0.3">
      <c r="A184" s="129" t="s">
        <v>253</v>
      </c>
    </row>
    <row r="185" spans="1:1" x14ac:dyDescent="0.25">
      <c r="A185" s="21"/>
    </row>
    <row r="186" spans="1:1" ht="14.4" x14ac:dyDescent="0.3">
      <c r="A186" s="167" t="s">
        <v>250</v>
      </c>
    </row>
    <row r="187" spans="1:1" x14ac:dyDescent="0.25">
      <c r="A187" s="70" t="s">
        <v>351</v>
      </c>
    </row>
    <row r="188" spans="1:1" x14ac:dyDescent="0.25">
      <c r="A188" s="70" t="s">
        <v>565</v>
      </c>
    </row>
    <row r="189" spans="1:1" x14ac:dyDescent="0.25">
      <c r="A189" s="70" t="s">
        <v>564</v>
      </c>
    </row>
    <row r="190" spans="1:1" x14ac:dyDescent="0.25">
      <c r="A190" s="70" t="s">
        <v>283</v>
      </c>
    </row>
    <row r="191" spans="1:1" x14ac:dyDescent="0.25">
      <c r="A191" s="70" t="s">
        <v>284</v>
      </c>
    </row>
    <row r="192" spans="1:1" x14ac:dyDescent="0.25">
      <c r="A192" s="21"/>
    </row>
    <row r="193" spans="1:1" ht="14.4" x14ac:dyDescent="0.3">
      <c r="A193" s="167" t="s">
        <v>553</v>
      </c>
    </row>
    <row r="194" spans="1:1" x14ac:dyDescent="0.25">
      <c r="A194" s="70" t="s">
        <v>562</v>
      </c>
    </row>
    <row r="195" spans="1:1" x14ac:dyDescent="0.25">
      <c r="A195" s="70" t="s">
        <v>580</v>
      </c>
    </row>
    <row r="196" spans="1:1" x14ac:dyDescent="0.25">
      <c r="A196" s="70" t="s">
        <v>558</v>
      </c>
    </row>
    <row r="197" spans="1:1" x14ac:dyDescent="0.25">
      <c r="A197" s="70" t="s">
        <v>498</v>
      </c>
    </row>
    <row r="198" spans="1:1" x14ac:dyDescent="0.25">
      <c r="A198" s="21"/>
    </row>
    <row r="199" spans="1:1" x14ac:dyDescent="0.25">
      <c r="A199" s="21"/>
    </row>
    <row r="200" spans="1:1" ht="14.4" x14ac:dyDescent="0.3">
      <c r="A200" s="167" t="s">
        <v>252</v>
      </c>
    </row>
    <row r="201" spans="1:1" x14ac:dyDescent="0.25">
      <c r="A201" s="70" t="s">
        <v>196</v>
      </c>
    </row>
    <row r="202" spans="1:1" x14ac:dyDescent="0.25">
      <c r="A202" s="70" t="s">
        <v>361</v>
      </c>
    </row>
    <row r="203" spans="1:1" ht="14.4" x14ac:dyDescent="0.3">
      <c r="A203" s="170" t="s">
        <v>71</v>
      </c>
    </row>
    <row r="204" spans="1:1" x14ac:dyDescent="0.25">
      <c r="A204" s="70" t="s">
        <v>540</v>
      </c>
    </row>
    <row r="205" spans="1:1" ht="14.4" thickBot="1" x14ac:dyDescent="0.3">
      <c r="A205" s="71" t="s">
        <v>581</v>
      </c>
    </row>
    <row r="206" spans="1:1" ht="14.4" thickBot="1" x14ac:dyDescent="0.3">
      <c r="A206" s="26"/>
    </row>
    <row r="207" spans="1:1" x14ac:dyDescent="0.25">
      <c r="A207" s="69" t="s">
        <v>568</v>
      </c>
    </row>
    <row r="208" spans="1:1" x14ac:dyDescent="0.25">
      <c r="A208" s="135" t="s">
        <v>275</v>
      </c>
    </row>
    <row r="209" spans="1:1" x14ac:dyDescent="0.25">
      <c r="A209" s="27"/>
    </row>
    <row r="210" spans="1:1" ht="14.4" x14ac:dyDescent="0.3">
      <c r="A210" s="21" t="s">
        <v>281</v>
      </c>
    </row>
    <row r="211" spans="1:1" x14ac:dyDescent="0.25">
      <c r="A211" s="21"/>
    </row>
    <row r="212" spans="1:1" ht="14.4" x14ac:dyDescent="0.3">
      <c r="A212" s="167" t="s">
        <v>250</v>
      </c>
    </row>
    <row r="213" spans="1:1" x14ac:dyDescent="0.25">
      <c r="A213" s="70" t="s">
        <v>351</v>
      </c>
    </row>
    <row r="214" spans="1:1" x14ac:dyDescent="0.25">
      <c r="A214" s="70" t="s">
        <v>565</v>
      </c>
    </row>
    <row r="215" spans="1:1" x14ac:dyDescent="0.25">
      <c r="A215" s="70" t="s">
        <v>564</v>
      </c>
    </row>
    <row r="216" spans="1:1" x14ac:dyDescent="0.25">
      <c r="A216" s="70" t="s">
        <v>563</v>
      </c>
    </row>
    <row r="217" spans="1:1" x14ac:dyDescent="0.25">
      <c r="A217" s="70" t="s">
        <v>444</v>
      </c>
    </row>
    <row r="218" spans="1:1" x14ac:dyDescent="0.25">
      <c r="A218" s="70" t="s">
        <v>447</v>
      </c>
    </row>
    <row r="219" spans="1:1" x14ac:dyDescent="0.25">
      <c r="A219" s="70" t="s">
        <v>401</v>
      </c>
    </row>
    <row r="220" spans="1:1" x14ac:dyDescent="0.25">
      <c r="A220" s="70" t="s">
        <v>337</v>
      </c>
    </row>
    <row r="221" spans="1:1" x14ac:dyDescent="0.25">
      <c r="A221" s="70" t="s">
        <v>499</v>
      </c>
    </row>
    <row r="222" spans="1:1" x14ac:dyDescent="0.25">
      <c r="A222" s="70" t="s">
        <v>582</v>
      </c>
    </row>
    <row r="223" spans="1:1" s="26" customFormat="1" x14ac:dyDescent="0.25">
      <c r="A223" s="70" t="s">
        <v>570</v>
      </c>
    </row>
    <row r="224" spans="1:1" x14ac:dyDescent="0.25">
      <c r="A224" s="21"/>
    </row>
    <row r="225" spans="1:1" ht="14.4" x14ac:dyDescent="0.3">
      <c r="A225" s="167" t="s">
        <v>553</v>
      </c>
    </row>
    <row r="226" spans="1:1" x14ac:dyDescent="0.25">
      <c r="A226" s="70" t="s">
        <v>562</v>
      </c>
    </row>
    <row r="227" spans="1:1" x14ac:dyDescent="0.25">
      <c r="A227" s="70" t="s">
        <v>270</v>
      </c>
    </row>
    <row r="228" spans="1:1" x14ac:dyDescent="0.25">
      <c r="A228" s="70" t="s">
        <v>572</v>
      </c>
    </row>
    <row r="229" spans="1:1" x14ac:dyDescent="0.25">
      <c r="A229" s="70" t="s">
        <v>583</v>
      </c>
    </row>
    <row r="230" spans="1:1" x14ac:dyDescent="0.25">
      <c r="A230" s="70" t="s">
        <v>259</v>
      </c>
    </row>
    <row r="231" spans="1:1" x14ac:dyDescent="0.25">
      <c r="A231" s="70" t="s">
        <v>558</v>
      </c>
    </row>
    <row r="232" spans="1:1" x14ac:dyDescent="0.25">
      <c r="A232" s="70" t="s">
        <v>554</v>
      </c>
    </row>
    <row r="233" spans="1:1" x14ac:dyDescent="0.25">
      <c r="A233" s="21"/>
    </row>
    <row r="234" spans="1:1" ht="14.4" x14ac:dyDescent="0.3">
      <c r="A234" s="21" t="s">
        <v>573</v>
      </c>
    </row>
    <row r="235" spans="1:1" ht="27.6" x14ac:dyDescent="0.25">
      <c r="A235" s="168" t="s">
        <v>585</v>
      </c>
    </row>
    <row r="236" spans="1:1" x14ac:dyDescent="0.25">
      <c r="A236" s="22"/>
    </row>
    <row r="237" spans="1:1" ht="14.4" x14ac:dyDescent="0.3">
      <c r="A237" s="167" t="s">
        <v>557</v>
      </c>
    </row>
    <row r="238" spans="1:1" x14ac:dyDescent="0.25">
      <c r="A238" s="70" t="s">
        <v>196</v>
      </c>
    </row>
    <row r="239" spans="1:1" x14ac:dyDescent="0.25">
      <c r="A239" s="70" t="s">
        <v>361</v>
      </c>
    </row>
    <row r="240" spans="1:1" ht="14.4" x14ac:dyDescent="0.3">
      <c r="A240" s="170" t="s">
        <v>71</v>
      </c>
    </row>
    <row r="241" spans="1:3" ht="14.4" thickBot="1" x14ac:dyDescent="0.3">
      <c r="A241" s="71" t="s">
        <v>540</v>
      </c>
    </row>
    <row r="242" spans="1:3" ht="14.4" thickBot="1" x14ac:dyDescent="0.3">
      <c r="A242" s="26"/>
    </row>
    <row r="243" spans="1:3" x14ac:dyDescent="0.25">
      <c r="A243" s="164" t="s">
        <v>568</v>
      </c>
    </row>
    <row r="244" spans="1:3" x14ac:dyDescent="0.25">
      <c r="A244" s="165" t="s">
        <v>276</v>
      </c>
    </row>
    <row r="245" spans="1:3" x14ac:dyDescent="0.25">
      <c r="A245" s="17"/>
    </row>
    <row r="246" spans="1:3" ht="14.4" x14ac:dyDescent="0.3">
      <c r="A246" s="17" t="s">
        <v>584</v>
      </c>
    </row>
    <row r="247" spans="1:3" x14ac:dyDescent="0.25">
      <c r="A247" s="17"/>
    </row>
    <row r="248" spans="1:3" ht="14.4" x14ac:dyDescent="0.3">
      <c r="A248" s="167" t="s">
        <v>250</v>
      </c>
    </row>
    <row r="249" spans="1:3" x14ac:dyDescent="0.25">
      <c r="A249" s="70" t="s">
        <v>488</v>
      </c>
    </row>
    <row r="250" spans="1:3" x14ac:dyDescent="0.25">
      <c r="A250" s="70" t="s">
        <v>518</v>
      </c>
    </row>
    <row r="251" spans="1:3" x14ac:dyDescent="0.25">
      <c r="A251" s="70" t="s">
        <v>564</v>
      </c>
    </row>
    <row r="252" spans="1:3" x14ac:dyDescent="0.25">
      <c r="A252" s="70" t="s">
        <v>563</v>
      </c>
    </row>
    <row r="253" spans="1:3" x14ac:dyDescent="0.25">
      <c r="A253" s="70" t="s">
        <v>444</v>
      </c>
    </row>
    <row r="254" spans="1:3" x14ac:dyDescent="0.25">
      <c r="A254" s="70" t="s">
        <v>447</v>
      </c>
      <c r="C254" s="26"/>
    </row>
    <row r="255" spans="1:3" x14ac:dyDescent="0.25">
      <c r="A255" s="70" t="s">
        <v>255</v>
      </c>
    </row>
    <row r="256" spans="1:3" x14ac:dyDescent="0.25">
      <c r="A256" s="70" t="s">
        <v>364</v>
      </c>
    </row>
    <row r="257" spans="1:3" x14ac:dyDescent="0.25">
      <c r="A257" s="70" t="s">
        <v>500</v>
      </c>
    </row>
    <row r="258" spans="1:3" x14ac:dyDescent="0.25">
      <c r="A258" s="70" t="s">
        <v>582</v>
      </c>
    </row>
    <row r="259" spans="1:3" x14ac:dyDescent="0.25">
      <c r="A259" s="70" t="s">
        <v>570</v>
      </c>
    </row>
    <row r="260" spans="1:3" x14ac:dyDescent="0.25">
      <c r="A260" s="21"/>
    </row>
    <row r="261" spans="1:3" ht="14.4" x14ac:dyDescent="0.3">
      <c r="A261" s="167" t="s">
        <v>553</v>
      </c>
    </row>
    <row r="262" spans="1:3" x14ac:dyDescent="0.25">
      <c r="A262" s="70" t="s">
        <v>562</v>
      </c>
    </row>
    <row r="263" spans="1:3" x14ac:dyDescent="0.25">
      <c r="A263" s="70" t="s">
        <v>270</v>
      </c>
    </row>
    <row r="264" spans="1:3" x14ac:dyDescent="0.25">
      <c r="A264" s="70" t="s">
        <v>572</v>
      </c>
    </row>
    <row r="265" spans="1:3" x14ac:dyDescent="0.25">
      <c r="A265" s="70" t="s">
        <v>583</v>
      </c>
    </row>
    <row r="266" spans="1:3" x14ac:dyDescent="0.25">
      <c r="A266" s="70" t="s">
        <v>259</v>
      </c>
    </row>
    <row r="267" spans="1:3" x14ac:dyDescent="0.25">
      <c r="A267" s="70" t="s">
        <v>558</v>
      </c>
    </row>
    <row r="268" spans="1:3" x14ac:dyDescent="0.25">
      <c r="A268" s="70" t="s">
        <v>554</v>
      </c>
    </row>
    <row r="269" spans="1:3" ht="26.25" customHeight="1" x14ac:dyDescent="0.25">
      <c r="A269" s="70" t="s">
        <v>586</v>
      </c>
    </row>
    <row r="270" spans="1:3" ht="26.25" customHeight="1" x14ac:dyDescent="0.25">
      <c r="A270" s="21"/>
    </row>
    <row r="271" spans="1:3" ht="14.4" x14ac:dyDescent="0.3">
      <c r="A271" s="21" t="s">
        <v>227</v>
      </c>
    </row>
    <row r="272" spans="1:3" ht="28.2" x14ac:dyDescent="0.3">
      <c r="A272" s="168" t="s">
        <v>585</v>
      </c>
      <c r="C272" s="102"/>
    </row>
    <row r="273" spans="1:1" x14ac:dyDescent="0.25">
      <c r="A273" s="18"/>
    </row>
    <row r="274" spans="1:1" ht="14.4" x14ac:dyDescent="0.3">
      <c r="A274" s="169" t="s">
        <v>557</v>
      </c>
    </row>
    <row r="275" spans="1:1" x14ac:dyDescent="0.25">
      <c r="A275" s="166" t="s">
        <v>196</v>
      </c>
    </row>
    <row r="276" spans="1:1" x14ac:dyDescent="0.25">
      <c r="A276" s="166" t="s">
        <v>361</v>
      </c>
    </row>
    <row r="277" spans="1:1" ht="14.4" x14ac:dyDescent="0.3">
      <c r="A277" s="170" t="s">
        <v>71</v>
      </c>
    </row>
    <row r="278" spans="1:1" ht="14.4" thickBot="1" x14ac:dyDescent="0.3">
      <c r="A278" s="171" t="s">
        <v>540</v>
      </c>
    </row>
    <row r="279" spans="1:1" ht="14.4" thickBot="1" x14ac:dyDescent="0.3">
      <c r="A279" s="16"/>
    </row>
    <row r="280" spans="1:1" x14ac:dyDescent="0.25">
      <c r="A280" s="69" t="s">
        <v>568</v>
      </c>
    </row>
    <row r="281" spans="1:1" x14ac:dyDescent="0.25">
      <c r="A281" s="135" t="s">
        <v>286</v>
      </c>
    </row>
    <row r="282" spans="1:1" x14ac:dyDescent="0.25">
      <c r="A282" s="21"/>
    </row>
    <row r="283" spans="1:1" ht="14.4" x14ac:dyDescent="0.3">
      <c r="A283" s="21" t="s">
        <v>345</v>
      </c>
    </row>
    <row r="284" spans="1:1" x14ac:dyDescent="0.25">
      <c r="A284" s="21"/>
    </row>
    <row r="285" spans="1:1" ht="14.4" x14ac:dyDescent="0.3">
      <c r="A285" s="167" t="s">
        <v>250</v>
      </c>
    </row>
    <row r="286" spans="1:1" x14ac:dyDescent="0.25">
      <c r="A286" s="70" t="s">
        <v>351</v>
      </c>
    </row>
    <row r="287" spans="1:1" x14ac:dyDescent="0.25">
      <c r="A287" s="70" t="s">
        <v>518</v>
      </c>
    </row>
    <row r="288" spans="1:1" x14ac:dyDescent="0.25">
      <c r="A288" s="70" t="s">
        <v>564</v>
      </c>
    </row>
    <row r="289" spans="1:1" x14ac:dyDescent="0.25">
      <c r="A289" s="70" t="s">
        <v>489</v>
      </c>
    </row>
    <row r="290" spans="1:1" x14ac:dyDescent="0.25">
      <c r="A290" s="70" t="s">
        <v>490</v>
      </c>
    </row>
    <row r="291" spans="1:1" x14ac:dyDescent="0.25">
      <c r="A291" s="21"/>
    </row>
    <row r="292" spans="1:1" ht="14.4" x14ac:dyDescent="0.3">
      <c r="A292" s="167" t="s">
        <v>553</v>
      </c>
    </row>
    <row r="293" spans="1:1" x14ac:dyDescent="0.25">
      <c r="A293" s="70" t="s">
        <v>502</v>
      </c>
    </row>
    <row r="294" spans="1:1" x14ac:dyDescent="0.25">
      <c r="A294" s="70" t="s">
        <v>503</v>
      </c>
    </row>
    <row r="295" spans="1:1" x14ac:dyDescent="0.25">
      <c r="A295" s="70" t="s">
        <v>504</v>
      </c>
    </row>
    <row r="296" spans="1:1" s="26" customFormat="1" x14ac:dyDescent="0.25">
      <c r="A296" s="70" t="s">
        <v>505</v>
      </c>
    </row>
    <row r="297" spans="1:1" x14ac:dyDescent="0.25">
      <c r="A297" s="70" t="s">
        <v>228</v>
      </c>
    </row>
    <row r="298" spans="1:1" x14ac:dyDescent="0.25">
      <c r="A298" s="70" t="s">
        <v>558</v>
      </c>
    </row>
    <row r="299" spans="1:1" x14ac:dyDescent="0.25">
      <c r="A299" s="21"/>
    </row>
    <row r="300" spans="1:1" ht="14.4" x14ac:dyDescent="0.3">
      <c r="A300" s="21" t="s">
        <v>501</v>
      </c>
    </row>
    <row r="301" spans="1:1" x14ac:dyDescent="0.25">
      <c r="A301" s="70" t="s">
        <v>479</v>
      </c>
    </row>
    <row r="302" spans="1:1" x14ac:dyDescent="0.25">
      <c r="A302" s="70" t="s">
        <v>480</v>
      </c>
    </row>
    <row r="303" spans="1:1" x14ac:dyDescent="0.25">
      <c r="A303" s="21"/>
    </row>
    <row r="304" spans="1:1" ht="14.4" x14ac:dyDescent="0.3">
      <c r="A304" s="167" t="s">
        <v>557</v>
      </c>
    </row>
    <row r="305" spans="1:1" x14ac:dyDescent="0.25">
      <c r="A305" s="70" t="s">
        <v>196</v>
      </c>
    </row>
    <row r="306" spans="1:1" x14ac:dyDescent="0.25">
      <c r="A306" s="70" t="s">
        <v>361</v>
      </c>
    </row>
    <row r="307" spans="1:1" ht="14.4" x14ac:dyDescent="0.3">
      <c r="A307" s="170" t="s">
        <v>71</v>
      </c>
    </row>
    <row r="308" spans="1:1" ht="14.4" thickBot="1" x14ac:dyDescent="0.3">
      <c r="A308" s="71" t="s">
        <v>540</v>
      </c>
    </row>
    <row r="309" spans="1:1" ht="14.4" thickBot="1" x14ac:dyDescent="0.3"/>
    <row r="310" spans="1:1" x14ac:dyDescent="0.25">
      <c r="A310" s="164" t="s">
        <v>568</v>
      </c>
    </row>
    <row r="311" spans="1:1" x14ac:dyDescent="0.25">
      <c r="A311" s="165" t="s">
        <v>289</v>
      </c>
    </row>
    <row r="312" spans="1:1" x14ac:dyDescent="0.25">
      <c r="A312" s="17"/>
    </row>
    <row r="313" spans="1:1" s="103" customFormat="1" ht="14.4" x14ac:dyDescent="0.3">
      <c r="A313" s="17" t="s">
        <v>478</v>
      </c>
    </row>
    <row r="314" spans="1:1" x14ac:dyDescent="0.25">
      <c r="A314" s="17"/>
    </row>
    <row r="315" spans="1:1" ht="14.4" x14ac:dyDescent="0.3">
      <c r="A315" s="167" t="s">
        <v>250</v>
      </c>
    </row>
    <row r="316" spans="1:1" x14ac:dyDescent="0.25">
      <c r="A316" s="70" t="s">
        <v>351</v>
      </c>
    </row>
    <row r="317" spans="1:1" x14ac:dyDescent="0.25">
      <c r="A317" s="70" t="s">
        <v>565</v>
      </c>
    </row>
    <row r="318" spans="1:1" x14ac:dyDescent="0.25">
      <c r="A318" s="70" t="s">
        <v>564</v>
      </c>
    </row>
    <row r="319" spans="1:1" x14ac:dyDescent="0.25">
      <c r="A319" s="70" t="s">
        <v>287</v>
      </c>
    </row>
    <row r="320" spans="1:1" x14ac:dyDescent="0.25">
      <c r="A320" s="70" t="s">
        <v>447</v>
      </c>
    </row>
    <row r="321" spans="1:1" x14ac:dyDescent="0.25">
      <c r="A321" s="70" t="s">
        <v>570</v>
      </c>
    </row>
    <row r="322" spans="1:1" x14ac:dyDescent="0.25">
      <c r="A322" s="21"/>
    </row>
    <row r="323" spans="1:1" ht="14.4" x14ac:dyDescent="0.3">
      <c r="A323" s="167" t="s">
        <v>553</v>
      </c>
    </row>
    <row r="324" spans="1:1" x14ac:dyDescent="0.25">
      <c r="A324" s="70" t="s">
        <v>562</v>
      </c>
    </row>
    <row r="325" spans="1:1" x14ac:dyDescent="0.25">
      <c r="A325" s="70" t="s">
        <v>270</v>
      </c>
    </row>
    <row r="326" spans="1:1" s="26" customFormat="1" x14ac:dyDescent="0.25">
      <c r="A326" s="70" t="s">
        <v>586</v>
      </c>
    </row>
    <row r="327" spans="1:1" x14ac:dyDescent="0.25">
      <c r="A327" s="70" t="s">
        <v>558</v>
      </c>
    </row>
    <row r="328" spans="1:1" x14ac:dyDescent="0.25">
      <c r="A328" s="17"/>
    </row>
    <row r="329" spans="1:1" ht="14.4" x14ac:dyDescent="0.3">
      <c r="A329" s="169" t="s">
        <v>252</v>
      </c>
    </row>
    <row r="330" spans="1:1" x14ac:dyDescent="0.25">
      <c r="A330" s="166" t="s">
        <v>196</v>
      </c>
    </row>
    <row r="331" spans="1:1" x14ac:dyDescent="0.25">
      <c r="A331" s="166" t="s">
        <v>361</v>
      </c>
    </row>
    <row r="332" spans="1:1" x14ac:dyDescent="0.25">
      <c r="A332" s="166" t="s">
        <v>71</v>
      </c>
    </row>
    <row r="333" spans="1:1" ht="14.4" thickBot="1" x14ac:dyDescent="0.3">
      <c r="A333" s="171" t="s">
        <v>540</v>
      </c>
    </row>
    <row r="334" spans="1:1" ht="14.4" thickBot="1" x14ac:dyDescent="0.3"/>
    <row r="335" spans="1:1" x14ac:dyDescent="0.25">
      <c r="A335" s="69" t="s">
        <v>568</v>
      </c>
    </row>
    <row r="336" spans="1:1" x14ac:dyDescent="0.25">
      <c r="A336" s="135" t="s">
        <v>290</v>
      </c>
    </row>
    <row r="337" spans="1:1" x14ac:dyDescent="0.25">
      <c r="A337" s="21"/>
    </row>
    <row r="338" spans="1:1" ht="14.4" x14ac:dyDescent="0.3">
      <c r="A338" s="21" t="s">
        <v>477</v>
      </c>
    </row>
    <row r="339" spans="1:1" x14ac:dyDescent="0.25">
      <c r="A339" s="21"/>
    </row>
    <row r="340" spans="1:1" ht="14.4" x14ac:dyDescent="0.3">
      <c r="A340" s="167" t="s">
        <v>250</v>
      </c>
    </row>
    <row r="341" spans="1:1" x14ac:dyDescent="0.25">
      <c r="A341" s="70" t="s">
        <v>351</v>
      </c>
    </row>
    <row r="342" spans="1:1" x14ac:dyDescent="0.25">
      <c r="A342" s="70" t="s">
        <v>579</v>
      </c>
    </row>
    <row r="343" spans="1:1" x14ac:dyDescent="0.25">
      <c r="A343" s="70" t="s">
        <v>564</v>
      </c>
    </row>
    <row r="344" spans="1:1" x14ac:dyDescent="0.25">
      <c r="A344" s="70" t="s">
        <v>571</v>
      </c>
    </row>
    <row r="345" spans="1:1" x14ac:dyDescent="0.25">
      <c r="A345" s="70" t="s">
        <v>481</v>
      </c>
    </row>
    <row r="346" spans="1:1" x14ac:dyDescent="0.25">
      <c r="A346" s="21"/>
    </row>
    <row r="347" spans="1:1" ht="14.4" x14ac:dyDescent="0.3">
      <c r="A347" s="167" t="s">
        <v>553</v>
      </c>
    </row>
    <row r="348" spans="1:1" x14ac:dyDescent="0.25">
      <c r="A348" s="70" t="s">
        <v>562</v>
      </c>
    </row>
    <row r="349" spans="1:1" x14ac:dyDescent="0.25">
      <c r="A349" s="70" t="s">
        <v>270</v>
      </c>
    </row>
    <row r="350" spans="1:1" x14ac:dyDescent="0.25">
      <c r="A350" s="70" t="s">
        <v>558</v>
      </c>
    </row>
    <row r="351" spans="1:1" x14ac:dyDescent="0.25">
      <c r="A351" s="21"/>
    </row>
    <row r="352" spans="1:1" ht="14.4" x14ac:dyDescent="0.3">
      <c r="A352" s="167" t="s">
        <v>252</v>
      </c>
    </row>
    <row r="353" spans="1:1" x14ac:dyDescent="0.25">
      <c r="A353" s="70" t="s">
        <v>196</v>
      </c>
    </row>
    <row r="354" spans="1:1" x14ac:dyDescent="0.25">
      <c r="A354" s="70" t="s">
        <v>361</v>
      </c>
    </row>
    <row r="355" spans="1:1" ht="14.4" x14ac:dyDescent="0.3">
      <c r="A355" s="170" t="s">
        <v>71</v>
      </c>
    </row>
    <row r="356" spans="1:1" ht="14.4" thickBot="1" x14ac:dyDescent="0.3">
      <c r="A356" s="71" t="s">
        <v>540</v>
      </c>
    </row>
  </sheetData>
  <sheetProtection algorithmName="SHA-512" hashValue="N6M2kvz30bt59tGOMT+4MZbthikJw7j8gdE8oRFCPPZhKhTGQT5urC01kuMQ/CEg+htgXlglSbur4P/eF/qOyw==" saltValue="3SZ/BCmqlAWsz25qcCRT2Q==" spinCount="100000" sheet="1" objects="1" scenarios="1"/>
  <hyperlinks>
    <hyperlink ref="A37" r:id="rId1" xr:uid="{00000000-0004-0000-0800-000000000000}"/>
    <hyperlink ref="A77" r:id="rId2" xr:uid="{00000000-0004-0000-0800-000001000000}"/>
    <hyperlink ref="A114" r:id="rId3" xr:uid="{00000000-0004-0000-0800-000002000000}"/>
    <hyperlink ref="A277" r:id="rId4" xr:uid="{00000000-0004-0000-0800-000003000000}"/>
    <hyperlink ref="A154" r:id="rId5" xr:uid="{00000000-0004-0000-0800-000004000000}"/>
    <hyperlink ref="A177" r:id="rId6" xr:uid="{00000000-0004-0000-0800-000005000000}"/>
    <hyperlink ref="A203" r:id="rId7" xr:uid="{00000000-0004-0000-0800-000006000000}"/>
    <hyperlink ref="A240" r:id="rId8" xr:uid="{00000000-0004-0000-0800-000007000000}"/>
    <hyperlink ref="A307" r:id="rId9" xr:uid="{00000000-0004-0000-0800-000008000000}"/>
    <hyperlink ref="A355" r:id="rId10" xr:uid="{00000000-0004-0000-0800-000009000000}"/>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2</DocSecurity>
  <ScaleCrop>false</ScaleCrop>
  <HeadingPairs>
    <vt:vector size="4" baseType="variant">
      <vt:variant>
        <vt:lpstr>Feuilles de calcul</vt:lpstr>
      </vt:variant>
      <vt:variant>
        <vt:i4>33</vt:i4>
      </vt:variant>
      <vt:variant>
        <vt:lpstr>Plages nommées</vt:lpstr>
      </vt:variant>
      <vt:variant>
        <vt:i4>6</vt:i4>
      </vt:variant>
    </vt:vector>
  </HeadingPairs>
  <TitlesOfParts>
    <vt:vector size="39" baseType="lpstr">
      <vt:lpstr>TOC</vt:lpstr>
      <vt:lpstr>PARAM</vt:lpstr>
      <vt:lpstr>Algemene opmerkingen</vt:lpstr>
      <vt:lpstr>Algemeen ex ante</vt:lpstr>
      <vt:lpstr>Algemeen ex post</vt:lpstr>
      <vt:lpstr>Algemeen fiches</vt:lpstr>
      <vt:lpstr>Aansluiting drinkwater ex ante</vt:lpstr>
      <vt:lpstr>Algemeen drinkwater ex post</vt:lpstr>
      <vt:lpstr>Aansl - fiches</vt:lpstr>
      <vt:lpstr>Meters ex ante</vt:lpstr>
      <vt:lpstr>Meters ex post</vt:lpstr>
      <vt:lpstr>Meters - fiches</vt:lpstr>
      <vt:lpstr>Zwanenhals ex ante</vt:lpstr>
      <vt:lpstr>Zwanenhals ex post</vt:lpstr>
      <vt:lpstr>Zwanenhals - fiches</vt:lpstr>
      <vt:lpstr>Analyse water ex ante</vt:lpstr>
      <vt:lpstr>Analyse water ex post</vt:lpstr>
      <vt:lpstr>Analyse - fiches</vt:lpstr>
      <vt:lpstr>Prestaties sanering ex ante</vt:lpstr>
      <vt:lpstr>Prestaties sanering ex post</vt:lpstr>
      <vt:lpstr>San - fiches</vt:lpstr>
      <vt:lpstr>PSB ex ante</vt:lpstr>
      <vt:lpstr>PSB ex post</vt:lpstr>
      <vt:lpstr>PSB - fiches</vt:lpstr>
      <vt:lpstr>Netten ex ante</vt:lpstr>
      <vt:lpstr>Netten ex post</vt:lpstr>
      <vt:lpstr>Netten - fiches</vt:lpstr>
      <vt:lpstr>Allerlei ex ante</vt:lpstr>
      <vt:lpstr>Allerlei  ex post</vt:lpstr>
      <vt:lpstr>Allerlei - fiches</vt:lpstr>
      <vt:lpstr>Fraude en lekken ex ante</vt:lpstr>
      <vt:lpstr>Fraude en lekken  ex post </vt:lpstr>
      <vt:lpstr>Totale inkomsten</vt:lpstr>
      <vt:lpstr>'Algemene opmerkingen'!_Hlk66799678</vt:lpstr>
      <vt:lpstr>'Algemene opmerkingen'!_Hlk71704863</vt:lpstr>
      <vt:lpstr>'Algemene opmerkingen'!_Hlk71704894</vt:lpstr>
      <vt:lpstr>'Algemene opmerkingen'!_Ref55916994</vt:lpstr>
      <vt:lpstr>'Algemene opmerkingen'!_Toc30585800</vt:lpstr>
      <vt:lpstr>'Algemene opmerkingen'!_Toc71544698</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Jérémie Van Den Abeele</dc:creator>
  <cp:keywords/>
  <dc:description/>
  <cp:lastModifiedBy>rbibakambolo</cp:lastModifiedBy>
  <dcterms:created xsi:type="dcterms:W3CDTF">2020-10-23T07:40:00Z</dcterms:created>
  <dcterms:modified xsi:type="dcterms:W3CDTF">2024-04-16T12:22:16Z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