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7.xml" ContentType="application/vnd.openxmlformats-officedocument.drawing+xml"/>
  <Override PartName="/xl/drawings/drawing1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bgosselin\Desktop\"/>
    </mc:Choice>
  </mc:AlternateContent>
  <xr:revisionPtr revIDLastSave="0" documentId="13_ncr:1_{7D131237-35FA-4511-8FB6-4420D09A2CF8}" xr6:coauthVersionLast="46" xr6:coauthVersionMax="46" xr10:uidLastSave="{00000000-0000-0000-0000-000000000000}"/>
  <bookViews>
    <workbookView xWindow="-120" yWindow="-120" windowWidth="20730" windowHeight="11160" tabRatio="909" firstSheet="8" activeTab="8" xr2:uid="{00000000-000D-0000-FFFF-FFFF00000000}"/>
  </bookViews>
  <sheets>
    <sheet name="TOC" sheetId="47" r:id="rId1"/>
    <sheet name="Consignes" sheetId="53" r:id="rId2"/>
    <sheet name="Check" sheetId="72" r:id="rId3"/>
    <sheet name="T0_Périmètres" sheetId="51" r:id="rId4"/>
    <sheet name="T1a - CG vs CNG" sheetId="36" r:id="rId5"/>
    <sheet name="T1_CG vs CNG" sheetId="60" r:id="rId6"/>
    <sheet name="T2 _Clés" sheetId="66" r:id="rId7"/>
    <sheet name="T3_Bilan" sheetId="40" r:id="rId8"/>
    <sheet name="T4_CR" sheetId="41" r:id="rId9"/>
    <sheet name="T5_RAB" sheetId="67" r:id="rId10"/>
    <sheet name="T6 _R &amp; ME" sheetId="9" r:id="rId11"/>
    <sheet name="T7 _Dette" sheetId="68" r:id="rId12"/>
    <sheet name="T8 _MFC" sheetId="69" r:id="rId13"/>
    <sheet name="T9_Provisions" sheetId="10" r:id="rId14"/>
    <sheet name="T10_Personnel" sheetId="71" r:id="rId15"/>
    <sheet name="T11_PPI" sheetId="46" r:id="rId16"/>
    <sheet name="T12_Tarifs" sheetId="59" r:id="rId17"/>
    <sheet name="T13_ISOC" sheetId="70" r:id="rId18"/>
  </sheets>
  <externalReferences>
    <externalReference r:id="rId19"/>
    <externalReference r:id="rId20"/>
  </externalReferences>
  <definedNames>
    <definedName name="_Order1" hidden="1">255</definedName>
    <definedName name="Activité">[1]Annexe_Amortissement!#REF!</definedName>
    <definedName name="Assets">[2]InA!$1:$1048576</definedName>
    <definedName name="bilan" localSheetId="1">#REF!</definedName>
    <definedName name="bilan" localSheetId="3">#REF!</definedName>
    <definedName name="bilan" localSheetId="5">#REF!</definedName>
    <definedName name="bilan" localSheetId="14">[2]InB!$1:$1048576</definedName>
    <definedName name="bilan" localSheetId="16">#REF!</definedName>
    <definedName name="bilan" localSheetId="17">[2]InB!$1:$1048576</definedName>
    <definedName name="bilan" localSheetId="6">#REF!</definedName>
    <definedName name="bilan" localSheetId="7">[2]InB!$1:$1048576</definedName>
    <definedName name="bilan" localSheetId="11">#REF!</definedName>
    <definedName name="bilan" localSheetId="12">[2]InB!$1:$1048576</definedName>
    <definedName name="bilan">#REF!</definedName>
    <definedName name="en">[2]Param!$D$50</definedName>
    <definedName name="_xlnm.Print_Titles" localSheetId="14">T10_Personnel!$1:$7</definedName>
    <definedName name="_xlnm.Print_Titles" localSheetId="17">T13_ISOC!$B:$B,T13_ISOC!$1:$6</definedName>
    <definedName name="_xlnm.Print_Titles" localSheetId="7">T3_Bilan!$1:$7</definedName>
    <definedName name="Interf">[2]InI!$A:$L</definedName>
    <definedName name="key">[2]T19!$A$10:$AA$39</definedName>
    <definedName name="lfr">[2]Param!$D$49</definedName>
    <definedName name="NEW">#REF!</definedName>
    <definedName name="nrj">[2]Param!$C$50</definedName>
    <definedName name="Qty">[2]InQ!$1:$1048576</definedName>
    <definedName name="SAPBEXrevision" hidden="1">5</definedName>
    <definedName name="SAPBEXsysID" hidden="1">"BP1"</definedName>
    <definedName name="SAPBEXwbID" hidden="1">"3FQ6DV235L11KGIRHR8WV7ZGV"</definedName>
    <definedName name="tariffE">[2]T15E!$1:$1048576</definedName>
    <definedName name="tariffG">[2]T15G!$1:$1048576</definedName>
    <definedName name="wrn.Impression._.Rapport." localSheetId="1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7"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7"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2"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hidden="1">{#N/A,#N/A,FALSE,"Tarifs";#N/A,#N/A,FALSE,"T1_T2_T3";#N/A,#N/A,FALSE,"T4";#N/A,#N/A,FALSE,"T5";#N/A,#N/A,FALSE,"T6";#N/A,#N/A,FALSE,"T7";#N/A,#N/A,FALSE,"T8";#N/A,#N/A,FALSE,"T9";#N/A,#N/A,FALSE,"T10";#N/A,#N/A,FALSE,"T11";#N/A,#N/A,FALSE,"T12";#N/A,#N/A,FALSE,"T13";#N/A,#N/A,FALSE,"T14";#N/A,#N/A,FALSE,"T15";#N/A,#N/A,FALSE,"T16";#N/A,#N/A,FALSE,"T17";#N/A,#N/A,FALSE,"T18";#N/A,#N/A,FALSE,"T19";#N/A,#N/A,FALSE,"T20"}</definedName>
    <definedName name="year">[2]Param!$C$51</definedName>
    <definedName name="yearR">[2]Param!$C$52</definedName>
    <definedName name="yo" localSheetId="14">#REF!</definedName>
    <definedName name="yo">#REF!</definedName>
    <definedName name="_xlnm.Print_Area" localSheetId="14">T10_Personnel!$B$8:$E$65</definedName>
    <definedName name="_xlnm.Print_Area" localSheetId="17">T13_ISOC!$C$7:$J$45</definedName>
    <definedName name="_xlnm.Print_Area" localSheetId="7">T3_Bilan!$B$8:$T$43</definedName>
    <definedName name="_xlnm.Print_Area" localSheetId="12">'T8 _MFC'!$B$1:$K$48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72" l="1"/>
  <c r="AB4" i="67"/>
  <c r="AA36" i="51"/>
  <c r="AA35" i="51"/>
  <c r="AA34" i="51"/>
  <c r="AA33" i="51"/>
  <c r="AA32" i="51"/>
  <c r="X36" i="51"/>
  <c r="X35" i="51"/>
  <c r="X34" i="51"/>
  <c r="X33" i="51"/>
  <c r="X32" i="51"/>
  <c r="U36" i="51"/>
  <c r="U35" i="51"/>
  <c r="U34" i="51"/>
  <c r="U33" i="51"/>
  <c r="U32" i="51"/>
  <c r="R36" i="51"/>
  <c r="R35" i="51"/>
  <c r="R34" i="51"/>
  <c r="R33" i="51"/>
  <c r="R32" i="51"/>
  <c r="O36" i="51"/>
  <c r="O35" i="51"/>
  <c r="O34" i="51"/>
  <c r="O33" i="51"/>
  <c r="O32" i="51"/>
  <c r="L36" i="51"/>
  <c r="L35" i="51"/>
  <c r="L34" i="51"/>
  <c r="L33" i="51"/>
  <c r="L32" i="51"/>
  <c r="I36" i="51"/>
  <c r="I35" i="51"/>
  <c r="I34" i="51"/>
  <c r="I33" i="51"/>
  <c r="I32" i="51"/>
  <c r="F36" i="51"/>
  <c r="F35" i="51"/>
  <c r="F34" i="51"/>
  <c r="F33" i="51"/>
  <c r="F32" i="51"/>
  <c r="AA22" i="51"/>
  <c r="AA21" i="51"/>
  <c r="AA20" i="51"/>
  <c r="AA19" i="51"/>
  <c r="Z18" i="51"/>
  <c r="Y18" i="51"/>
  <c r="X22" i="51"/>
  <c r="X21" i="51"/>
  <c r="X20" i="51"/>
  <c r="X19" i="51"/>
  <c r="W18" i="51"/>
  <c r="V18" i="51"/>
  <c r="U22" i="51"/>
  <c r="U21" i="51"/>
  <c r="U20" i="51"/>
  <c r="U19" i="51"/>
  <c r="T18" i="51"/>
  <c r="S18" i="51"/>
  <c r="R22" i="51"/>
  <c r="R21" i="51"/>
  <c r="R20" i="51"/>
  <c r="R19" i="51"/>
  <c r="R18" i="51" s="1"/>
  <c r="Q18" i="51"/>
  <c r="P18" i="51"/>
  <c r="O22" i="51"/>
  <c r="O21" i="51"/>
  <c r="O20" i="51"/>
  <c r="O19" i="51"/>
  <c r="N18" i="51"/>
  <c r="M18" i="51"/>
  <c r="L22" i="51"/>
  <c r="L21" i="51"/>
  <c r="L20" i="51"/>
  <c r="L19" i="51"/>
  <c r="K18" i="51"/>
  <c r="J18" i="51"/>
  <c r="I22" i="51"/>
  <c r="I21" i="51"/>
  <c r="I20" i="51"/>
  <c r="I19" i="51"/>
  <c r="I18" i="51" s="1"/>
  <c r="H18" i="51"/>
  <c r="G18" i="51"/>
  <c r="F21" i="51"/>
  <c r="F20" i="51"/>
  <c r="F19" i="51"/>
  <c r="AA16" i="51"/>
  <c r="X16" i="51"/>
  <c r="U16" i="51"/>
  <c r="AA15" i="51"/>
  <c r="Z15" i="51"/>
  <c r="Y15" i="51"/>
  <c r="W15" i="51"/>
  <c r="V15" i="51"/>
  <c r="T15" i="51"/>
  <c r="T9" i="51" s="1"/>
  <c r="S15" i="51"/>
  <c r="U15" i="51" s="1"/>
  <c r="AA14" i="51"/>
  <c r="X14" i="51"/>
  <c r="U14" i="51"/>
  <c r="AA13" i="51"/>
  <c r="X13" i="51"/>
  <c r="U13" i="51"/>
  <c r="Z12" i="51"/>
  <c r="Y12" i="51"/>
  <c r="Y9" i="51" s="1"/>
  <c r="W12" i="51"/>
  <c r="W9" i="51" s="1"/>
  <c r="V12" i="51"/>
  <c r="X12" i="51" s="1"/>
  <c r="T12" i="51"/>
  <c r="S12" i="51"/>
  <c r="U12" i="51" s="1"/>
  <c r="AA11" i="51"/>
  <c r="X11" i="51"/>
  <c r="U11" i="51"/>
  <c r="AA10" i="51"/>
  <c r="X10" i="51"/>
  <c r="U10" i="51"/>
  <c r="R16" i="51"/>
  <c r="Q15" i="51"/>
  <c r="P15" i="51"/>
  <c r="R15" i="51" s="1"/>
  <c r="R14" i="51"/>
  <c r="R13" i="51"/>
  <c r="Q12" i="51"/>
  <c r="Q9" i="51" s="1"/>
  <c r="P12" i="51"/>
  <c r="R11" i="51"/>
  <c r="R10" i="51"/>
  <c r="O16" i="51"/>
  <c r="N15" i="51"/>
  <c r="M15" i="51"/>
  <c r="O15" i="51" s="1"/>
  <c r="O14" i="51"/>
  <c r="O13" i="51"/>
  <c r="N12" i="51"/>
  <c r="N9" i="51" s="1"/>
  <c r="M12" i="51"/>
  <c r="O11" i="51"/>
  <c r="O10" i="51"/>
  <c r="L16" i="51"/>
  <c r="K15" i="51"/>
  <c r="J15" i="51"/>
  <c r="L15" i="51" s="1"/>
  <c r="L14" i="51"/>
  <c r="L13" i="51"/>
  <c r="K12" i="51"/>
  <c r="J12" i="51"/>
  <c r="L12" i="51" s="1"/>
  <c r="L11" i="51"/>
  <c r="L10" i="51"/>
  <c r="I16" i="51"/>
  <c r="H15" i="51"/>
  <c r="G15" i="51"/>
  <c r="I15" i="51" s="1"/>
  <c r="I14" i="51"/>
  <c r="I13" i="51"/>
  <c r="H12" i="51"/>
  <c r="G12" i="51"/>
  <c r="I11" i="51"/>
  <c r="I10" i="51"/>
  <c r="E12" i="51"/>
  <c r="D12" i="51"/>
  <c r="F16" i="51"/>
  <c r="F14" i="51"/>
  <c r="F13" i="51"/>
  <c r="F11" i="51"/>
  <c r="F10" i="51"/>
  <c r="AA18" i="51" l="1"/>
  <c r="AA12" i="51"/>
  <c r="X15" i="51"/>
  <c r="O18" i="51"/>
  <c r="H9" i="51"/>
  <c r="K9" i="51"/>
  <c r="O12" i="51"/>
  <c r="L18" i="51"/>
  <c r="X18" i="51"/>
  <c r="U18" i="51"/>
  <c r="V9" i="51"/>
  <c r="X9" i="51" s="1"/>
  <c r="S9" i="51"/>
  <c r="U9" i="51" s="1"/>
  <c r="Z9" i="51"/>
  <c r="AA9" i="51" s="1"/>
  <c r="P9" i="51"/>
  <c r="R9" i="51" s="1"/>
  <c r="R12" i="51"/>
  <c r="M9" i="51"/>
  <c r="O9" i="51" s="1"/>
  <c r="J9" i="51"/>
  <c r="I12" i="51"/>
  <c r="G9" i="51"/>
  <c r="F12" i="51"/>
  <c r="I9" i="51" l="1"/>
  <c r="L9" i="51"/>
  <c r="E22" i="72"/>
  <c r="E24" i="72"/>
  <c r="BL12" i="59" l="1"/>
  <c r="BI12" i="59"/>
  <c r="BL9" i="59"/>
  <c r="BI9" i="59"/>
  <c r="BD12" i="59"/>
  <c r="BA12" i="59"/>
  <c r="BD9" i="59"/>
  <c r="BA9" i="59"/>
  <c r="AV12" i="59"/>
  <c r="AS12" i="59"/>
  <c r="AV9" i="59"/>
  <c r="AS9" i="59"/>
  <c r="AN12" i="59"/>
  <c r="AK12" i="59"/>
  <c r="AN9" i="59"/>
  <c r="AK9" i="59"/>
  <c r="AF12" i="59"/>
  <c r="AC12" i="59"/>
  <c r="AF9" i="59"/>
  <c r="AC9" i="59"/>
  <c r="X12" i="59"/>
  <c r="U12" i="59"/>
  <c r="X9" i="59"/>
  <c r="U9" i="59"/>
  <c r="P12" i="59"/>
  <c r="M12" i="59"/>
  <c r="P9" i="59"/>
  <c r="M9" i="59"/>
  <c r="H12" i="59"/>
  <c r="H9" i="59"/>
  <c r="E12" i="59"/>
  <c r="E9" i="59"/>
  <c r="H9" i="69"/>
  <c r="G9" i="69"/>
  <c r="F9" i="69"/>
  <c r="H31" i="51"/>
  <c r="H41" i="51" s="1"/>
  <c r="H42" i="51"/>
  <c r="G42" i="51"/>
  <c r="E42" i="51"/>
  <c r="D42" i="51"/>
  <c r="E31" i="51"/>
  <c r="E41" i="51" s="1"/>
  <c r="J9" i="59" l="1"/>
  <c r="I31" i="51"/>
  <c r="R9" i="59"/>
  <c r="Z9" i="59"/>
  <c r="AH9" i="59"/>
  <c r="AP9" i="59"/>
  <c r="AX9" i="59"/>
  <c r="BF9" i="59"/>
  <c r="BN9" i="59"/>
  <c r="I9" i="69"/>
  <c r="G31" i="51"/>
  <c r="G41" i="51" s="1"/>
  <c r="E15" i="51"/>
  <c r="D18" i="51"/>
  <c r="E18" i="51"/>
  <c r="D15" i="51"/>
  <c r="F15" i="51" s="1"/>
  <c r="AO152" i="60"/>
  <c r="AZ152" i="60"/>
  <c r="D9" i="51" l="1"/>
  <c r="D40" i="51"/>
  <c r="J9" i="69"/>
  <c r="I41" i="51"/>
  <c r="E9" i="51"/>
  <c r="F9" i="51" s="1"/>
  <c r="BK152" i="60" l="1"/>
  <c r="K9" i="69"/>
  <c r="E40" i="51"/>
  <c r="BV152" i="60" l="1"/>
  <c r="I42" i="51"/>
  <c r="F42" i="51"/>
  <c r="CG152" i="60" l="1"/>
  <c r="S151" i="60"/>
  <c r="S152" i="60"/>
  <c r="E137" i="66"/>
  <c r="M137" i="66"/>
  <c r="AD152" i="60" l="1"/>
  <c r="AO153" i="60"/>
  <c r="AD153" i="60"/>
  <c r="S153" i="60"/>
  <c r="AF148" i="60"/>
  <c r="E139" i="66"/>
  <c r="E141" i="66"/>
  <c r="E17" i="72"/>
  <c r="M139" i="66"/>
  <c r="M141" i="66"/>
  <c r="M138" i="66"/>
  <c r="M140" i="66"/>
  <c r="E140" i="66"/>
  <c r="E138" i="66"/>
  <c r="F22" i="51"/>
  <c r="AZ153" i="60" l="1"/>
  <c r="AI148" i="60"/>
  <c r="AK148" i="60"/>
  <c r="E18" i="72"/>
  <c r="E19" i="72"/>
  <c r="Q8" i="59"/>
  <c r="Q13" i="59" s="1"/>
  <c r="AQ148" i="60" l="1"/>
  <c r="AS148" i="60"/>
  <c r="AJ148" i="60"/>
  <c r="AH148" i="60"/>
  <c r="AG148" i="60"/>
  <c r="AE148" i="60"/>
  <c r="AT148" i="60"/>
  <c r="AV148" i="60"/>
  <c r="BE148" i="60"/>
  <c r="BG148" i="60"/>
  <c r="AW153" i="60"/>
  <c r="O8" i="59"/>
  <c r="O13" i="59" s="1"/>
  <c r="AL153" i="60"/>
  <c r="AA145" i="60"/>
  <c r="K8" i="59"/>
  <c r="K13" i="59" s="1"/>
  <c r="AA151" i="60"/>
  <c r="L8" i="59"/>
  <c r="L13" i="59" s="1"/>
  <c r="AW152" i="60"/>
  <c r="AA152" i="60"/>
  <c r="AL152" i="60"/>
  <c r="N8" i="59"/>
  <c r="N13" i="59" s="1"/>
  <c r="AP148" i="60"/>
  <c r="BD148" i="60"/>
  <c r="P151" i="60"/>
  <c r="P145" i="60"/>
  <c r="C8" i="59"/>
  <c r="C13" i="59" s="1"/>
  <c r="F8" i="59"/>
  <c r="F13" i="59" s="1"/>
  <c r="BV153" i="60" l="1"/>
  <c r="BK153" i="60"/>
  <c r="BH152" i="60"/>
  <c r="AU148" i="60"/>
  <c r="BA148" i="60"/>
  <c r="BB148" i="60"/>
  <c r="AL148" i="60"/>
  <c r="BH153" i="60"/>
  <c r="BC148" i="60"/>
  <c r="BF148" i="60"/>
  <c r="P153" i="60"/>
  <c r="P8" i="59"/>
  <c r="P13" i="59" s="1"/>
  <c r="P152" i="60"/>
  <c r="M8" i="59"/>
  <c r="M13" i="59" s="1"/>
  <c r="AA153" i="60"/>
  <c r="AA146" i="60"/>
  <c r="P146" i="60"/>
  <c r="CG153" i="60" l="1"/>
  <c r="BO148" i="60"/>
  <c r="BM148" i="60"/>
  <c r="BS153" i="60"/>
  <c r="AW148" i="60"/>
  <c r="AR148" i="60"/>
  <c r="BH148" i="60"/>
  <c r="BR148" i="60"/>
  <c r="BL148" i="60"/>
  <c r="BN148" i="60"/>
  <c r="BP148" i="60"/>
  <c r="BX148" i="60"/>
  <c r="R8" i="59"/>
  <c r="R13" i="59" s="1"/>
  <c r="BS152" i="60"/>
  <c r="CA148" i="60" l="1"/>
  <c r="CC148" i="60"/>
  <c r="BQ148" i="60"/>
  <c r="BZ148" i="60"/>
  <c r="BW148" i="60"/>
  <c r="BS148" i="60"/>
  <c r="CI148" i="60"/>
  <c r="CH148" i="60"/>
  <c r="CD152" i="60"/>
  <c r="BY148" i="60"/>
  <c r="CL148" i="60"/>
  <c r="CN148" i="60" l="1"/>
  <c r="CD153" i="60"/>
  <c r="CM148" i="60"/>
  <c r="CK148" i="60"/>
  <c r="CO152" i="60"/>
  <c r="CJ148" i="60"/>
  <c r="CD148" i="60" l="1"/>
  <c r="CB148" i="60"/>
  <c r="CO153" i="60"/>
  <c r="CO148" i="60"/>
  <c r="E20" i="69"/>
  <c r="E22" i="69"/>
  <c r="E21" i="69"/>
  <c r="E17" i="69"/>
  <c r="E19" i="69"/>
  <c r="E18" i="69"/>
  <c r="E15" i="69"/>
  <c r="E14" i="69"/>
  <c r="E11" i="69"/>
  <c r="D15" i="69"/>
  <c r="D14" i="69"/>
  <c r="D11" i="69"/>
  <c r="D8" i="69" l="1"/>
  <c r="E8" i="69"/>
  <c r="E26" i="72"/>
  <c r="E24" i="69"/>
  <c r="U140" i="66" l="1"/>
  <c r="AC140" i="66"/>
  <c r="H152" i="60" l="1"/>
  <c r="H151" i="60"/>
  <c r="H153" i="60" l="1"/>
  <c r="AK140" i="66"/>
  <c r="G8" i="59"/>
  <c r="G13" i="59" s="1"/>
  <c r="AS140" i="66" l="1"/>
  <c r="H8" i="59"/>
  <c r="H13" i="59" s="1"/>
  <c r="BA140" i="66" l="1"/>
  <c r="E25" i="72"/>
  <c r="BI140" i="66" l="1"/>
  <c r="E20" i="72" s="1"/>
  <c r="S145" i="60" l="1"/>
  <c r="S146" i="60"/>
  <c r="S143" i="60" l="1"/>
  <c r="S144" i="60" l="1"/>
  <c r="H146" i="60" l="1"/>
  <c r="F31" i="51"/>
  <c r="F41" i="51" s="1"/>
  <c r="J31" i="51"/>
  <c r="K31" i="51"/>
  <c r="L31" i="51"/>
  <c r="M31" i="51"/>
  <c r="N31" i="51"/>
  <c r="O31" i="51"/>
  <c r="P31" i="51"/>
  <c r="Q31" i="51"/>
  <c r="R31" i="51"/>
  <c r="S31" i="51"/>
  <c r="T31" i="51"/>
  <c r="U31" i="51"/>
  <c r="V31" i="51"/>
  <c r="W31" i="51"/>
  <c r="X31" i="51"/>
  <c r="Y31" i="51"/>
  <c r="Z31" i="51"/>
  <c r="AA31" i="51"/>
  <c r="D31" i="51"/>
  <c r="D41" i="51" s="1"/>
  <c r="H145" i="60" l="1"/>
  <c r="L41" i="51"/>
  <c r="L40" i="51"/>
  <c r="K41" i="51"/>
  <c r="K40" i="51"/>
  <c r="J41" i="51"/>
  <c r="J40" i="51"/>
  <c r="S40" i="51"/>
  <c r="U40" i="51" s="1"/>
  <c r="H40" i="51"/>
  <c r="I40" i="51"/>
  <c r="G40" i="51"/>
  <c r="F18" i="51"/>
  <c r="H143" i="60" l="1"/>
  <c r="E12" i="72" s="1"/>
  <c r="I43" i="51"/>
  <c r="S147" i="60"/>
  <c r="M40" i="51"/>
  <c r="O40" i="51" s="1"/>
  <c r="P40" i="51"/>
  <c r="R40" i="51" s="1"/>
  <c r="Q42" i="51"/>
  <c r="R42" i="51" s="1"/>
  <c r="W42" i="51"/>
  <c r="X42" i="51" s="1"/>
  <c r="T42" i="51"/>
  <c r="U42" i="51" s="1"/>
  <c r="Z42" i="51"/>
  <c r="AA42" i="51" s="1"/>
  <c r="V40" i="51"/>
  <c r="X40" i="51" s="1"/>
  <c r="N42" i="51"/>
  <c r="O42" i="51" s="1"/>
  <c r="Y40" i="51"/>
  <c r="AA40" i="51" s="1"/>
  <c r="K42" i="51"/>
  <c r="L42" i="51" s="1"/>
  <c r="K48" i="71" l="1"/>
  <c r="K51" i="71" s="1"/>
  <c r="J48" i="71"/>
  <c r="J51" i="71" s="1"/>
  <c r="I48" i="71"/>
  <c r="I51" i="71" s="1"/>
  <c r="H48" i="71"/>
  <c r="H51" i="71" s="1"/>
  <c r="G48" i="71"/>
  <c r="G51" i="71" s="1"/>
  <c r="K38" i="71"/>
  <c r="J38" i="71"/>
  <c r="I38" i="71"/>
  <c r="H38" i="71"/>
  <c r="G38" i="71"/>
  <c r="K32" i="71"/>
  <c r="J32" i="71"/>
  <c r="I32" i="71"/>
  <c r="H32" i="71"/>
  <c r="G32" i="71"/>
  <c r="K21" i="71"/>
  <c r="J21" i="71"/>
  <c r="I21" i="71"/>
  <c r="H21" i="71"/>
  <c r="G21" i="71"/>
  <c r="F21" i="71"/>
  <c r="E21" i="71"/>
  <c r="D21" i="71"/>
  <c r="K15" i="71"/>
  <c r="K24" i="71" s="1"/>
  <c r="K25" i="71" s="1"/>
  <c r="J15" i="71"/>
  <c r="J24" i="71" s="1"/>
  <c r="J25" i="71" s="1"/>
  <c r="I15" i="71"/>
  <c r="I24" i="71" s="1"/>
  <c r="I25" i="71" s="1"/>
  <c r="H15" i="71"/>
  <c r="H24" i="71" s="1"/>
  <c r="H25" i="71" s="1"/>
  <c r="G15" i="71"/>
  <c r="G24" i="71" s="1"/>
  <c r="G25" i="71" s="1"/>
  <c r="F15" i="71"/>
  <c r="F24" i="71" s="1"/>
  <c r="F25" i="71" s="1"/>
  <c r="E15" i="71"/>
  <c r="E24" i="71" s="1"/>
  <c r="E25" i="71" s="1"/>
  <c r="D15" i="71"/>
  <c r="D24" i="71" s="1"/>
  <c r="D25" i="71" s="1"/>
  <c r="J39" i="71" l="1"/>
  <c r="G39" i="71"/>
  <c r="K39" i="71"/>
  <c r="H22" i="71"/>
  <c r="H39" i="71"/>
  <c r="I39" i="71"/>
  <c r="D22" i="71"/>
  <c r="E22" i="71"/>
  <c r="I22" i="71"/>
  <c r="F22" i="71"/>
  <c r="J22" i="71"/>
  <c r="G22" i="71"/>
  <c r="K22" i="71"/>
  <c r="J19" i="70" l="1"/>
  <c r="J24" i="70" s="1"/>
  <c r="I19" i="70"/>
  <c r="I24" i="70" s="1"/>
  <c r="H19" i="70"/>
  <c r="H24" i="70" s="1"/>
  <c r="G19" i="70"/>
  <c r="G24" i="70" s="1"/>
  <c r="F19" i="70"/>
  <c r="F24" i="70" s="1"/>
  <c r="E19" i="70"/>
  <c r="E24" i="70" s="1"/>
  <c r="D19" i="70"/>
  <c r="D24" i="70" s="1"/>
  <c r="C19" i="70"/>
  <c r="C24" i="70" s="1"/>
  <c r="J11" i="70"/>
  <c r="J16" i="70" s="1"/>
  <c r="I11" i="70"/>
  <c r="I16" i="70" s="1"/>
  <c r="H11" i="70"/>
  <c r="H16" i="70" s="1"/>
  <c r="G11" i="70"/>
  <c r="G16" i="70" s="1"/>
  <c r="F11" i="70"/>
  <c r="F16" i="70" s="1"/>
  <c r="E11" i="70"/>
  <c r="E16" i="70" s="1"/>
  <c r="D11" i="70"/>
  <c r="D16" i="70" s="1"/>
  <c r="C11" i="70"/>
  <c r="C16" i="70" s="1"/>
  <c r="K24" i="69"/>
  <c r="J24" i="69"/>
  <c r="I24" i="69"/>
  <c r="H24" i="69"/>
  <c r="G24" i="69"/>
  <c r="F24" i="69"/>
  <c r="D24" i="69"/>
  <c r="C6" i="69"/>
  <c r="G25" i="70" l="1"/>
  <c r="G28" i="70" s="1"/>
  <c r="D25" i="70"/>
  <c r="D28" i="70" s="1"/>
  <c r="E25" i="70"/>
  <c r="E28" i="70" s="1"/>
  <c r="I25" i="70"/>
  <c r="I28" i="70" s="1"/>
  <c r="C25" i="70"/>
  <c r="C28" i="70" s="1"/>
  <c r="H25" i="70"/>
  <c r="H28" i="70" s="1"/>
  <c r="F25" i="70"/>
  <c r="F28" i="70" s="1"/>
  <c r="J25" i="70"/>
  <c r="J28" i="70" s="1"/>
  <c r="F40" i="51" l="1"/>
  <c r="H147" i="60" s="1"/>
  <c r="F43" i="51" l="1"/>
  <c r="E37" i="60"/>
  <c r="E33" i="60"/>
  <c r="E29" i="60"/>
  <c r="E25" i="60"/>
  <c r="E21" i="60"/>
  <c r="E17" i="60"/>
  <c r="E13" i="60"/>
  <c r="E9" i="60"/>
  <c r="D17" i="36" l="1"/>
  <c r="D16" i="36"/>
  <c r="D15" i="36"/>
  <c r="D14" i="36"/>
  <c r="D13" i="36"/>
  <c r="D12" i="36"/>
  <c r="D11" i="36"/>
  <c r="D10" i="36"/>
  <c r="D8" i="59" l="1"/>
  <c r="D13" i="59" s="1"/>
  <c r="AA19" i="10"/>
  <c r="Z19" i="10"/>
  <c r="X19" i="10"/>
  <c r="W19" i="10"/>
  <c r="U19" i="10"/>
  <c r="T19" i="10"/>
  <c r="R19" i="10"/>
  <c r="Q19" i="10"/>
  <c r="O19" i="10"/>
  <c r="N19" i="10"/>
  <c r="L19" i="10"/>
  <c r="K19" i="10"/>
  <c r="I19" i="10"/>
  <c r="H19" i="10"/>
  <c r="F19" i="10"/>
  <c r="E19" i="10"/>
  <c r="D19" i="10"/>
  <c r="G17" i="10"/>
  <c r="J17" i="10" s="1"/>
  <c r="M17" i="10" s="1"/>
  <c r="P17" i="10" s="1"/>
  <c r="S17" i="10" s="1"/>
  <c r="V17" i="10" s="1"/>
  <c r="Y17" i="10" s="1"/>
  <c r="AB17" i="10" s="1"/>
  <c r="G15" i="10"/>
  <c r="J15" i="10" s="1"/>
  <c r="M15" i="10" s="1"/>
  <c r="P15" i="10" s="1"/>
  <c r="S15" i="10" s="1"/>
  <c r="V15" i="10" s="1"/>
  <c r="Y15" i="10" s="1"/>
  <c r="AB15" i="10" s="1"/>
  <c r="G14" i="10"/>
  <c r="J14" i="10" s="1"/>
  <c r="M14" i="10" s="1"/>
  <c r="P14" i="10" s="1"/>
  <c r="S14" i="10" s="1"/>
  <c r="V14" i="10" s="1"/>
  <c r="Y14" i="10" s="1"/>
  <c r="AB14" i="10" s="1"/>
  <c r="G13" i="10"/>
  <c r="J13" i="10" s="1"/>
  <c r="M13" i="10" s="1"/>
  <c r="P13" i="10" s="1"/>
  <c r="S13" i="10" s="1"/>
  <c r="V13" i="10" s="1"/>
  <c r="Y13" i="10" s="1"/>
  <c r="AB13" i="10" s="1"/>
  <c r="G12" i="10"/>
  <c r="J12" i="10" s="1"/>
  <c r="M12" i="10" s="1"/>
  <c r="P12" i="10" s="1"/>
  <c r="S12" i="10" s="1"/>
  <c r="V12" i="10" s="1"/>
  <c r="Y12" i="10" s="1"/>
  <c r="AB12" i="10" s="1"/>
  <c r="G11" i="10"/>
  <c r="J11" i="10" s="1"/>
  <c r="M11" i="10" s="1"/>
  <c r="P11" i="10" s="1"/>
  <c r="S11" i="10" s="1"/>
  <c r="V11" i="10" s="1"/>
  <c r="Y11" i="10" s="1"/>
  <c r="AB11" i="10" s="1"/>
  <c r="G10" i="10"/>
  <c r="J10" i="10" s="1"/>
  <c r="M10" i="10" s="1"/>
  <c r="P10" i="10" s="1"/>
  <c r="S10" i="10" s="1"/>
  <c r="V10" i="10" s="1"/>
  <c r="Y10" i="10" s="1"/>
  <c r="AB10" i="10" s="1"/>
  <c r="G9" i="10"/>
  <c r="J9" i="10" s="1"/>
  <c r="M9" i="10" s="1"/>
  <c r="P9" i="10" s="1"/>
  <c r="S9" i="10" s="1"/>
  <c r="V9" i="10" s="1"/>
  <c r="Y9" i="10" s="1"/>
  <c r="AB9" i="10" s="1"/>
  <c r="G8" i="10"/>
  <c r="J8" i="10" s="1"/>
  <c r="M8" i="10" s="1"/>
  <c r="P8" i="10" s="1"/>
  <c r="S8" i="10" s="1"/>
  <c r="V8" i="10" s="1"/>
  <c r="Y8" i="10" s="1"/>
  <c r="AB8" i="10" s="1"/>
  <c r="G7" i="10"/>
  <c r="J7" i="10" s="1"/>
  <c r="M7" i="10" s="1"/>
  <c r="AA43" i="51"/>
  <c r="X43" i="51"/>
  <c r="U43" i="51"/>
  <c r="R43" i="51"/>
  <c r="O43" i="51"/>
  <c r="L43" i="51"/>
  <c r="E11" i="72" l="1"/>
  <c r="I8" i="59"/>
  <c r="I13" i="59" s="1"/>
  <c r="E8" i="59"/>
  <c r="E13" i="59" s="1"/>
  <c r="M19" i="10"/>
  <c r="G19" i="10"/>
  <c r="J19" i="10"/>
  <c r="P7" i="10"/>
  <c r="S7" i="10" l="1"/>
  <c r="P19" i="10"/>
  <c r="H144" i="60" l="1"/>
  <c r="J8" i="59"/>
  <c r="J13" i="59" s="1"/>
  <c r="AO151" i="60"/>
  <c r="AO147" i="60"/>
  <c r="BK151" i="60"/>
  <c r="BK147" i="60"/>
  <c r="AZ151" i="60"/>
  <c r="AZ147" i="60"/>
  <c r="AC141" i="66"/>
  <c r="BI141" i="66"/>
  <c r="AK141" i="66"/>
  <c r="CG151" i="60"/>
  <c r="CG147" i="60"/>
  <c r="AS141" i="66"/>
  <c r="BA141" i="66"/>
  <c r="BV151" i="60"/>
  <c r="BV147" i="60"/>
  <c r="S19" i="10"/>
  <c r="V7" i="10"/>
  <c r="AG8" i="59" l="1"/>
  <c r="AG13" i="59" s="1"/>
  <c r="AY8" i="59"/>
  <c r="AY13" i="59" s="1"/>
  <c r="AQ8" i="59"/>
  <c r="AQ13" i="59" s="1"/>
  <c r="AA8" i="59"/>
  <c r="AA13" i="59" s="1"/>
  <c r="BE8" i="59"/>
  <c r="BE13" i="59" s="1"/>
  <c r="AO8" i="59"/>
  <c r="AO13" i="59" s="1"/>
  <c r="BM8" i="59"/>
  <c r="BM13" i="59" s="1"/>
  <c r="AI8" i="59"/>
  <c r="AI13" i="59" s="1"/>
  <c r="AW8" i="59"/>
  <c r="AW13" i="59" s="1"/>
  <c r="BG8" i="59"/>
  <c r="BG13" i="59" s="1"/>
  <c r="V19" i="10"/>
  <c r="Y7" i="10"/>
  <c r="AB7" i="10" l="1"/>
  <c r="AB19" i="10" s="1"/>
  <c r="Y19" i="10"/>
  <c r="AD151" i="60" l="1"/>
  <c r="AD146" i="60"/>
  <c r="CD151" i="60"/>
  <c r="U141" i="66"/>
  <c r="E21" i="72" s="1"/>
  <c r="BH151" i="60"/>
  <c r="BS151" i="60"/>
  <c r="AW151" i="60"/>
  <c r="CO151" i="60"/>
  <c r="Y8" i="59" l="1"/>
  <c r="Y13" i="59" s="1"/>
  <c r="AL151" i="60" l="1"/>
  <c r="AL146" i="60"/>
  <c r="E15" i="72" s="1"/>
  <c r="T8" i="59" l="1"/>
  <c r="T13" i="59" s="1"/>
  <c r="S8" i="59"/>
  <c r="S13" i="59" s="1"/>
  <c r="W8" i="59" l="1"/>
  <c r="W13" i="59" s="1"/>
  <c r="AD147" i="60"/>
  <c r="E16" i="72" s="1"/>
  <c r="AD145" i="60"/>
  <c r="U8" i="59"/>
  <c r="U13" i="59" s="1"/>
  <c r="V8" i="59"/>
  <c r="V13" i="59" s="1"/>
  <c r="AD8" i="59" l="1"/>
  <c r="AD13" i="59" s="1"/>
  <c r="X8" i="59"/>
  <c r="X13" i="59" s="1"/>
  <c r="AE8" i="59"/>
  <c r="AE13" i="59" s="1"/>
  <c r="AB8" i="59"/>
  <c r="AB13" i="59" s="1"/>
  <c r="AL8" i="59" l="1"/>
  <c r="AL13" i="59" s="1"/>
  <c r="AN8" i="59"/>
  <c r="AN13" i="59" s="1"/>
  <c r="AF8" i="59"/>
  <c r="AF13" i="59" s="1"/>
  <c r="AJ8" i="59"/>
  <c r="AJ13" i="59" s="1"/>
  <c r="AH8" i="59"/>
  <c r="AH13" i="59" s="1"/>
  <c r="AC8" i="59"/>
  <c r="AC13" i="59" s="1"/>
  <c r="AM8" i="59"/>
  <c r="AM13" i="59" s="1"/>
  <c r="AT8" i="59"/>
  <c r="AT13" i="59" s="1"/>
  <c r="Z8" i="59"/>
  <c r="Z13" i="59" s="1"/>
  <c r="AL145" i="60"/>
  <c r="E14" i="72" s="1"/>
  <c r="AV8" i="59" l="1"/>
  <c r="AV13" i="59" s="1"/>
  <c r="AD144" i="60"/>
  <c r="AU8" i="59"/>
  <c r="AU13" i="59" s="1"/>
  <c r="AO144" i="60"/>
  <c r="AR8" i="59"/>
  <c r="AR13" i="59" s="1"/>
  <c r="BB8" i="59"/>
  <c r="BB13" i="59" s="1"/>
  <c r="AK8" i="59"/>
  <c r="AK13" i="59" s="1"/>
  <c r="AZ144" i="60" l="1"/>
  <c r="AP8" i="59"/>
  <c r="AP13" i="59" s="1"/>
  <c r="BD8" i="59"/>
  <c r="BD13" i="59" s="1"/>
  <c r="AZ8" i="59"/>
  <c r="AZ13" i="59" s="1"/>
  <c r="BC8" i="59"/>
  <c r="BC13" i="59" s="1"/>
  <c r="BJ8" i="59"/>
  <c r="BJ13" i="59" s="1"/>
  <c r="BK8" i="59"/>
  <c r="BK13" i="59" s="1"/>
  <c r="AS8" i="59"/>
  <c r="AS13" i="59" s="1"/>
  <c r="BK144" i="60" l="1"/>
  <c r="AX8" i="59"/>
  <c r="AX13" i="59" s="1"/>
  <c r="BA8" i="59"/>
  <c r="BA13" i="59" s="1"/>
  <c r="BH8" i="59"/>
  <c r="BH13" i="59" s="1"/>
  <c r="BL8" i="59"/>
  <c r="BL13" i="59" s="1"/>
  <c r="CG144" i="60" l="1"/>
  <c r="BN8" i="59"/>
  <c r="BN13" i="59" s="1"/>
  <c r="BV144" i="60"/>
  <c r="BF8" i="59"/>
  <c r="BF13" i="59" s="1"/>
  <c r="BI8" i="59"/>
  <c r="BI13" i="59" s="1"/>
  <c r="E13" i="7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tc={334F45CB-CC26-4A48-800F-83E74315B23E}</author>
  </authors>
  <commentList>
    <comment ref="B6" authorId="0" shapeId="0" xr:uid="{00000000-0006-0000-0F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Rempli en M€ comme le PPI</t>
      </text>
    </comment>
  </commentList>
</comments>
</file>

<file path=xl/sharedStrings.xml><?xml version="1.0" encoding="utf-8"?>
<sst xmlns="http://schemas.openxmlformats.org/spreadsheetml/2006/main" count="1911" uniqueCount="743">
  <si>
    <t>Production</t>
  </si>
  <si>
    <t>Distribution</t>
  </si>
  <si>
    <t>Indirect</t>
  </si>
  <si>
    <t>CGAFE</t>
  </si>
  <si>
    <t>TOTAL</t>
  </si>
  <si>
    <t>Epuration</t>
  </si>
  <si>
    <t>CGSFE</t>
  </si>
  <si>
    <t>CNG</t>
  </si>
  <si>
    <t>Assainissement</t>
  </si>
  <si>
    <t>Prévision 2021</t>
  </si>
  <si>
    <t>Prévision 2022</t>
  </si>
  <si>
    <t>Prévision 2023</t>
  </si>
  <si>
    <t>Prévision 2024</t>
  </si>
  <si>
    <t>Prévision 2025</t>
  </si>
  <si>
    <t>Prévision 2026</t>
  </si>
  <si>
    <t>Charges</t>
  </si>
  <si>
    <t>Produits</t>
  </si>
  <si>
    <t>Réalité 2019</t>
  </si>
  <si>
    <t>nRAB</t>
  </si>
  <si>
    <t>hRAB</t>
  </si>
  <si>
    <t>AIG</t>
  </si>
  <si>
    <t>Total - CGAFE</t>
  </si>
  <si>
    <t>Total - CNG</t>
  </si>
  <si>
    <t>Total- CGSFE</t>
  </si>
  <si>
    <t>X1</t>
  </si>
  <si>
    <t>X2</t>
  </si>
  <si>
    <t>X3</t>
  </si>
  <si>
    <t>X4</t>
  </si>
  <si>
    <t>X5</t>
  </si>
  <si>
    <t>70/76</t>
  </si>
  <si>
    <t>60/66</t>
  </si>
  <si>
    <t>631/4</t>
  </si>
  <si>
    <t>635/8</t>
  </si>
  <si>
    <t>640/8</t>
  </si>
  <si>
    <t>752/9</t>
  </si>
  <si>
    <t>65/66</t>
  </si>
  <si>
    <t>652/9</t>
  </si>
  <si>
    <t>67/77</t>
  </si>
  <si>
    <t>670/3</t>
  </si>
  <si>
    <t>600/8</t>
  </si>
  <si>
    <t>75/76</t>
  </si>
  <si>
    <t>Codes</t>
  </si>
  <si>
    <t>Prévision 2020</t>
  </si>
  <si>
    <t>Personnel d'encadrement actif</t>
  </si>
  <si>
    <t>Rémunérations et avantages sociaux directs</t>
  </si>
  <si>
    <t>Cotisations patronales d'assurances sociales</t>
  </si>
  <si>
    <t>Primes patronales pour assurances extra-légales</t>
  </si>
  <si>
    <t>Autres frais de personnel</t>
  </si>
  <si>
    <t>Effectif moyen  (ETP)</t>
  </si>
  <si>
    <t>Charge salariale moyenne</t>
  </si>
  <si>
    <t>Coût horaire moyen  (1500 heures prestées par an)</t>
  </si>
  <si>
    <t>Retour à la table des matières</t>
  </si>
  <si>
    <t>Surcharge</t>
  </si>
  <si>
    <t>1. CGSFE</t>
  </si>
  <si>
    <t>2. CGAFE</t>
  </si>
  <si>
    <t>3. CNG</t>
  </si>
  <si>
    <t>Annexe 1 - CGSFE'!A1</t>
  </si>
  <si>
    <t>Annexe 2 - CGAFE'!A1</t>
  </si>
  <si>
    <t>Annexe 3 - CNG'!A1</t>
  </si>
  <si>
    <t xml:space="preserve">I. </t>
  </si>
  <si>
    <t>II.</t>
  </si>
  <si>
    <t>III.</t>
  </si>
  <si>
    <t>IV</t>
  </si>
  <si>
    <t>#</t>
  </si>
  <si>
    <t>Indice santé</t>
  </si>
  <si>
    <t>4. CGSFE - Revue unitaire</t>
  </si>
  <si>
    <t>T1B - CGSFE (Unitaire)'!A1</t>
  </si>
  <si>
    <t>Annexes de support</t>
  </si>
  <si>
    <t>TABLEAU 1a : CG vs CNG</t>
  </si>
  <si>
    <t>RAB</t>
  </si>
  <si>
    <t xml:space="preserve">Facteur </t>
  </si>
  <si>
    <t>Egouts et collecteurs</t>
  </si>
  <si>
    <t>Stackage tampon et regulation des flux</t>
  </si>
  <si>
    <t>COLLECTE</t>
  </si>
  <si>
    <t>Personnel contractuel</t>
  </si>
  <si>
    <t>Total contractuel</t>
  </si>
  <si>
    <t>Personnel statutaire</t>
  </si>
  <si>
    <t>Total statutaire</t>
  </si>
  <si>
    <t>Total barémisé actif</t>
  </si>
  <si>
    <t>T5- RAB</t>
  </si>
  <si>
    <t>Cf. 2.5.1 - RAB</t>
  </si>
  <si>
    <t>Cf. 2.5.5 - RAB</t>
  </si>
  <si>
    <t>Cf. 2.5.2</t>
  </si>
  <si>
    <t>Volumes d'eau traités en RBC (m³)</t>
  </si>
  <si>
    <t>Les charges liées aux entretiens</t>
  </si>
  <si>
    <t>Les frais de bureau et administratifs</t>
  </si>
  <si>
    <t>Les frais liés aux véhicules (utilitaires ou de fonction) à l'exception des amendes</t>
  </si>
  <si>
    <t>Les achats de réactifs</t>
  </si>
  <si>
    <t>Les analyses</t>
  </si>
  <si>
    <t>Les télémesures</t>
  </si>
  <si>
    <t>Les achats de fournitures et de matières premières</t>
  </si>
  <si>
    <t>Les charges liées au traitement et enlèvement des déchets</t>
  </si>
  <si>
    <t>Les charges liées à la consommation d'énergie</t>
  </si>
  <si>
    <t>Certains coûts environnementaux</t>
  </si>
  <si>
    <t>Les charges liées au personnel</t>
  </si>
  <si>
    <t>L'achat de mazout</t>
  </si>
  <si>
    <t>Honoraires dont le besoin propre est justifié par le contexte</t>
  </si>
  <si>
    <t>Les charges liées aux contrôles industriels</t>
  </si>
  <si>
    <t>Les charges liées aux indemnités riverains</t>
  </si>
  <si>
    <t>Les charges liées au contrat de concession d'AQUIRIS</t>
  </si>
  <si>
    <t>Les charges qui résultent de permis divers et de publications légales</t>
  </si>
  <si>
    <t>Les charges liées à la consommation d'eau</t>
  </si>
  <si>
    <t>Les charges d'amortissements</t>
  </si>
  <si>
    <t>Les autres charges exceptionnelles</t>
  </si>
  <si>
    <t>Les charges financières</t>
  </si>
  <si>
    <t>Les moins(plus)-values réalisées et les réductions de valeur actées</t>
  </si>
  <si>
    <t>La marge équitable</t>
  </si>
  <si>
    <t>La marge de financement consentie</t>
  </si>
  <si>
    <t xml:space="preserve">L'enveloppe innovation </t>
  </si>
  <si>
    <t>Step Nord</t>
  </si>
  <si>
    <t>Step Sud</t>
  </si>
  <si>
    <t>Incentive regulation – Cost</t>
  </si>
  <si>
    <t>Incentive regulation – Quality</t>
  </si>
  <si>
    <t>Les loyers et charges locatives d'immeubles</t>
  </si>
  <si>
    <t>Les charges d'assurance liées à l'exploitation supportées par l'opérateur dans l'exercice de ses activités régulées</t>
  </si>
  <si>
    <t>Les achats et locations de fournitures</t>
  </si>
  <si>
    <t>Les charges d'honoraires qui découlent d'une décision de l'opérateur ou qui sont prévisibles</t>
  </si>
  <si>
    <t>Toute autre charge diverse</t>
  </si>
  <si>
    <t>Les provisions pour charges récurrents</t>
  </si>
  <si>
    <t>Item 1</t>
  </si>
  <si>
    <t>Item 2</t>
  </si>
  <si>
    <t>Item 3</t>
  </si>
  <si>
    <t>Item 4</t>
  </si>
  <si>
    <t>Item 5</t>
  </si>
  <si>
    <t>Aquafin</t>
  </si>
  <si>
    <t>Re-use</t>
  </si>
  <si>
    <t>3.BO Molenbeek</t>
  </si>
  <si>
    <t>5.BO Ten Reuken</t>
  </si>
  <si>
    <t>Check</t>
  </si>
  <si>
    <t>15. Verrewinkelbeek</t>
  </si>
  <si>
    <t>Y1</t>
  </si>
  <si>
    <t>Y2</t>
  </si>
  <si>
    <t>Y3</t>
  </si>
  <si>
    <t>Y4</t>
  </si>
  <si>
    <t>Y5</t>
  </si>
  <si>
    <t>Z1</t>
  </si>
  <si>
    <t>Z2</t>
  </si>
  <si>
    <t>Z3</t>
  </si>
  <si>
    <t>Z4</t>
  </si>
  <si>
    <t>Z5</t>
  </si>
  <si>
    <t>Type</t>
  </si>
  <si>
    <t>A1_OPEX!A1</t>
  </si>
  <si>
    <t>A2_CAPEX!A1</t>
  </si>
  <si>
    <t>A6_RAB!A1</t>
  </si>
  <si>
    <t>EBITDA</t>
  </si>
  <si>
    <t>9,5*EBITDA</t>
  </si>
  <si>
    <t>TOC!A1</t>
  </si>
  <si>
    <t>T5_RAB!A1</t>
  </si>
  <si>
    <t>Chek!A1</t>
  </si>
  <si>
    <t>T11 - PPI'!A1</t>
  </si>
  <si>
    <t>&lt;&lt;&lt; Click here</t>
  </si>
  <si>
    <t>Terug naar de inhoudsopgave</t>
  </si>
  <si>
    <t>VOORSCHRIFTEN</t>
  </si>
  <si>
    <t>TABEL 0: TOEPASSINGSGEBIED VAN DE ACTIVITEITEN</t>
  </si>
  <si>
    <t>Realiteit 2019</t>
  </si>
  <si>
    <t>Realiteit 2020</t>
  </si>
  <si>
    <t>Vooruitzichten 2021</t>
  </si>
  <si>
    <t>Vooruitzichten 2022</t>
  </si>
  <si>
    <t>Vooruitzichten 2023</t>
  </si>
  <si>
    <t>Vooruitzichten 2024</t>
  </si>
  <si>
    <t>Vooruitzichten 2025</t>
  </si>
  <si>
    <t>Vooruitzichten 2026</t>
  </si>
  <si>
    <t>Lasten</t>
  </si>
  <si>
    <t>Opbrengsten</t>
  </si>
  <si>
    <t>TOTAAL</t>
  </si>
  <si>
    <t>Rechtstreeks gereguleerde activiteiten</t>
  </si>
  <si>
    <t>Riolen en collectoren</t>
  </si>
  <si>
    <t>Bufferopslag en regulering van de stromen</t>
  </si>
  <si>
    <t>OPVANG</t>
  </si>
  <si>
    <t>Waterzuiveringsstation Noord</t>
  </si>
  <si>
    <t>Waterzuiveringsstation Zuid</t>
  </si>
  <si>
    <t>Zuivering</t>
  </si>
  <si>
    <t>-&gt; Gelieve indien nodig lijnen toe te voegen/te verwijderen (Ctrl. SHIFT Rechts &amp; Ctrl. SHIFT "+")</t>
  </si>
  <si>
    <t>Aanverwante activiteiten</t>
  </si>
  <si>
    <t>Doorgerekende werken</t>
  </si>
  <si>
    <t>Doorgerekende kosten</t>
  </si>
  <si>
    <t>Niet-gereguleerde activiteiten</t>
  </si>
  <si>
    <t>Kosten buiten totale inkomen</t>
  </si>
  <si>
    <t>Overeenstemming met de boekhouding</t>
  </si>
  <si>
    <t>Totaal buiten gereguleerde inkomsten</t>
  </si>
  <si>
    <t>Totaal boekhouding</t>
  </si>
  <si>
    <t>Voorschriften</t>
  </si>
  <si>
    <t>Naam van de tabel</t>
  </si>
  <si>
    <t>Commentaar</t>
  </si>
  <si>
    <t>Verwijzing naar de methodologie</t>
  </si>
  <si>
    <t>Verwijzing naar de motivaties</t>
  </si>
  <si>
    <t>Commentaren operatoren</t>
  </si>
  <si>
    <t>Bijzondere voorschriften</t>
  </si>
  <si>
    <t>Elke cel in het geel is een "input" in EURO - uittreksel uit de boekhouding van de operator
Op dit ogenblik verwijzen bepaalde gele cellen naar de bijlagen. Sommige formules moeten aangepast worden in functie van de evolutie van het formaat van de bijlagen.</t>
  </si>
  <si>
    <t>Elke oranje cel is het resultaat van een berekening waarvan de cellen in de tabel in kwestie staan.
Als een formule niet correct is doorgetrokken/ingevuld, kan de operator een correctie aanbrengen.</t>
  </si>
  <si>
    <t>Elke cel in het grijs is een andere "input" dan in EURO.</t>
  </si>
  <si>
    <t>Elke blauwe cel heeft betrekking op of zou moeten betrekking hebben op   een cel in andere sheet (link in te vullen door de operator in functie van de behoefte).</t>
  </si>
  <si>
    <t xml:space="preserve">De hoofdeenheden zijn "€", "m³" en "€/m³". </t>
  </si>
  <si>
    <t xml:space="preserve">Ieder cijfer wordt weergegeven met 4 cijfers na de komma. </t>
  </si>
  <si>
    <t>Het doel van deze tabel is om de consistentie tussen de waarden in de verschillende tabellen te controleren. 
De operator is vrij om extra controles toe te voegen, zowel in de "Check"-tabel als in de andere tabellen.
Merk ook op dat de operator in kolom F van deze tabel opmerkingen kan noteren.</t>
  </si>
  <si>
    <t>T0_Perimeters</t>
  </si>
  <si>
    <t>De operator moet in kolom "C" de benaming van de geïdentificeerde activiteiten invullen.
Uitsluitend voor de ex post controle: de operator neemt de totale kosten en de totale op het einde van de periode geaudite inkomsten over om de meegedeelde bedragen te reconciliëren met de boekhouding. Deze bedragen zijn afkomstig van de T4 - RR
De operator voegt zoveel lijnen toe als nodig is om aan de in de tariefmethodologie overeengekomen exhaustiviteit te voldoen.
De "opbrengsten" houden geen rekening met de inkomsten die gekoppeld zijn aan de tariefperiodes.</t>
  </si>
  <si>
    <t>Cf. 1 - Perimeter van de gereguleerde activiteiten</t>
  </si>
  <si>
    <t>T1_BK vs NBK'!A1</t>
  </si>
  <si>
    <t xml:space="preserve">Kolom "E" geeft de gebruikte indexeringsfactor aan. Voor de BKZEF zal de operator de variabele ingeven volgens welke de kosten evolueren. </t>
  </si>
  <si>
    <t>Cf. 2.7.1 - Indexeringsfactor &amp; 2.7 - Regels voor de evolutie</t>
  </si>
  <si>
    <t>"Toeslagen" - Gelet op de tariefmethodologie en de Brusselse context moet deze lijn voor deze eerste tariefperiode leeg zijn. Ze moet gebruikt worden als er een nieuwe toeslag verschijnt.</t>
  </si>
  <si>
    <t>BKMEF: De BKMEF zijn gebaseerd op (1) op de evolutie van de prijzen en (2) de T2_Sleutel.</t>
  </si>
  <si>
    <t>BKZEF: De BKZEF zijn gebaseerd (1) op Bijlage 3 waarin de eenheidskosten en de ontwikkeling van de volumes worden weergegeven, alsmede de T2_Sleutel voor de verdeling van de kosten.</t>
  </si>
  <si>
    <t>NBK: De NBK zijn gebaseerd (1) op bijlage 4, waarin de niet-beheersbare kosten en de door de operator geschatte waarden worden weergegeven, alsmede de T2_Sleutel voor de verdeling van de indirecte kosten.</t>
  </si>
  <si>
    <t>NBKK: Bepaalde kosten (b. BM, TFM, innovatie-enveloppe) zijn geen "boekhoudkundige kosten". De operator kan het invullen van de T1 automatiseren vanuit de Bijlage 8 (A8_NBK).</t>
  </si>
  <si>
    <t>De jaren voorafgaand aan het tariefvoorstel zijn gebaseerd op de werkelijk gemaakte kosten. De jaren na het tariefvoorstel zijn gebaseerd op prognoses die rekening houden met de regels opgesteld in de tariefmethodologie. De operator moet de keuzes met betrekking tot de gekozen evolutiefactoren kunnen motiveren.</t>
  </si>
  <si>
    <t>T2 - Sleutels</t>
  </si>
  <si>
    <t>Overeenkomstig de tariefmethodologie geeft de operator de formules die bij de waarden van de verdeelsleutels horen. De tabel onderaan de pagina is hiervoor bedoeld.</t>
  </si>
  <si>
    <t>Cf. 2.6.1 - Invoering van verdeelsleutels</t>
  </si>
  <si>
    <t>De operator moet een onderscheid maken tussen de indirecte kosten BKMEF, BKZEF, NBK.</t>
  </si>
  <si>
    <t>De operator heeft de mogelijkheid om extra kostencategorieën toe te voegen indien de in T1 gebruikte nomenclatuur niet in overeenstemming is met de beoogde indirecte kostenposten.</t>
  </si>
  <si>
    <t>Voor de drie eerste tabellen moet de operator enkel de gele vakken invullen.</t>
  </si>
  <si>
    <t>Via de tabel onderaan het blad kan de operator de verdeelsleutels berekenen. De operator moet de variabelen in de blauwe vakken invoeren (indien mogelijk door een koppeling met andere tabellen) en de formule in de oranje vakken invoegen.</t>
  </si>
  <si>
    <t>Dit RM biedt de operator de mogelijkheid om 4 verdeelsleutels in te voeren. Indien de operator meer sleutels nodig heeft, moet de formule in de tabellen boven het blad worden aangepast.</t>
  </si>
  <si>
    <t>Noteer hier dat de NBKK een verschillend formaat hebben dan de "klassieke" kosten. Het doel is de aandacht van de operator te vestigen op deze kosten, die in het algemeen verband houden met bijlage 8 (NBKK) in tegenstelling tot de andere kostencategorieën die betrekking hebben op bijlage 1 tot en met 4.</t>
  </si>
  <si>
    <t>T3 - Balans</t>
  </si>
  <si>
    <t>De waarden die in het eigen vermogen vermeld worden, moeten overeenkomen met de waarden die in T5 - RAB vermeld worden.</t>
  </si>
  <si>
    <t>De waarden die in LT schulden vermeld worden, moeten overeenkomen met de waarden die in T7 - Schuld vermeld worden.</t>
  </si>
  <si>
    <t>De waarden die vermeld worden voor de investeringen en financieringen moeten overeenkomen met de waarden die vermeld worden in T8 - TFM.</t>
  </si>
  <si>
    <t>Cf. 2.4.6 - Toegelaten financieringsmarge</t>
  </si>
  <si>
    <t>De waarden die in de voorzieningen vermeld worden, moeten overeenkomen met de waarden die in T9 - Voorzieningen vermeld worden.</t>
  </si>
  <si>
    <t>Cf. 2.4.2 - Voorzieningen</t>
  </si>
  <si>
    <t>De in de activa opgenomen waarden moeten overeenkomen met de waarden in T11 - MIP.</t>
  </si>
  <si>
    <t>De waarden die in de schuldvorderingen vermeld worden, moeten overeenkomen met de waarden die in T16 - Onbetaalde facturen vermeld worden.</t>
  </si>
  <si>
    <t>Cf. 2.4.2.3 Onbetaalde facturen</t>
  </si>
  <si>
    <t>Via de kolom "Hypotheses" kan de operator de evolutie van de getoonde bedragen verantwoorden.</t>
  </si>
  <si>
    <t>T4 - RR</t>
  </si>
  <si>
    <t>De waarden die in de RR vermeld worden, moeten overeenkomen met de waarden die in T1a vermeld worden.</t>
  </si>
  <si>
    <t>De waarden die in de RR vermeld worden, moeten overeenkomen met de waarden die gebruikt worden voor de berekening van de TFM.</t>
  </si>
  <si>
    <t>Via de kolommen "Hypotheses" kan de operator de evolutie van de getoonde bedragen verantwoorden.</t>
  </si>
  <si>
    <t>De afschrijvingspercentages die gebruikt worden om de afschrijvingen voor nRAB en hRAB te berekenen, zijn ontleend aan Bijlage 8 die de parameters bevat.</t>
  </si>
  <si>
    <t>Cf. 2.4.2.1.1 - Afschrijvingspercentages</t>
  </si>
  <si>
    <t>De operator vult de tabel in vanaf het eerste jaar van de tariefperiode.</t>
  </si>
  <si>
    <t xml:space="preserve">De initiële waarde van de RAB is gelijk aan 0, behoudens andersluidend akkoord van de Regulator. </t>
  </si>
  <si>
    <t>De waarde van de RAB op 01/01/X is gelijk aan de waarde van de RAB op 31/12/X-1</t>
  </si>
  <si>
    <t>De waarde van de jaarlijkse investeringen is ontleend aan Bijlage 2 met betrekking tot de CAPEX.</t>
  </si>
  <si>
    <t>De waarde van de investeringen komt overeen met de waarde van de investeringen zoals vermeld in T11_ MIP.</t>
  </si>
  <si>
    <t>De financieringspercentages per EF, Schulden, Subsidies &amp; Tarieven kunnen worden berekend aan de hand van de Bijlage 2 (indien volledige informatie). Indien nodig wordt dit punt nader besproken met de Regulator.</t>
  </si>
  <si>
    <t>De deïnvesteringen zijn ontleend aan de Bijlage 2.</t>
  </si>
  <si>
    <t>De afschrijvingen zijn ontleend aan bijlage 2. Ze moeten gereconcilieerd worden met de afschrijvingen in T1.</t>
  </si>
  <si>
    <t>De overnames van subsidies moeten door de operator gedefinieerd worden.</t>
  </si>
  <si>
    <t xml:space="preserve">De afschrijvingen van de meerwaarde moeten door de operator worden vastgelegd. </t>
  </si>
  <si>
    <t>De waarde van de RAB wordt automatisch berekend.</t>
  </si>
  <si>
    <t>De gemiddelde waarde van de RAB wordt automatisch berekend.</t>
  </si>
  <si>
    <t>De over te nemen bedragen die voor de hRAB-regels moeten worden overgenomen, zouden moeten worden ontleend aan bijlage 2_CAPEX.</t>
  </si>
  <si>
    <t>T6 - R &amp; BM</t>
  </si>
  <si>
    <t>De waarden die voor RAB worden genomen, moeten overeenkomen met die van T5 - RAB.</t>
  </si>
  <si>
    <t>De waarden die voor de schulden worden genomen, moeten overeenkomen met die van T7 - Schulden.</t>
  </si>
  <si>
    <t>% gefinancierd door EF moet verwijzen naar de % gebruikt in de T5_RAB.</t>
  </si>
  <si>
    <t>T7 - Schulden</t>
  </si>
  <si>
    <t>Deze tabel is bedoeld om de Regulator een duidelijk beeld te geven van het bedrag van de door de operator aangegane schulden, aangezien deze nodig zijn voor (1) de berekening van de RAB en (2) de BM. Merk op dat deze tabel alleen rekening houdt met schulden die worden gebruikt voor de financiering van investeringen.</t>
  </si>
  <si>
    <t>T8 - TFM</t>
  </si>
  <si>
    <t>Deze tabel is bedoeld om na te gaan of de "toegelaten financieringsmarge" van de operator moet worden aangesproken om zijn kosten te dekken. Deze tabel is een tabel voor de analyse van de kasstromen. Hij is opgesplitst in (1) exploitatiekasstromen, (2) investeringskasstromen en (3) financieringskasstromen Merk op dat deze tabel een tabelmodel is voor de analyse van de kasstromen. Het is mogelijk dat de realiteit van de operator licht verschillend is. Indien nodig kan de operator lijnen toevoegen.</t>
  </si>
  <si>
    <t>De operator zal ook de schuldratio's moeten tonen die onderaan het blad staan vermeld.</t>
  </si>
  <si>
    <t>De regel "afwijkingen" geeft het bedrag aan dat nodig is om de behoeften van de operator te dekken.</t>
  </si>
  <si>
    <t>T9 - Voorzieningen</t>
  </si>
  <si>
    <t>Kolom "B" geeft het "type" van voorziening weer.</t>
  </si>
  <si>
    <t>In het geval van het tariefvoorstel moeten alleen de terugkerende voorzieningen in aanmerking worden genomen. De "eenmalige" voorzieningen zullen achteraf worden gecontroleerd.</t>
  </si>
  <si>
    <t>T10 - Personeel</t>
  </si>
  <si>
    <t>Deze tabel brengt de personeelskosten in kaart. Deze kosten moeten in overeenstemming zijn met de in T1a gerapporteerde bedragen.</t>
  </si>
  <si>
    <t>Rekening houdend met het feit dat het door het Gewest goedgekeurde MIP de periode 2019-2024 bestrijkt, zal de operator de prognoses voor 2025 en 2026 in detail uitwerken. Deze zullen worden bijgewerkt zodra het volgende MIP door het Gewest is goedgekeurd.</t>
  </si>
  <si>
    <t>Cf. 7.3.1 Investeringsplan</t>
  </si>
  <si>
    <t>De investeringen buiten PGE moeten ontleend worden aan het investeringsplan van de BMWB.</t>
  </si>
  <si>
    <t>T13_VENB!A1</t>
  </si>
  <si>
    <t>De doelstelling van deze tabel is om de VenB in detail te bespreken.</t>
  </si>
  <si>
    <t xml:space="preserve">De OPEX-bijlage (A1_OPEX) wordt gebruikt om T1 en T2 te genereren. </t>
  </si>
  <si>
    <t>De daarin opgenomen cijfers moeten worden ontleend aan de boekhouding van de operator.</t>
  </si>
  <si>
    <t>De kolom "Nomenclatuur" laat toe de kostenklasse te identificeren. Deze nomenclatuur ligt niet vast in de methodologie. Het is aan de operator om de nomenclatuur te definiëren en te laten evolueren volgens de regulatoire behoeften.</t>
  </si>
  <si>
    <t xml:space="preserve">De kolom "kostentype" verwijst naar de begrippen BKMEF, BKZEF en NBK. </t>
  </si>
  <si>
    <t>De kolom "Klasse" verwijst naar de kostenklassen die in de tariefmethodologie zijn geïdentificeerd en de motivering voor de kostenklassen.</t>
  </si>
  <si>
    <t>De kolom "Subklasse" verwijst naar de titel van de boekhoudrekening.</t>
  </si>
  <si>
    <t>De kolom "Hoofdactiviteit" verwijst naar de hoofdactiviteiten die in T0 (perimeter) zijn geïdentificeerd.</t>
  </si>
  <si>
    <t>Voor elke indirecte kost moet de operator deze identificeren in de kolom "Hoofdactiviteit".</t>
  </si>
  <si>
    <t>De kolom "Activiteitenperimeter" verwijst naar de (direct gereguleerde, aanverwante en AIG)-activiteiten  in T0 (perimeter).</t>
  </si>
  <si>
    <t>De CAPEX-bijlage (CAPEX) komt in grote lijnen overeen met de afschrijvingstabel in de GSC.</t>
  </si>
  <si>
    <t>De operator moet de activiteit waarnaar de investering verwijst identificeren.</t>
  </si>
  <si>
    <t>De operator moet duidelijk maken of het een nieuwe (nRAB) of historische (hRAB) investering is.</t>
  </si>
  <si>
    <t>Naast de standaardinformatie moet de operator het percentage van de investering dat door EF, de schuld, de subsidies en via de tarieven wordt gefinancierd, vastleggen.</t>
  </si>
  <si>
    <t xml:space="preserve">Momenteel worden de afschrijvingen automatisch berekend over de tariefperiode. </t>
  </si>
  <si>
    <t>De operator moet in deze tabel ook de investeringen opnemen die tijdens de tariefperiode moeten worden gedaan.</t>
  </si>
  <si>
    <t>A3_BKZEF!A1</t>
  </si>
  <si>
    <t>De bijlage BKZEF maakt het mogelijk om (1) de eenheidskosten en (2) de evolutie van de volumes die de evolutie van de BKZEF ondersteunen, te identificeren.</t>
  </si>
  <si>
    <t>Voor elke BKZEF moet de operator de variabele waarop hij betrekking heeft, identificeren.</t>
  </si>
  <si>
    <t>Voor elk van deze variabelen moet de operator een evolutie van de volumes over de tariefperiode presenteren.</t>
  </si>
  <si>
    <t>Op basis van de historische bedragen, de evolutie van de volumes en de inflatie is de operator in staat om de BKZEF over de tariefperiode te berekenen.</t>
  </si>
  <si>
    <t>A4_NBK!A1</t>
  </si>
  <si>
    <t>De bijlage NBK laat toe om de evolutie van de NBK in kaart te brengen.</t>
  </si>
  <si>
    <t>De operator heeft de keuze tussen (1) het handmatig invoeren van elk van de waarden of (2) het vaststellen van een jaarlijks groeipercentage dat van jaar tot jaar aanzienlijk kan variëren. Het is belangrijk te benadrukken dat de operator de beoogde groei voor de NBK moet kunnen motiveren.</t>
  </si>
  <si>
    <t>A5_NBKK!A1</t>
  </si>
  <si>
    <t xml:space="preserve">De bijlage 5 - Niet-boekhoudkundige kosten - maakt het mogelijk om de door de tarieven gedekte kosten te reconciliëren met de boekhouding van de operator. </t>
  </si>
  <si>
    <t>Het is belangrijk op te merken dat niet-boekhoudkundige kosten meestal gekoppeld zijn aan een specifieke tabel. In dat geval worden er links gelegd naar de specifieke tabel. Zo niet, dan is het aan de operator om de juiste waarden in te voeren.</t>
  </si>
  <si>
    <t>A6_Parameters!A1</t>
  </si>
  <si>
    <t>De gebruikte indexen zijn de laatste die het Federaal Planbureau uiterlijk twee maanden voor de indiening van het tariefvoorstel meedeelt.</t>
  </si>
  <si>
    <t>Cf. 2.7.1 - Indexeringsfactor</t>
  </si>
  <si>
    <t>De efficiëntiefactor wordt vermeld in de tariefmethodologie. Hij wordt bepaald in overleg tussen de operator en de Regulator.</t>
  </si>
  <si>
    <t>Cf. 2.7.2 - Efficiëntiefactor</t>
  </si>
  <si>
    <t>INHOUDSOPGAVE</t>
  </si>
  <si>
    <t>Nr.</t>
  </si>
  <si>
    <t>Titel van de tabel</t>
  </si>
  <si>
    <t>Link</t>
  </si>
  <si>
    <t>Toepassingsgebied van gereguleerde en niet-gereguleerde activiteiten</t>
  </si>
  <si>
    <t>Identificatie van beheersbare en niet-beheersbare kosten</t>
  </si>
  <si>
    <t>Verdeelsleutels</t>
  </si>
  <si>
    <t>Balans</t>
  </si>
  <si>
    <t>Resultatenrekening</t>
  </si>
  <si>
    <t>Percentage van het rendement en billijke marge</t>
  </si>
  <si>
    <t>Schulden</t>
  </si>
  <si>
    <t>Toegelaten financieringsmarge</t>
  </si>
  <si>
    <t>Voorzieningen</t>
  </si>
  <si>
    <t>Personeel</t>
  </si>
  <si>
    <t>MIP</t>
  </si>
  <si>
    <t>T11 - MIP</t>
  </si>
  <si>
    <t>Tarieven</t>
  </si>
  <si>
    <t>T12- Tarieven</t>
  </si>
  <si>
    <t>Ven.B.</t>
  </si>
  <si>
    <t>T13 - Ven.B.</t>
  </si>
  <si>
    <t>Bijlage 1 - OPEX</t>
  </si>
  <si>
    <t>Bijlage 2 - CAPEX</t>
  </si>
  <si>
    <t>Bijlage 3 - BKZEF</t>
  </si>
  <si>
    <t>Bijlage 4 - NBK</t>
  </si>
  <si>
    <t>Bijlage 5 - Niet-boekhoudkundige kosten</t>
  </si>
  <si>
    <t>Bijlage 6 - Parameters</t>
  </si>
  <si>
    <t>A8_Parameters!A1</t>
  </si>
  <si>
    <t>Bijlage X - RAB</t>
  </si>
  <si>
    <t>Bijlage X - Subsidies</t>
  </si>
  <si>
    <t>A7_Subsidies!A1</t>
  </si>
  <si>
    <t>Consistentietabel</t>
  </si>
  <si>
    <t>CONTROLE 1 - Samenhang tussen de tabellen</t>
  </si>
  <si>
    <t>Link naar het blad:</t>
  </si>
  <si>
    <t>Doelstellingen van de controle:</t>
  </si>
  <si>
    <t>1. De samenhang tussen de gegevens in de verschillende tabellen verzekeren</t>
  </si>
  <si>
    <t>Beschrijving</t>
  </si>
  <si>
    <t>Link tabel A</t>
  </si>
  <si>
    <t>Link tabel B</t>
  </si>
  <si>
    <t>Samenhang</t>
  </si>
  <si>
    <t>Reconciliatie "Boekhouding" &amp; "Perimeter"</t>
  </si>
  <si>
    <t>T0_Perimeters!A1</t>
  </si>
  <si>
    <t>Reconciliatie T1 &amp; OPEX</t>
  </si>
  <si>
    <t>Reconciliatie T1 (Kosten &amp; producten) en T1 (Activiteiten)</t>
  </si>
  <si>
    <t>Reconciliatie T1 &amp; A3</t>
  </si>
  <si>
    <t>Reconciliatie T1 &amp; A4</t>
  </si>
  <si>
    <t>Reconciliatie T1 en T0</t>
  </si>
  <si>
    <t>Reconciliatie T1 en T2 (BKMEF)</t>
  </si>
  <si>
    <t>T2 _Sleutels'!A1</t>
  </si>
  <si>
    <t>Reconciliatie T1 en T2 (BKZEF)</t>
  </si>
  <si>
    <t>Reconciliatie T1 en T2 (NBK)</t>
  </si>
  <si>
    <t>Reconciliatie T2 en A3 (BKZEF)</t>
  </si>
  <si>
    <t>Reconciliatie T2 en A4 (NBK)</t>
  </si>
  <si>
    <t>Exhaustiviteit BKZEF T2 en A3</t>
  </si>
  <si>
    <t>Exhaustiviteit NBK T2 en A4</t>
  </si>
  <si>
    <t>Balans - Evenwicht Activa &amp; Passiva</t>
  </si>
  <si>
    <t>T3_Balans!A1</t>
  </si>
  <si>
    <t>Reconciliatie investeringen MIP &amp; RAB</t>
  </si>
  <si>
    <t>T11_MIP!A1</t>
  </si>
  <si>
    <t>Reconciliatie Afschrijvingen T1 en T4</t>
  </si>
  <si>
    <t>TABEL 13 - Ven.B.</t>
  </si>
  <si>
    <t xml:space="preserve">bedragen in euro </t>
  </si>
  <si>
    <t>Prognose 2020</t>
  </si>
  <si>
    <t>Prognose 2021</t>
  </si>
  <si>
    <t>Prognose 2022</t>
  </si>
  <si>
    <t>Prognose 2023</t>
  </si>
  <si>
    <t>Prognose 2024</t>
  </si>
  <si>
    <t>Prognose 2025</t>
  </si>
  <si>
    <t>Prognose 2026</t>
  </si>
  <si>
    <t>Ven.B. BMWB</t>
  </si>
  <si>
    <t>Berekening van de notionele interesten</t>
  </si>
  <si>
    <t>Eigen vermogen per 31/12/N-6</t>
  </si>
  <si>
    <t>Kapitaalsubsidies</t>
  </si>
  <si>
    <t>Eigen vermogen per 31/12/N-6 (buiten subsidies)</t>
  </si>
  <si>
    <t>Eigen aandelen</t>
  </si>
  <si>
    <t>Financiële vaste activa</t>
  </si>
  <si>
    <t>uitgezonderd borgtochten</t>
  </si>
  <si>
    <t>Herwaarderingsmeerwaarden</t>
  </si>
  <si>
    <t>Berekeningsbasis van de notionele interesten N-6</t>
  </si>
  <si>
    <t>Eigen vermogen per 31/12/N-1</t>
  </si>
  <si>
    <t>Eigen vermogen per 31/12/N-1 (buiten subsidies)</t>
  </si>
  <si>
    <t>Berekeningsbasis van de notionele interesten N-1</t>
  </si>
  <si>
    <t>Gemiddelde verandering in de basis over 5 jaar</t>
  </si>
  <si>
    <t>Aftrekbaarheidsgraad</t>
  </si>
  <si>
    <t>Maximale notionele-interestaftrek</t>
  </si>
  <si>
    <t>Berekening van de vennootschapsbelasting</t>
  </si>
  <si>
    <t>Billijke marge = WACC x CI</t>
  </si>
  <si>
    <t>Andere elementen</t>
  </si>
  <si>
    <t>Boekhoudkundig resultaat</t>
  </si>
  <si>
    <t>Overgedragen verlies</t>
  </si>
  <si>
    <t>Verhoging beginreserves</t>
  </si>
  <si>
    <t>Afschrijving van meerwaarden</t>
  </si>
  <si>
    <t>Geschatte verworpen uitgaven, exclusief belastingen, afschrijvingen, meerwaarden</t>
  </si>
  <si>
    <t>Notionele-intrestaftrek</t>
  </si>
  <si>
    <t>Andere inhoudingen (schenkingen, investeringen, OTO)</t>
  </si>
  <si>
    <t>Geschatte vennootschapsbelasting</t>
  </si>
  <si>
    <t>Belastbare basis</t>
  </si>
  <si>
    <t>Vennootschapsbelastingsvoet</t>
  </si>
  <si>
    <t>Te betalen vennootschapsbelasting</t>
  </si>
  <si>
    <t>TABEL 4 - RESULTATENREKENING</t>
  </si>
  <si>
    <t>Hypotheses</t>
  </si>
  <si>
    <r>
      <rPr>
        <b/>
        <sz val="10"/>
        <rFont val="Arial"/>
        <family val="2"/>
      </rPr>
      <t>Verkopen en diensten</t>
    </r>
  </si>
  <si>
    <t>Omzet</t>
  </si>
  <si>
    <t xml:space="preserve">Voorraad goederen in bewerking, afgewerkte producten en bestellingen in uitvoering: toename (afname)   </t>
  </si>
  <si>
    <t>Geproduceerde vaste activa</t>
  </si>
  <si>
    <t>Andere bedrijfsopbrengsten</t>
  </si>
  <si>
    <t>Niet-recurrente bedrijfsopbrengsten</t>
  </si>
  <si>
    <t>Kosten van de verkopen en van de dienstverlening</t>
  </si>
  <si>
    <t>Voorzieningen en handelsgoederen</t>
  </si>
  <si>
    <t>Aankopen</t>
  </si>
  <si>
    <t>Voorraden: afname (toename)</t>
  </si>
  <si>
    <t>Diensten en diverse goederen</t>
  </si>
  <si>
    <t>Bezoldigingen, sociale lasten en pensioenen</t>
  </si>
  <si>
    <t>Afschrijvingen en waardeverminderingen op oprichtingskosten, op immateriële en materiële vaste activa</t>
  </si>
  <si>
    <t xml:space="preserve">Waardeverminderingen op voorraden, op bestellingen in uitvoering en op handelsvorderingen: toevoegingen (terugnemingen) </t>
  </si>
  <si>
    <t>Voorzieningen voor risico’s en kosten: dotaties</t>
  </si>
  <si>
    <t>Andere bedrijfskosten</t>
  </si>
  <si>
    <t>Als herstructureringskosten geactiveerde bedrijfskosten</t>
  </si>
  <si>
    <t>Niet-recurrente bedrijfskosten</t>
  </si>
  <si>
    <t xml:space="preserve">Bedrijfswinst (Bedrijfsverlies) </t>
  </si>
  <si>
    <t>Financiële opbrengsten</t>
  </si>
  <si>
    <t>Recurrente financiële opbrengsten</t>
  </si>
  <si>
    <t>Opbrengsten uit financiële vaste activa</t>
  </si>
  <si>
    <t>Opbrengsten uit vlottende activa</t>
  </si>
  <si>
    <t>Andere financiële opbrengsten</t>
  </si>
  <si>
    <t>Niet-recurrente financiële opbrengsten</t>
  </si>
  <si>
    <t>Financiële lasten</t>
  </si>
  <si>
    <t>Recurrente financiële kosten</t>
  </si>
  <si>
    <t>Kosten inzake schulden</t>
  </si>
  <si>
    <t>Waardeverminderingen op vlottende activa andere dan voorraden, bestellingen in uitvoering en handelsvorderingen: toevoegingen (terugnemingen)</t>
  </si>
  <si>
    <t>Andere financiële kosten</t>
  </si>
  <si>
    <t>Niet-recurrente financiële kosten</t>
  </si>
  <si>
    <t>Winst (verlies) van het boekjaar vóór belasting</t>
  </si>
  <si>
    <t>Onttrekkingen aan de uitgestelde belastingen</t>
  </si>
  <si>
    <t>Overboeking naar de uitgestelde belastingen</t>
  </si>
  <si>
    <t>Belastingen op het resultaat</t>
  </si>
  <si>
    <t>Belastingen</t>
  </si>
  <si>
    <t>Regularisering van belastingen en terugneming van voorzieningen voor belastingen</t>
  </si>
  <si>
    <t>Winst (verlies) van het boekjaar</t>
  </si>
  <si>
    <t>Onttrekking aan de belastingvrije reserves</t>
  </si>
  <si>
    <t>Overboeking naar de belastingvrije reserves</t>
  </si>
  <si>
    <t>Te bestemmen winst (verlies) van het boekjaar</t>
  </si>
  <si>
    <t>TABEL 3 - BALANS</t>
  </si>
  <si>
    <t>Situatie activa op 31/12</t>
  </si>
  <si>
    <t>Situatie passiva op 31/12</t>
  </si>
  <si>
    <t>VASTE ACTIVA</t>
  </si>
  <si>
    <t>EIGEN VERMOGEN</t>
  </si>
  <si>
    <t>I.   Oprichtingskosten</t>
  </si>
  <si>
    <t>I. Kapitaal</t>
  </si>
  <si>
    <t>II.  Immateriële vaste activa</t>
  </si>
  <si>
    <t>II. Uitgiftepremies</t>
  </si>
  <si>
    <t>III. Materiële vaste activa</t>
  </si>
  <si>
    <t>III. Herwaarderingsmeerwaarden</t>
  </si>
  <si>
    <t>A. Terreinen en gebouwen</t>
  </si>
  <si>
    <t>IV. Reserves</t>
  </si>
  <si>
    <t>B. Installaties, machines en uitrusting</t>
  </si>
  <si>
    <t>A. Wettelijke reserve</t>
  </si>
  <si>
    <t>C. Meubilair en rollend materieel</t>
  </si>
  <si>
    <t>B. Onbeschikbare reserves</t>
  </si>
  <si>
    <t>D. Vaste activa in leasing</t>
  </si>
  <si>
    <t>C. Beschikbare reserves</t>
  </si>
  <si>
    <t>E. Overige materiële vaste activa</t>
  </si>
  <si>
    <t>V. Overgedragen resultaat</t>
  </si>
  <si>
    <t>F. Vaste activa in aanbouw en vooruitbetalingen</t>
  </si>
  <si>
    <t>VI. Kapitaalsubsidies</t>
  </si>
  <si>
    <t>IV. Financiële vaste activa</t>
  </si>
  <si>
    <t>VOORZIENINGEN</t>
  </si>
  <si>
    <t>VLOTTENDE ACTIVA</t>
  </si>
  <si>
    <t>SCHULDEN</t>
  </si>
  <si>
    <t>V.  Vorderingen op meer dan een jaar</t>
  </si>
  <si>
    <t>VIII. Schulden op meer dan één jaar</t>
  </si>
  <si>
    <t>A. Financiële schulden</t>
  </si>
  <si>
    <t>VI. Voorraden en bestellingen in uitvoering</t>
  </si>
  <si>
    <t>2. Niet-achtergestelde obligatieleningen</t>
  </si>
  <si>
    <t>A. Voorraden</t>
  </si>
  <si>
    <t>4. Kredietinstellingen</t>
  </si>
  <si>
    <t>B. Bestellingen in uitvoering</t>
  </si>
  <si>
    <t>D. Overige schulden</t>
  </si>
  <si>
    <t>IX. Schulden op ten hoogste één jaar</t>
  </si>
  <si>
    <t>VII. Vorderingen op ten hoogste één jaar</t>
  </si>
  <si>
    <t>A. Schulden op meer dan één jaar die binnen het jaar vervallen</t>
  </si>
  <si>
    <t>A. Handelsvorderingen</t>
  </si>
  <si>
    <t>B. Financiële schulden</t>
  </si>
  <si>
    <t>B. Andere vorderingen</t>
  </si>
  <si>
    <t>C. Handelsschulden</t>
  </si>
  <si>
    <t>D. Ontvangen vooruitbetalingen op bestellingen</t>
  </si>
  <si>
    <t>VIII. Geldbeleggingen</t>
  </si>
  <si>
    <t>E. Fiscale schulden, sociale schulden en loonschulden</t>
  </si>
  <si>
    <t>IX. Liquide middelen</t>
  </si>
  <si>
    <t>F. Dividenden</t>
  </si>
  <si>
    <t>G. Diverse schulden</t>
  </si>
  <si>
    <t>X. Overlopende rekeningen</t>
  </si>
  <si>
    <t>TOTAAL VAN DE ACTIVA</t>
  </si>
  <si>
    <t>TOTAAL VAN DE PASSIVA</t>
  </si>
  <si>
    <t>Detail van de overlopende rekeningen</t>
  </si>
  <si>
    <t>Pensioenkapitaal</t>
  </si>
  <si>
    <t>Reguleringsfonds (schulden)</t>
  </si>
  <si>
    <t>Gekapitaliseerde rentes</t>
  </si>
  <si>
    <t>Andere over te dragen opbrengsten</t>
  </si>
  <si>
    <t>Afvlakkingsterm</t>
  </si>
  <si>
    <t>Toe te rekenen kosten</t>
  </si>
  <si>
    <t>Reguleringsfonds (vordering)</t>
  </si>
  <si>
    <t>Details van de voorzieningen</t>
  </si>
  <si>
    <t>Voorzieningen voor risico’s en kosten</t>
  </si>
  <si>
    <t>Andere verworven opbrengsten</t>
  </si>
  <si>
    <t>Uitgestelde belastingen</t>
  </si>
  <si>
    <t>Verschil activa - passiva</t>
  </si>
  <si>
    <t>490-Over te dragen kosten</t>
  </si>
  <si>
    <t>168-Uitgestelde belastingen</t>
  </si>
  <si>
    <t>491-Verworven opbrengsten</t>
  </si>
  <si>
    <t>178-Borgstellingen</t>
  </si>
  <si>
    <t>51-Aandelen</t>
  </si>
  <si>
    <t>179-Aanverwante vennootschappen</t>
  </si>
  <si>
    <t>53-Termijndeposito's</t>
  </si>
  <si>
    <t>492-Toe te rekenen kosten</t>
  </si>
  <si>
    <t>54-Interne rekeningen</t>
  </si>
  <si>
    <t>493-Over te dragen opbrengsten</t>
  </si>
  <si>
    <t>55-Kredietinstellingen</t>
  </si>
  <si>
    <t>499-Leeg te maken wachtrekeningen</t>
  </si>
  <si>
    <t>57-Kassen</t>
  </si>
  <si>
    <t>58-Interne overschrijvingen</t>
  </si>
  <si>
    <t>RAB (incl. ongereguleerd)</t>
  </si>
  <si>
    <t>Tabel 2 - SLEUTELS</t>
  </si>
  <si>
    <t>Naam.</t>
  </si>
  <si>
    <t>Indirecte kosten</t>
  </si>
  <si>
    <t>BKMEF</t>
  </si>
  <si>
    <t>Kosten voor onderhoud</t>
  </si>
  <si>
    <t>Loonmassa</t>
  </si>
  <si>
    <t>Aankoop en verhuur van benodigdheden</t>
  </si>
  <si>
    <t>Vast actief</t>
  </si>
  <si>
    <t>Kantoor- en administratiekosten</t>
  </si>
  <si>
    <t xml:space="preserve">Ereloonlasten die voortvloeien uit een beslissing van de operator of die te verwachten zijn </t>
  </si>
  <si>
    <t>Kosten verbonden aan voertuigen (bedrijfs- of dienstvoertuigen) met uitzondering van boetes</t>
  </si>
  <si>
    <t>Alle andere diverse kosten</t>
  </si>
  <si>
    <t>Aankopen van reagentia</t>
  </si>
  <si>
    <t>Analyses</t>
  </si>
  <si>
    <t>Telemetrie</t>
  </si>
  <si>
    <t>Huurgelden en huurlasten van gebouwen</t>
  </si>
  <si>
    <t>Aankoop van benodigdheden en grondstoffen</t>
  </si>
  <si>
    <t>Uitgaven verbonden aan de behandeling en ophaling van afval</t>
  </si>
  <si>
    <t>Uitgaven in verband met energieverbruik</t>
  </si>
  <si>
    <t>Verzekeringsuitgaven die verband houden met de exploitatie en die door de operator worden gedragen bij de uitoefening van zijn gereguleerde activiteiten.</t>
  </si>
  <si>
    <t>Bepaalde milieukosten</t>
  </si>
  <si>
    <t>Personeelsgerelateerde kosten</t>
  </si>
  <si>
    <t>Aankoop van stookolie</t>
  </si>
  <si>
    <t>Erelonen voor eigen behoeften, die door de context gerechtvaardigd zijn</t>
  </si>
  <si>
    <t>Uitgaven die verband houden met de industriële controles</t>
  </si>
  <si>
    <t>Uitgaven die verband houden met vergoedingen aan omwonenden</t>
  </si>
  <si>
    <t>Uitgaven die verband houden met de concessieovereenkomsten van AQUIRIS</t>
  </si>
  <si>
    <t>Kosten die voortvloeien uit diverse vergunningen en wettelijke publicaties</t>
  </si>
  <si>
    <t>Uitgaven in verband met waterverbruik</t>
  </si>
  <si>
    <t>Lasten van afschrijvingen</t>
  </si>
  <si>
    <t>Andere uitzonderlijke kosten</t>
  </si>
  <si>
    <t>Financiële kosten</t>
  </si>
  <si>
    <t>Gerealiseerde minder- en meerwaarden en geboekte waardeverminderingen</t>
  </si>
  <si>
    <t>De billijke marge</t>
  </si>
  <si>
    <t>Toegestane financieringsmarge</t>
  </si>
  <si>
    <t>Belastingen (provinciaal, gewestelijk en federaal)</t>
  </si>
  <si>
    <t xml:space="preserve">Innovatie-enveloppe </t>
  </si>
  <si>
    <t>Voorzieningen voor terugkerende lasten</t>
  </si>
  <si>
    <t>-&gt; Gelieve nieuwe lijnen in te voegen in functie van de lijst met uw activiteiten van algemeen belang (Cltr. SHIFT Right &amp; Cltr. SHIFT "+")</t>
  </si>
  <si>
    <t>BKZEF</t>
  </si>
  <si>
    <t>NBK</t>
  </si>
  <si>
    <t>TFM</t>
  </si>
  <si>
    <t>Billijke marge</t>
  </si>
  <si>
    <t>Innovatie-enveloppe</t>
  </si>
  <si>
    <t>Benaming</t>
  </si>
  <si>
    <t>Sleutel 1</t>
  </si>
  <si>
    <t>Variabele 1</t>
  </si>
  <si>
    <t>Variabele 2</t>
  </si>
  <si>
    <t>Variabele 3</t>
  </si>
  <si>
    <t>Variabele 4</t>
  </si>
  <si>
    <t>Variabele 5</t>
  </si>
  <si>
    <t>Sleutel 2</t>
  </si>
  <si>
    <t>Sleutel 3</t>
  </si>
  <si>
    <t>Andere</t>
  </si>
  <si>
    <t>a. TOTAAL BKMEF = TOTAAL A1_OPEX</t>
  </si>
  <si>
    <t>b. TOTAAL BKZEF = TOTAAL A1_OPEX</t>
  </si>
  <si>
    <t>c. TOTAAL NBK = TOTAAL A1_OPEX</t>
  </si>
  <si>
    <t>d. Total BKZEF =Total A3 BKMEF</t>
  </si>
  <si>
    <t>e. Totaal BKMEF = Totaal A4 NBK</t>
  </si>
  <si>
    <t>TABEL 1a : BK vs NBK</t>
  </si>
  <si>
    <t>Evolutiefactor</t>
  </si>
  <si>
    <t>Volumes gezuiverd water in het BHG (m³)</t>
  </si>
  <si>
    <t>Totaal</t>
  </si>
  <si>
    <t>Gezondheidsindex</t>
  </si>
  <si>
    <t>Totaal - BKMEF</t>
  </si>
  <si>
    <t>Totaal - BKZEF</t>
  </si>
  <si>
    <t>Totaal - OBK</t>
  </si>
  <si>
    <t>a. TOTAAL = Totaal Bijlage_1_OPEX</t>
  </si>
  <si>
    <t>b. TOTAAL (Kosten &amp; Opbrengsten) = TOTAAL activiteiten</t>
  </si>
  <si>
    <t>c. TOTAAL BKMEF = Annexe BKZEF</t>
  </si>
  <si>
    <t>d. TOTAAL NBK = Bijlage NBK</t>
  </si>
  <si>
    <t>e. TOTAAL = Totaal perimeter</t>
  </si>
  <si>
    <t>f. Afschrijvingen T1 = Afschrijvingen T5</t>
  </si>
  <si>
    <t>Niet-boekhoudkundige lasten</t>
  </si>
  <si>
    <t>TABEL 5 - RAB</t>
  </si>
  <si>
    <t>Waarde van de RAB op 31/12/XX-1</t>
  </si>
  <si>
    <t>Investeringen</t>
  </si>
  <si>
    <t>PF</t>
  </si>
  <si>
    <t>Kapitaalsverhoging</t>
  </si>
  <si>
    <t>Gebruik van de reserves</t>
  </si>
  <si>
    <t>Schuld</t>
  </si>
  <si>
    <t>Subsidies</t>
  </si>
  <si>
    <t>Derden</t>
  </si>
  <si>
    <t>Overlopende rekeningen</t>
  </si>
  <si>
    <t>Desinvesteringen</t>
  </si>
  <si>
    <t>Afschrijvingen van de aanschaffingswaarde</t>
  </si>
  <si>
    <t>Terugname van subsidies</t>
  </si>
  <si>
    <t>Waarde van de RAB op 31/12/XX</t>
  </si>
  <si>
    <t>Gemiddelde waarde van de RAB voor jaar XX</t>
  </si>
  <si>
    <t>Restwaarde van investeringen op 31/12/XX-1</t>
  </si>
  <si>
    <t>Restwaarde van investeringen op 31/12/XX</t>
  </si>
  <si>
    <t>TABEL 6 - PERCENTAGE VAN HET RENDEMENT EN BILLIJKE MARGE</t>
  </si>
  <si>
    <t>RAB gefinancierd door PF per 01/01/XX</t>
  </si>
  <si>
    <t>RAB gefinancierd door PF per 31/12/XX</t>
  </si>
  <si>
    <t>Gemiddelde waarde van de RAB in XX</t>
  </si>
  <si>
    <r>
      <t xml:space="preserve">Teller: </t>
    </r>
    <r>
      <rPr>
        <sz val="10"/>
        <color theme="1"/>
        <rFont val="Calibri"/>
        <family val="2"/>
      </rPr>
      <t>∑(nettoschuld i *intrestvoet i)</t>
    </r>
  </si>
  <si>
    <t>Noemer: ∑(nettoschuld i )</t>
  </si>
  <si>
    <t>Rendementspercentage</t>
  </si>
  <si>
    <t>% gefinancierd door EF</t>
  </si>
  <si>
    <t>TABEL 7 - SCHULDEN</t>
  </si>
  <si>
    <t>Kredietinstelling</t>
  </si>
  <si>
    <t>Oorspronkelijk bedrag</t>
  </si>
  <si>
    <t>Interestvoet</t>
  </si>
  <si>
    <t>Datum waarop de lening werd aangegaan</t>
  </si>
  <si>
    <t>Vervaldatum van de lening</t>
  </si>
  <si>
    <t>Restwaarde op 12/31/2019</t>
  </si>
  <si>
    <t>Restwaarde op 12/31/2020</t>
  </si>
  <si>
    <t>Restwaarde op 12/31/2021</t>
  </si>
  <si>
    <t>Restwaarde op 12/31/2022</t>
  </si>
  <si>
    <t>Restwaarde op 12/31/2023</t>
  </si>
  <si>
    <t>Restwaarde op 12/31/2024</t>
  </si>
  <si>
    <t>Restwaarde op 12/31/2025</t>
  </si>
  <si>
    <t>Restwaarde op 12/31/2026</t>
  </si>
  <si>
    <t>Tabel 15 - Kostendekking</t>
  </si>
  <si>
    <t>Totale kosten gedragen door de operator</t>
  </si>
  <si>
    <t>Kostendekking door de subsidies</t>
  </si>
  <si>
    <t>Kostendekking door derden</t>
  </si>
  <si>
    <t>Dekking door de opbrengsten van de aanverwante activiteiten</t>
  </si>
  <si>
    <t>Verworpen kosten</t>
  </si>
  <si>
    <t>Kostendekking door de tarieven</t>
  </si>
  <si>
    <t>TABEL 11 - MIP</t>
  </si>
  <si>
    <t>Onderhoudsinvesteringen (WBP)</t>
  </si>
  <si>
    <t>1.Waterzuiveringsstation Zuid</t>
  </si>
  <si>
    <t>2.CO Oude Vijvers en Geleitsbeek dekking</t>
  </si>
  <si>
    <t>4.BO Woluwe</t>
  </si>
  <si>
    <t>6.Waterzuiveringsstation Zuid - aanvullende werken</t>
  </si>
  <si>
    <t>7.Waterzuivering Zuid - membraanvervanging</t>
  </si>
  <si>
    <t>8.BO – aanvullende werken</t>
  </si>
  <si>
    <t>9.Andere projecten (diverse)</t>
  </si>
  <si>
    <t>10.Overige (onderhoud, reparatie,  structurele aanpassing van collectoren)</t>
  </si>
  <si>
    <t>11.Dynamisch beheer</t>
  </si>
  <si>
    <t>12.Metingen overstorten Flowbru</t>
  </si>
  <si>
    <t>13.Topografisch onderzoek (collectoren)</t>
  </si>
  <si>
    <t>14. Varia</t>
  </si>
  <si>
    <t>Uitbreidingsinvestering (WBP)</t>
  </si>
  <si>
    <t>Investeringen buiten WBP</t>
  </si>
  <si>
    <t>TABEL 10 - PERSONEEL</t>
  </si>
  <si>
    <t>Gebaremiseerd actief personeel</t>
  </si>
  <si>
    <t>Contractueel personeel</t>
  </si>
  <si>
    <t>Bezoldigingen en rechtstreekse sociale voordelen</t>
  </si>
  <si>
    <t>Werkgeversbijdragen voor de sociale zekerheid</t>
  </si>
  <si>
    <t>Werkgeverspremies voor extralegale verzekeringen</t>
  </si>
  <si>
    <t>Overige personeelskosten</t>
  </si>
  <si>
    <t>Totaal Contractuelen</t>
  </si>
  <si>
    <t>Statutair personeel</t>
  </si>
  <si>
    <t>Totaal Statutairen</t>
  </si>
  <si>
    <t>Totaal Gebaremiseerd actief personeel</t>
  </si>
  <si>
    <t>Gemiddeld aantal personeelsleden  (VTE)</t>
  </si>
  <si>
    <t>Gemiddelde loonlast</t>
  </si>
  <si>
    <t>Gemiddelde loonkost per uur  ((1500 gewerkte uren per jaar)</t>
  </si>
  <si>
    <t>Totaal Actief personeel</t>
  </si>
  <si>
    <t>Loonmassa actief personeel</t>
  </si>
  <si>
    <t>Pensioenbijdragen</t>
  </si>
  <si>
    <t>Personeelskosten</t>
  </si>
  <si>
    <t>Gereguleerde activiteiten</t>
  </si>
  <si>
    <t>ZUIVERING</t>
  </si>
  <si>
    <t>Transversale activiteit</t>
  </si>
  <si>
    <t>Subtotaal</t>
  </si>
  <si>
    <t>Tabel 9 - Voorzieningen</t>
  </si>
  <si>
    <t xml:space="preserve">Type van prognoses </t>
  </si>
  <si>
    <t>Voorzieningen per 1 januari N</t>
  </si>
  <si>
    <t>Dotaties voor het jaar (positief teken)</t>
  </si>
  <si>
    <t>Terugnames van de voorzieningen (negatief teken)</t>
  </si>
  <si>
    <t>Voorzieningen per 31 december N</t>
  </si>
  <si>
    <t>Titel 1</t>
  </si>
  <si>
    <t>Terugkerend</t>
  </si>
  <si>
    <t>Titel 2</t>
  </si>
  <si>
    <t>Titel 3</t>
  </si>
  <si>
    <t>Uitzonderlijk</t>
  </si>
  <si>
    <t>Titel 4</t>
  </si>
  <si>
    <t>Titel 5</t>
  </si>
  <si>
    <t>Titel 6</t>
  </si>
  <si>
    <t>Titel 7</t>
  </si>
  <si>
    <t>Titel 8</t>
  </si>
  <si>
    <t>Titel 9</t>
  </si>
  <si>
    <t>Titel X</t>
  </si>
  <si>
    <t>TABEL 8 - TOEGESTANE FINANCIERINGSMARGE</t>
  </si>
  <si>
    <t>Kasstroom uit bedrijfsactiviteiten</t>
  </si>
  <si>
    <t>Nettoresultaat van het jaar (vóór bewegingen in reserves)</t>
  </si>
  <si>
    <t>Waarde van de TFM</t>
  </si>
  <si>
    <t>Nettoresultaat van het jaar exclusief TFM</t>
  </si>
  <si>
    <t>Afschrijving van de RAB</t>
  </si>
  <si>
    <t xml:space="preserve">Afschrijving van de RAB meerwaarde  </t>
  </si>
  <si>
    <t>Afschrijving van niet-gereguleerde activa</t>
  </si>
  <si>
    <t>Verandering in de voorzieningen</t>
  </si>
  <si>
    <t>Andere niet uitgegeven kosten</t>
  </si>
  <si>
    <t>Wijzigingen in het bedrijfskapitaal</t>
  </si>
  <si>
    <t>Vorderingen op meer dan een jaar</t>
  </si>
  <si>
    <t>Voorraden</t>
  </si>
  <si>
    <t>Vorderingen op ten hoogste één jaar</t>
  </si>
  <si>
    <t>Overlopende rekeningen (actiefzijde)</t>
  </si>
  <si>
    <t>Schulden op ten hoogste één jaar (exclusief dividenden)</t>
  </si>
  <si>
    <t>Overlopende rekeningen (passiefzijde)</t>
  </si>
  <si>
    <t xml:space="preserve">KASSTROOM UIT BEDRIJFSACTIVITEITEN  (A) </t>
  </si>
  <si>
    <t>Kasstroom uit investeringsactiviteiten</t>
  </si>
  <si>
    <t>Aankoop (-) / Verkoop (+) van immateriële vaste activa</t>
  </si>
  <si>
    <t>Aankoop van materiële vaste activa</t>
  </si>
  <si>
    <t>Verkoop van materiële vaste activa</t>
  </si>
  <si>
    <t>Aankoop van niet-gereguleerde materiële vaste activa</t>
  </si>
  <si>
    <t>Verkoop van niet-gereguleerde materiële vaste activa</t>
  </si>
  <si>
    <t>Aankoop (-) / Verkoop (+) van financiële vaste activa</t>
  </si>
  <si>
    <t xml:space="preserve">KASSTROOM UIT INVESTERINGSACTIVITEITEN   (B) </t>
  </si>
  <si>
    <t>Kasstroom uit financieringsactiviteiten</t>
  </si>
  <si>
    <t>Toename (+) / Afname (-) van kapitaal/ uitgiftepremies</t>
  </si>
  <si>
    <t>Verandering in de meerwaarden</t>
  </si>
  <si>
    <t>Verandering in de reserves</t>
  </si>
  <si>
    <t>Ontvangen subsidies en terugnames van subsidies</t>
  </si>
  <si>
    <t>Schommeling LT-schulden</t>
  </si>
  <si>
    <t>Betaalde dividenden</t>
  </si>
  <si>
    <t xml:space="preserve">KASSTROOM UIT FINANCIERINGSACTIVITEITEN   (C) </t>
  </si>
  <si>
    <t xml:space="preserve">NETTO KASSTROOM  (A+B+C) </t>
  </si>
  <si>
    <t>Kaspositie aan het begin van het boekjaar</t>
  </si>
  <si>
    <t>Kaspositie op het einde van het boekjaar</t>
  </si>
  <si>
    <t xml:space="preserve">Verschil  </t>
  </si>
  <si>
    <t>Verschil tussen TFM en netto KASSTROOM</t>
  </si>
  <si>
    <t>Gelijk</t>
  </si>
  <si>
    <t>Verschil</t>
  </si>
  <si>
    <t>Schuldratio's</t>
  </si>
  <si>
    <t>EBITDA/(interest+hoofdsom)</t>
  </si>
  <si>
    <t>Interesten</t>
  </si>
  <si>
    <t>Hoofdsom</t>
  </si>
  <si>
    <t>Waardemax.</t>
  </si>
  <si>
    <t>Netto financiële schulden</t>
  </si>
  <si>
    <t>Netto financiële schulden &lt; 9,5*EBITDA</t>
  </si>
  <si>
    <t>Totaal gereguleerde tabel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</si>
</sst>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quot;€&quot;\ * #,##0.00_ ;_ &quot;€&quot;\ * \-#,##0.00_ ;_ &quot;€&quot;\ * &quot;-&quot;??_ ;_ @_ "/>
    <numFmt numFmtId="168" formatCode="#,##0.00_ ;\-#,##0.00\ "/>
    <numFmt numFmtId="169" formatCode="#,##0_ ;\-#,##0\ "/>
    <numFmt numFmtId="170" formatCode="0.0%"/>
    <numFmt numFmtId="173" formatCode="0.000%"/>
    <numFmt numFmtId="174" formatCode="_-* #,##0.00\ _€_-;\-* #,##0.00\ _€_-;_-* &quot;-&quot;??\ _€_-;_-@_-"/>
    <numFmt numFmtId="175" formatCode="_-* #,##0.0_-;\-* #,##0.0_-;_-* &quot;-&quot;??_-;_-@_-"/>
    <numFmt numFmtId="176" formatCode="_-* #,##0.0_-;\-* #,##0.0_-;_-* &quot;-&quot;?_-;_-@_-"/>
  </numFmts>
  <fonts count="10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b/>
      <sz val="12"/>
      <color theme="0"/>
      <name val="Calibri"/>
      <family val="2"/>
      <scheme val="minor"/>
    </font>
    <font>
      <sz val="10"/>
      <name val="Calibri"/>
      <family val="2"/>
      <scheme val="minor"/>
    </font>
    <font>
      <i/>
      <sz val="9"/>
      <color theme="1"/>
      <name val="Calibri"/>
      <family val="2"/>
      <scheme val="minor"/>
    </font>
    <font>
      <sz val="10"/>
      <name val="Arial"/>
      <family val="2"/>
    </font>
    <font>
      <b/>
      <sz val="10"/>
      <name val="Arial"/>
      <family val="2"/>
    </font>
    <font>
      <b/>
      <u/>
      <sz val="10"/>
      <name val="Arial"/>
      <family val="2"/>
    </font>
    <font>
      <i/>
      <sz val="10"/>
      <name val="Arial"/>
      <family val="2"/>
    </font>
    <font>
      <i/>
      <sz val="9"/>
      <name val="Arial"/>
      <family val="2"/>
    </font>
    <font>
      <sz val="9"/>
      <color indexed="10"/>
      <name val="Arial"/>
      <family val="2"/>
    </font>
    <font>
      <sz val="9"/>
      <color rgb="FFFF0000"/>
      <name val="Arial"/>
      <family val="2"/>
    </font>
    <font>
      <b/>
      <sz val="10"/>
      <color theme="0"/>
      <name val="Arial"/>
      <family val="2"/>
    </font>
    <font>
      <b/>
      <u/>
      <sz val="10"/>
      <color theme="0"/>
      <name val="Arial"/>
      <family val="2"/>
    </font>
    <font>
      <i/>
      <sz val="10"/>
      <name val="Calibri"/>
      <family val="2"/>
      <scheme val="minor"/>
    </font>
    <font>
      <b/>
      <sz val="11"/>
      <name val="Calibri"/>
      <family val="2"/>
      <scheme val="minor"/>
    </font>
    <font>
      <sz val="11"/>
      <color theme="0"/>
      <name val="Calibri"/>
      <family val="2"/>
      <scheme val="minor"/>
    </font>
    <font>
      <sz val="9"/>
      <name val="Calibri"/>
      <family val="2"/>
      <scheme val="minor"/>
    </font>
    <font>
      <sz val="10"/>
      <color indexed="8"/>
      <name val="Arial"/>
      <family val="2"/>
    </font>
    <font>
      <b/>
      <sz val="11"/>
      <name val="Arial"/>
      <family val="2"/>
    </font>
    <font>
      <sz val="10"/>
      <color rgb="FF800000"/>
      <name val="Arial"/>
      <family val="2"/>
    </font>
    <font>
      <sz val="10"/>
      <color rgb="FF0000FF"/>
      <name val="Arial"/>
      <family val="2"/>
    </font>
    <font>
      <i/>
      <u/>
      <sz val="10"/>
      <name val="Arial"/>
      <family val="2"/>
    </font>
    <font>
      <b/>
      <sz val="10"/>
      <color indexed="10"/>
      <name val="Antique Olive"/>
      <family val="2"/>
    </font>
    <font>
      <sz val="10"/>
      <color indexed="10"/>
      <name val="Antique Olive"/>
      <family val="2"/>
    </font>
    <font>
      <sz val="10"/>
      <color theme="1"/>
      <name val="Arial"/>
      <family val="2"/>
    </font>
    <font>
      <sz val="14"/>
      <name val="Arial"/>
      <family val="2"/>
    </font>
    <font>
      <b/>
      <sz val="14"/>
      <color theme="3"/>
      <name val="Arial"/>
      <family val="2"/>
    </font>
    <font>
      <sz val="8"/>
      <name val="Arial"/>
      <family val="2"/>
    </font>
    <font>
      <b/>
      <sz val="10"/>
      <color theme="1"/>
      <name val="Arial"/>
      <family val="2"/>
    </font>
    <font>
      <sz val="11"/>
      <name val="Arial"/>
      <family val="2"/>
    </font>
    <font>
      <sz val="10"/>
      <name val="Ariai"/>
    </font>
    <font>
      <sz val="10"/>
      <color theme="1"/>
      <name val="Ariai"/>
    </font>
    <font>
      <b/>
      <sz val="10"/>
      <color theme="1"/>
      <name val="Ariai"/>
    </font>
    <font>
      <sz val="10"/>
      <color theme="1"/>
      <name val="Calibri"/>
      <family val="2"/>
    </font>
    <font>
      <b/>
      <sz val="11"/>
      <color theme="1"/>
      <name val="Arial"/>
      <family val="2"/>
    </font>
    <font>
      <b/>
      <sz val="14"/>
      <color theme="4"/>
      <name val="Arial"/>
      <family val="2"/>
    </font>
    <font>
      <sz val="8"/>
      <color theme="1"/>
      <name val="Arial"/>
      <family val="2"/>
    </font>
    <font>
      <b/>
      <sz val="8"/>
      <color theme="1"/>
      <name val="Arial"/>
      <family val="2"/>
    </font>
    <font>
      <b/>
      <sz val="12"/>
      <color theme="0"/>
      <name val="Arial"/>
      <family val="2"/>
    </font>
    <font>
      <b/>
      <sz val="16"/>
      <color theme="4"/>
      <name val="Arial"/>
      <family val="2"/>
    </font>
    <font>
      <b/>
      <sz val="14"/>
      <color theme="4"/>
      <name val="Ariai"/>
    </font>
    <font>
      <b/>
      <sz val="14"/>
      <color theme="0"/>
      <name val="Arial"/>
      <family val="2"/>
    </font>
    <font>
      <sz val="10"/>
      <color theme="0"/>
      <name val="Arial"/>
      <family val="2"/>
    </font>
    <font>
      <sz val="11"/>
      <color theme="0"/>
      <name val="Arial"/>
      <family val="2"/>
    </font>
    <font>
      <b/>
      <sz val="16"/>
      <color theme="0"/>
      <name val="Arial"/>
      <family val="2"/>
    </font>
    <font>
      <sz val="14"/>
      <color theme="0"/>
      <name val="Arial"/>
      <family val="2"/>
    </font>
    <font>
      <b/>
      <sz val="14"/>
      <color theme="0"/>
      <name val="Ariai"/>
    </font>
    <font>
      <sz val="8"/>
      <color theme="1"/>
      <name val="Trebuchet MS"/>
      <family val="2"/>
    </font>
    <font>
      <b/>
      <i/>
      <sz val="10"/>
      <name val="Arial"/>
      <family val="2"/>
    </font>
    <font>
      <b/>
      <i/>
      <u/>
      <sz val="10"/>
      <name val="Arial"/>
      <family val="2"/>
    </font>
    <font>
      <b/>
      <u val="double"/>
      <sz val="10"/>
      <name val="Arial"/>
      <family val="2"/>
    </font>
    <font>
      <b/>
      <sz val="14"/>
      <color theme="0"/>
      <name val="Calibri"/>
      <family val="2"/>
      <scheme val="minor"/>
    </font>
    <font>
      <b/>
      <sz val="16"/>
      <color theme="0"/>
      <name val="Calibri"/>
      <family val="2"/>
      <scheme val="minor"/>
    </font>
    <font>
      <i/>
      <sz val="10"/>
      <color theme="1"/>
      <name val="Arial"/>
      <family val="2"/>
    </font>
    <font>
      <b/>
      <u/>
      <sz val="11"/>
      <color theme="5"/>
      <name val="Calibri"/>
      <family val="2"/>
      <scheme val="minor"/>
    </font>
    <font>
      <i/>
      <sz val="10"/>
      <color theme="4" tint="-0.499984740745262"/>
      <name val="Arial"/>
      <family val="2"/>
    </font>
    <font>
      <sz val="10"/>
      <color theme="0"/>
      <name val="Ariai"/>
    </font>
    <font>
      <i/>
      <sz val="11"/>
      <color theme="1"/>
      <name val="Calibri"/>
      <family val="2"/>
      <scheme val="minor"/>
    </font>
    <font>
      <sz val="10"/>
      <name val="Calibri Light"/>
      <family val="2"/>
      <scheme val="major"/>
    </font>
    <font>
      <sz val="11"/>
      <name val="Calibri Light"/>
      <family val="2"/>
      <scheme val="major"/>
    </font>
    <font>
      <sz val="11"/>
      <color theme="1"/>
      <name val="Calibri Light"/>
      <family val="2"/>
      <scheme val="major"/>
    </font>
    <font>
      <sz val="11"/>
      <color theme="0"/>
      <name val="Calibri Light"/>
      <family val="2"/>
      <scheme val="major"/>
    </font>
    <font>
      <sz val="10"/>
      <color theme="1"/>
      <name val="Calibri Light"/>
      <family val="2"/>
      <scheme val="major"/>
    </font>
    <font>
      <b/>
      <u/>
      <sz val="11"/>
      <color theme="0"/>
      <name val="Calibri Light"/>
      <family val="2"/>
      <scheme val="major"/>
    </font>
    <font>
      <b/>
      <i/>
      <sz val="10"/>
      <color theme="1"/>
      <name val="Arial"/>
      <family val="2"/>
    </font>
    <font>
      <b/>
      <sz val="11"/>
      <color theme="0"/>
      <name val="Arial"/>
      <family val="2"/>
    </font>
    <font>
      <b/>
      <sz val="10"/>
      <color theme="0"/>
      <name val="Calibri"/>
      <family val="2"/>
      <scheme val="minor"/>
    </font>
    <font>
      <b/>
      <sz val="12"/>
      <name val="Arial"/>
      <family val="2"/>
    </font>
    <font>
      <i/>
      <sz val="10"/>
      <name val="Calibri Light"/>
      <family val="1"/>
      <scheme val="major"/>
    </font>
    <font>
      <sz val="9"/>
      <name val="Calibri Light"/>
      <family val="1"/>
      <scheme val="major"/>
    </font>
    <font>
      <b/>
      <sz val="10"/>
      <color rgb="FFFF0000"/>
      <name val="Arial"/>
      <family val="2"/>
    </font>
    <font>
      <i/>
      <sz val="10"/>
      <color theme="5"/>
      <name val="Arial"/>
      <family val="2"/>
    </font>
    <font>
      <i/>
      <sz val="10"/>
      <color theme="1" tint="0.499984740745262"/>
      <name val="Arial"/>
      <family val="2"/>
    </font>
    <font>
      <i/>
      <sz val="11"/>
      <color theme="1" tint="0.499984740745262"/>
      <name val="Arial"/>
      <family val="2"/>
    </font>
    <font>
      <i/>
      <sz val="9"/>
      <color theme="0" tint="-0.499984740745262"/>
      <name val="Arial"/>
      <family val="2"/>
    </font>
    <font>
      <b/>
      <i/>
      <u/>
      <sz val="10"/>
      <color theme="0" tint="-0.499984740745262"/>
      <name val="Arial"/>
      <family val="2"/>
    </font>
    <font>
      <i/>
      <sz val="10"/>
      <color theme="0" tint="-0.499984740745262"/>
      <name val="Arial"/>
      <family val="2"/>
    </font>
    <font>
      <b/>
      <sz val="11"/>
      <color theme="0"/>
      <name val="Calibri"/>
      <family val="2"/>
      <scheme val="minor"/>
    </font>
    <font>
      <b/>
      <i/>
      <sz val="8"/>
      <color theme="1" tint="0.499984740745262"/>
      <name val="Arial"/>
      <family val="2"/>
    </font>
    <font>
      <b/>
      <i/>
      <sz val="10"/>
      <color theme="1" tint="0.499984740745262"/>
      <name val="Arial"/>
      <family val="2"/>
    </font>
    <font>
      <sz val="8"/>
      <name val="Calibri"/>
      <family val="2"/>
      <scheme val="minor"/>
    </font>
    <font>
      <b/>
      <i/>
      <u/>
      <sz val="10"/>
      <color theme="1" tint="0.499984740745262"/>
      <name val="Arial"/>
      <family val="2"/>
    </font>
    <font>
      <i/>
      <sz val="9"/>
      <color theme="1" tint="0.499984740745262"/>
      <name val="Arial"/>
      <family val="2"/>
    </font>
    <font>
      <b/>
      <sz val="10"/>
      <color rgb="FFFF0000"/>
      <name val="Ariai"/>
    </font>
    <font>
      <i/>
      <sz val="11"/>
      <color theme="1"/>
      <name val="Arial"/>
      <family val="2"/>
    </font>
    <font>
      <i/>
      <sz val="11"/>
      <color theme="4"/>
      <name val="Arial"/>
      <family val="2"/>
    </font>
    <font>
      <i/>
      <sz val="10"/>
      <color theme="0"/>
      <name val="Arial"/>
      <family val="2"/>
    </font>
    <font>
      <b/>
      <i/>
      <sz val="10"/>
      <color theme="0"/>
      <name val="Arial"/>
      <family val="2"/>
    </font>
    <font>
      <b/>
      <i/>
      <sz val="11"/>
      <color theme="1" tint="0.499984740745262"/>
      <name val="Arial"/>
      <family val="2"/>
    </font>
    <font>
      <b/>
      <sz val="12"/>
      <color theme="4"/>
      <name val="Arial"/>
      <family val="2"/>
    </font>
    <font>
      <i/>
      <sz val="10"/>
      <color theme="4"/>
      <name val="Arial"/>
      <family val="2"/>
    </font>
    <font>
      <b/>
      <u/>
      <sz val="10"/>
      <color theme="1"/>
      <name val="Arial"/>
      <family val="2"/>
    </font>
    <font>
      <i/>
      <sz val="8"/>
      <color theme="1"/>
      <name val="Calibri"/>
      <family val="2"/>
      <scheme val="minor"/>
    </font>
    <font>
      <sz val="10"/>
      <color theme="0"/>
      <name val="Calibri"/>
      <family val="2"/>
      <scheme val="minor"/>
    </font>
    <font>
      <b/>
      <sz val="10"/>
      <color theme="0"/>
      <name val="Calibri Light"/>
      <family val="2"/>
      <scheme val="major"/>
    </font>
    <font>
      <u/>
      <sz val="11"/>
      <color theme="10"/>
      <name val="Calibri Light"/>
      <family val="2"/>
      <scheme val="major"/>
    </font>
    <font>
      <b/>
      <sz val="10"/>
      <color rgb="FFFF0000"/>
      <name val="Calibri Light"/>
      <family val="2"/>
      <scheme val="major"/>
    </font>
    <font>
      <b/>
      <u/>
      <sz val="11"/>
      <color theme="0"/>
      <name val="Calibri"/>
      <family val="2"/>
      <scheme val="minor"/>
    </font>
  </fonts>
  <fills count="3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5"/>
      </patternFill>
    </fill>
    <fill>
      <patternFill patternType="solid">
        <fgColor theme="5" tint="0.79998168889431442"/>
        <bgColor indexed="65"/>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bgColor indexed="64"/>
      </patternFill>
    </fill>
    <fill>
      <patternFill patternType="solid">
        <fgColor theme="8" tint="0.79998168889431442"/>
        <bgColor indexed="64"/>
      </patternFill>
    </fill>
    <fill>
      <patternFill patternType="lightDown"/>
    </fill>
    <fill>
      <patternFill patternType="solid">
        <fgColor theme="0" tint="-4.9989318521683403E-2"/>
        <bgColor indexed="64"/>
      </patternFill>
    </fill>
    <fill>
      <patternFill patternType="mediumGray">
        <bgColor theme="7" tint="0.79995117038483843"/>
      </patternFill>
    </fill>
    <fill>
      <patternFill patternType="mediumGray">
        <bgColor theme="9" tint="0.79998168889431442"/>
      </patternFill>
    </fill>
    <fill>
      <patternFill patternType="mediumGray">
        <bgColor theme="0"/>
      </patternFill>
    </fill>
    <fill>
      <patternFill patternType="mediumGray">
        <bgColor theme="7" tint="0.79998168889431442"/>
      </patternFill>
    </fill>
    <fill>
      <patternFill patternType="mediumGray">
        <bgColor theme="5" tint="0.79998168889431442"/>
      </patternFill>
    </fill>
    <fill>
      <patternFill patternType="mediumGray"/>
    </fill>
    <fill>
      <patternFill patternType="solid">
        <fgColor theme="1" tint="0.499984740745262"/>
        <bgColor indexed="64"/>
      </patternFill>
    </fill>
    <fill>
      <patternFill patternType="solid">
        <fgColor theme="6" tint="0.79998168889431442"/>
        <bgColor indexed="64"/>
      </patternFill>
    </fill>
    <fill>
      <patternFill patternType="solid">
        <fgColor rgb="FFFFCCCC"/>
        <bgColor indexed="64"/>
      </patternFill>
    </fill>
    <fill>
      <patternFill patternType="solid">
        <fgColor theme="5"/>
        <bgColor indexed="64"/>
      </patternFill>
    </fill>
    <fill>
      <patternFill patternType="solid">
        <fgColor indexed="65"/>
        <bgColor indexed="64"/>
      </patternFill>
    </fill>
    <fill>
      <patternFill patternType="mediumGray">
        <bgColor theme="4" tint="0.79998168889431442"/>
      </patternFill>
    </fill>
    <fill>
      <patternFill patternType="solid">
        <fgColor rgb="FFC00000"/>
        <bgColor indexed="64"/>
      </patternFill>
    </fill>
    <fill>
      <patternFill patternType="mediumGray">
        <bgColor theme="5" tint="0.79995117038483843"/>
      </patternFill>
    </fill>
  </fills>
  <borders count="13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auto="1"/>
      </top>
      <bottom/>
      <diagonal/>
    </border>
    <border>
      <left/>
      <right style="medium">
        <color indexed="64"/>
      </right>
      <top/>
      <bottom style="hair">
        <color indexed="64"/>
      </bottom>
      <diagonal/>
    </border>
    <border>
      <left/>
      <right style="medium">
        <color indexed="64"/>
      </right>
      <top style="hair">
        <color auto="1"/>
      </top>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auto="1"/>
      </top>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dashDot">
        <color theme="5"/>
      </left>
      <right style="dashDot">
        <color theme="5"/>
      </right>
      <top style="dashDot">
        <color theme="5"/>
      </top>
      <bottom style="dashDot">
        <color theme="5"/>
      </bottom>
      <diagonal/>
    </border>
    <border>
      <left style="thin">
        <color theme="0"/>
      </left>
      <right style="thin">
        <color theme="0"/>
      </right>
      <top style="thin">
        <color theme="0"/>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right/>
      <top/>
      <bottom style="double">
        <color auto="1"/>
      </bottom>
      <diagonal/>
    </border>
    <border>
      <left/>
      <right/>
      <top style="double">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double">
        <color auto="1"/>
      </bottom>
      <diagonal/>
    </border>
    <border>
      <left/>
      <right style="medium">
        <color indexed="64"/>
      </right>
      <top style="double">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right style="thin">
        <color theme="0"/>
      </right>
      <top style="medium">
        <color indexed="64"/>
      </top>
      <bottom style="thin">
        <color theme="0"/>
      </bottom>
      <diagonal/>
    </border>
    <border>
      <left/>
      <right style="thin">
        <color theme="0"/>
      </right>
      <top style="thin">
        <color theme="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double">
        <color indexed="64"/>
      </right>
      <top/>
      <bottom/>
      <diagonal/>
    </border>
    <border>
      <left/>
      <right style="double">
        <color indexed="64"/>
      </right>
      <top style="medium">
        <color indexed="64"/>
      </top>
      <bottom/>
      <diagonal/>
    </border>
    <border>
      <left style="thin">
        <color indexed="64"/>
      </left>
      <right style="double">
        <color indexed="64"/>
      </right>
      <top/>
      <bottom style="medium">
        <color indexed="64"/>
      </bottom>
      <diagonal/>
    </border>
    <border>
      <left/>
      <right style="double">
        <color indexed="64"/>
      </right>
      <top style="medium">
        <color indexed="64"/>
      </top>
      <bottom style="medium">
        <color indexed="64"/>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auto="1"/>
      </top>
      <bottom/>
      <diagonal/>
    </border>
    <border>
      <left style="thin">
        <color theme="0"/>
      </left>
      <right style="double">
        <color indexed="64"/>
      </right>
      <top style="medium">
        <color indexed="64"/>
      </top>
      <bottom style="thin">
        <color theme="0"/>
      </bottom>
      <diagonal/>
    </border>
    <border>
      <left style="thin">
        <color theme="0"/>
      </left>
      <right style="double">
        <color indexed="64"/>
      </right>
      <top style="thin">
        <color theme="0"/>
      </top>
      <bottom/>
      <diagonal/>
    </border>
    <border>
      <left/>
      <right/>
      <top style="medium">
        <color indexed="64"/>
      </top>
      <bottom style="thin">
        <color theme="0"/>
      </bottom>
      <diagonal/>
    </border>
    <border>
      <left/>
      <right/>
      <top style="thin">
        <color theme="0"/>
      </top>
      <bottom/>
      <diagonal/>
    </border>
    <border>
      <left style="thin">
        <color theme="0"/>
      </left>
      <right/>
      <top style="medium">
        <color indexed="64"/>
      </top>
      <bottom style="thin">
        <color theme="0"/>
      </bottom>
      <diagonal/>
    </border>
    <border>
      <left style="thin">
        <color theme="0"/>
      </left>
      <right/>
      <top style="thin">
        <color theme="0"/>
      </top>
      <bottom/>
      <diagonal/>
    </border>
    <border>
      <left style="medium">
        <color indexed="64"/>
      </left>
      <right style="thin">
        <color indexed="64"/>
      </right>
      <top style="medium">
        <color indexed="64"/>
      </top>
      <bottom style="thin">
        <color theme="0"/>
      </bottom>
      <diagonal/>
    </border>
    <border>
      <left style="medium">
        <color indexed="64"/>
      </left>
      <right style="thin">
        <color indexed="64"/>
      </right>
      <top style="thin">
        <color theme="0"/>
      </top>
      <bottom style="thin">
        <color indexed="64"/>
      </bottom>
      <diagonal/>
    </border>
    <border>
      <left/>
      <right style="double">
        <color indexed="64"/>
      </right>
      <top/>
      <bottom style="double">
        <color auto="1"/>
      </bottom>
      <diagonal/>
    </border>
    <border>
      <left/>
      <right style="double">
        <color indexed="64"/>
      </right>
      <top style="double">
        <color indexed="64"/>
      </top>
      <bottom/>
      <diagonal/>
    </border>
    <border>
      <left/>
      <right style="double">
        <color indexed="64"/>
      </right>
      <top style="double">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3">
    <xf numFmtId="0" fontId="0" fillId="0" borderId="0"/>
    <xf numFmtId="9" fontId="1" fillId="0" borderId="0" applyFont="0" applyFill="0" applyBorder="0" applyAlignment="0" applyProtection="0"/>
    <xf numFmtId="0" fontId="3" fillId="0" borderId="0"/>
    <xf numFmtId="0" fontId="5" fillId="0" borderId="0"/>
    <xf numFmtId="9" fontId="5" fillId="0" borderId="0" applyFont="0" applyFill="0" applyBorder="0" applyAlignment="0" applyProtection="0"/>
    <xf numFmtId="0" fontId="8" fillId="0" borderId="0" applyNumberFormat="0" applyFill="0" applyBorder="0" applyAlignment="0" applyProtection="0"/>
    <xf numFmtId="0" fontId="12" fillId="0" borderId="0">
      <alignment vertical="top"/>
    </xf>
    <xf numFmtId="9" fontId="3" fillId="0" borderId="0" applyFont="0" applyFill="0" applyBorder="0" applyAlignment="0" applyProtection="0"/>
    <xf numFmtId="43" fontId="1" fillId="0" borderId="0" applyFont="0" applyFill="0" applyBorder="0" applyAlignment="0" applyProtection="0"/>
    <xf numFmtId="0" fontId="23" fillId="11" borderId="0" applyNumberFormat="0" applyBorder="0" applyAlignment="0" applyProtection="0"/>
    <xf numFmtId="0" fontId="1" fillId="12" borderId="0" applyNumberFormat="0" applyBorder="0" applyAlignment="0" applyProtection="0"/>
    <xf numFmtId="0" fontId="3" fillId="0" borderId="0">
      <alignment vertical="top"/>
    </xf>
    <xf numFmtId="0" fontId="25" fillId="0" borderId="0">
      <alignment vertical="top"/>
    </xf>
    <xf numFmtId="3" fontId="55" fillId="3" borderId="58" applyAlignment="0">
      <alignment horizontal="left"/>
      <protection locked="0"/>
    </xf>
    <xf numFmtId="0" fontId="3" fillId="0" borderId="0">
      <alignment vertical="top"/>
    </xf>
    <xf numFmtId="0" fontId="3" fillId="0" borderId="0">
      <alignment vertical="top"/>
    </xf>
    <xf numFmtId="174" fontId="1" fillId="0" borderId="0" applyFont="0" applyFill="0" applyBorder="0" applyAlignment="0" applyProtection="0"/>
    <xf numFmtId="0" fontId="3" fillId="0" borderId="0">
      <alignment vertical="top"/>
    </xf>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applyNumberFormat="0" applyFont="0" applyFill="0" applyBorder="0" applyAlignment="0" applyProtection="0"/>
  </cellStyleXfs>
  <cellXfs count="1517">
    <xf numFmtId="0" fontId="0" fillId="0" borderId="0" xfId="0"/>
    <xf numFmtId="0" fontId="0" fillId="0" borderId="0" xfId="0" applyBorder="1"/>
    <xf numFmtId="0" fontId="3" fillId="0" borderId="0" xfId="6" applyFont="1" applyBorder="1" applyAlignment="1" applyProtection="1">
      <alignment vertical="top"/>
      <protection locked="0"/>
    </xf>
    <xf numFmtId="14" fontId="13" fillId="0" borderId="0" xfId="6" applyNumberFormat="1" applyFont="1" applyFill="1" applyBorder="1" applyAlignment="1" applyProtection="1">
      <alignment horizontal="center" vertical="center"/>
      <protection locked="0"/>
    </xf>
    <xf numFmtId="169" fontId="3" fillId="0" borderId="0" xfId="6" applyNumberFormat="1" applyFont="1" applyFill="1" applyBorder="1" applyAlignment="1" applyProtection="1"/>
    <xf numFmtId="169" fontId="16" fillId="0" borderId="0" xfId="6" applyNumberFormat="1" applyFont="1" applyFill="1" applyBorder="1" applyAlignment="1" applyProtection="1"/>
    <xf numFmtId="169" fontId="3" fillId="0" borderId="0" xfId="6" applyNumberFormat="1" applyFont="1" applyFill="1" applyBorder="1" applyAlignment="1" applyProtection="1">
      <protection locked="0"/>
    </xf>
    <xf numFmtId="169" fontId="13" fillId="0" borderId="0" xfId="6" applyNumberFormat="1" applyFont="1" applyFill="1" applyBorder="1" applyAlignment="1" applyProtection="1">
      <alignment vertical="center"/>
    </xf>
    <xf numFmtId="169" fontId="13" fillId="10" borderId="0" xfId="6" applyNumberFormat="1" applyFont="1" applyFill="1" applyBorder="1" applyAlignment="1" applyProtection="1">
      <alignment vertical="center"/>
      <protection locked="0"/>
    </xf>
    <xf numFmtId="169" fontId="15" fillId="0" borderId="0" xfId="6" applyNumberFormat="1" applyFont="1" applyFill="1" applyBorder="1" applyAlignment="1" applyProtection="1"/>
    <xf numFmtId="0" fontId="3" fillId="0" borderId="0" xfId="6" applyFont="1" applyAlignment="1"/>
    <xf numFmtId="4" fontId="18" fillId="8" borderId="0" xfId="6" applyNumberFormat="1" applyFont="1" applyFill="1" applyBorder="1" applyAlignment="1" applyProtection="1">
      <alignment vertical="top"/>
      <protection locked="0"/>
    </xf>
    <xf numFmtId="169" fontId="3" fillId="0" borderId="10" xfId="6" applyNumberFormat="1" applyFont="1" applyFill="1" applyBorder="1" applyAlignment="1" applyProtection="1"/>
    <xf numFmtId="169" fontId="16" fillId="0" borderId="10" xfId="6" applyNumberFormat="1" applyFont="1" applyFill="1" applyBorder="1" applyAlignment="1" applyProtection="1"/>
    <xf numFmtId="169" fontId="13" fillId="0" borderId="10" xfId="6" applyNumberFormat="1" applyFont="1" applyFill="1" applyBorder="1" applyAlignment="1" applyProtection="1">
      <alignment vertical="center"/>
    </xf>
    <xf numFmtId="169" fontId="13" fillId="10" borderId="10" xfId="6" applyNumberFormat="1" applyFont="1" applyFill="1" applyBorder="1" applyAlignment="1" applyProtection="1">
      <alignment vertical="center"/>
      <protection locked="0"/>
    </xf>
    <xf numFmtId="4" fontId="18" fillId="8" borderId="10" xfId="6" applyNumberFormat="1" applyFont="1" applyFill="1" applyBorder="1" applyAlignment="1" applyProtection="1">
      <alignment vertical="top"/>
      <protection locked="0"/>
    </xf>
    <xf numFmtId="169" fontId="15" fillId="0" borderId="10" xfId="6" applyNumberFormat="1" applyFont="1" applyFill="1" applyBorder="1" applyAlignment="1" applyProtection="1"/>
    <xf numFmtId="169" fontId="15" fillId="0" borderId="16" xfId="6" applyNumberFormat="1" applyFont="1" applyFill="1" applyBorder="1" applyAlignment="1" applyProtection="1"/>
    <xf numFmtId="0" fontId="0" fillId="0" borderId="0" xfId="0" applyAlignment="1">
      <alignment horizontal="center" vertical="center" wrapText="1"/>
    </xf>
    <xf numFmtId="0" fontId="4" fillId="0" borderId="0" xfId="0" applyFont="1"/>
    <xf numFmtId="0" fontId="0" fillId="3" borderId="0" xfId="0" applyFill="1"/>
    <xf numFmtId="0" fontId="7" fillId="9" borderId="0" xfId="0" applyFont="1" applyFill="1" applyBorder="1" applyAlignment="1">
      <alignment horizontal="center" wrapText="1"/>
    </xf>
    <xf numFmtId="0" fontId="0" fillId="9" borderId="0" xfId="0" applyFill="1" applyBorder="1" applyAlignment="1">
      <alignment horizontal="center" vertical="center" wrapText="1"/>
    </xf>
    <xf numFmtId="0" fontId="7" fillId="9" borderId="4" xfId="0" applyFont="1" applyFill="1" applyBorder="1" applyAlignment="1">
      <alignment horizontal="center"/>
    </xf>
    <xf numFmtId="0" fontId="7" fillId="9" borderId="10" xfId="0" applyFont="1" applyFill="1" applyBorder="1" applyAlignment="1">
      <alignment horizontal="center" wrapText="1"/>
    </xf>
    <xf numFmtId="0" fontId="0" fillId="0" borderId="4" xfId="0" applyBorder="1"/>
    <xf numFmtId="0" fontId="0" fillId="0" borderId="10" xfId="0" applyBorder="1"/>
    <xf numFmtId="0" fontId="11" fillId="9" borderId="4" xfId="0" applyFont="1" applyFill="1" applyBorder="1" applyAlignment="1">
      <alignment horizontal="left" vertical="center" indent="1"/>
    </xf>
    <xf numFmtId="0" fontId="0" fillId="0" borderId="15" xfId="0" applyBorder="1"/>
    <xf numFmtId="0" fontId="2" fillId="9" borderId="6" xfId="0" applyFont="1" applyFill="1" applyBorder="1" applyAlignment="1">
      <alignment horizontal="center"/>
    </xf>
    <xf numFmtId="0" fontId="2" fillId="9" borderId="4" xfId="0" applyFont="1" applyFill="1" applyBorder="1" applyAlignment="1">
      <alignment horizontal="center"/>
    </xf>
    <xf numFmtId="0" fontId="15" fillId="0" borderId="0" xfId="6" applyFont="1" applyBorder="1" applyAlignment="1" applyProtection="1">
      <alignment horizontal="right" vertical="center"/>
      <protection locked="0"/>
    </xf>
    <xf numFmtId="0" fontId="14" fillId="0" borderId="0" xfId="6" applyFont="1" applyBorder="1" applyAlignment="1" applyProtection="1">
      <alignment horizontal="centerContinuous"/>
      <protection locked="0"/>
    </xf>
    <xf numFmtId="0" fontId="3" fillId="0" borderId="0" xfId="6" applyFont="1" applyFill="1" applyBorder="1" applyAlignment="1" applyProtection="1">
      <alignment horizontal="left" indent="1"/>
      <protection locked="0"/>
    </xf>
    <xf numFmtId="0" fontId="16" fillId="0" borderId="0" xfId="6" applyFont="1" applyBorder="1" applyAlignment="1" applyProtection="1">
      <alignment horizontal="left" indent="2"/>
      <protection locked="0"/>
    </xf>
    <xf numFmtId="169" fontId="3" fillId="0" borderId="0" xfId="6" applyNumberFormat="1" applyFont="1" applyBorder="1" applyAlignment="1" applyProtection="1">
      <alignment horizontal="left" indent="1"/>
      <protection locked="0"/>
    </xf>
    <xf numFmtId="0" fontId="15" fillId="0" borderId="0" xfId="6" applyFont="1" applyBorder="1" applyAlignment="1" applyProtection="1">
      <alignment horizontal="left" indent="2"/>
      <protection locked="0"/>
    </xf>
    <xf numFmtId="0" fontId="16" fillId="0" borderId="0" xfId="6" applyFont="1" applyBorder="1" applyAlignment="1" applyProtection="1">
      <alignment horizontal="left" indent="3"/>
      <protection locked="0"/>
    </xf>
    <xf numFmtId="0" fontId="3" fillId="0" borderId="0" xfId="6" applyFont="1" applyBorder="1" applyAlignment="1" applyProtection="1">
      <alignment horizontal="left" indent="1"/>
      <protection locked="0"/>
    </xf>
    <xf numFmtId="169" fontId="3" fillId="0" borderId="0" xfId="6" applyNumberFormat="1" applyFont="1" applyBorder="1" applyAlignment="1" applyProtection="1">
      <alignment vertical="center"/>
      <protection locked="0"/>
    </xf>
    <xf numFmtId="0" fontId="13" fillId="10" borderId="0" xfId="6" applyFont="1" applyFill="1" applyBorder="1" applyAlignment="1" applyProtection="1">
      <alignment horizontal="centerContinuous" vertical="center"/>
      <protection locked="0"/>
    </xf>
    <xf numFmtId="0" fontId="3" fillId="0" borderId="0" xfId="6" applyFont="1" applyBorder="1" applyAlignment="1" applyProtection="1">
      <alignment horizontal="left" vertical="top" indent="1"/>
      <protection locked="0"/>
    </xf>
    <xf numFmtId="0" fontId="15" fillId="0" borderId="4" xfId="6" applyFont="1" applyBorder="1" applyAlignment="1" applyProtection="1">
      <alignment horizontal="right" vertical="center"/>
      <protection locked="0"/>
    </xf>
    <xf numFmtId="0" fontId="14" fillId="0" borderId="4" xfId="6" applyFont="1" applyBorder="1" applyAlignment="1" applyProtection="1">
      <alignment horizontal="centerContinuous"/>
      <protection locked="0"/>
    </xf>
    <xf numFmtId="0" fontId="3" fillId="0" borderId="4" xfId="6" applyFont="1" applyBorder="1" applyAlignment="1" applyProtection="1">
      <protection locked="0"/>
    </xf>
    <xf numFmtId="0" fontId="16" fillId="0" borderId="4" xfId="6" applyFont="1" applyBorder="1" applyAlignment="1" applyProtection="1">
      <alignment horizontal="left" indent="1"/>
      <protection locked="0"/>
    </xf>
    <xf numFmtId="0" fontId="15" fillId="0" borderId="4" xfId="6" applyFont="1" applyBorder="1" applyAlignment="1" applyProtection="1">
      <alignment horizontal="left" indent="1"/>
      <protection locked="0"/>
    </xf>
    <xf numFmtId="0" fontId="3" fillId="0" borderId="4" xfId="6" applyFont="1" applyBorder="1" applyAlignment="1" applyProtection="1">
      <alignment vertical="center"/>
      <protection locked="0"/>
    </xf>
    <xf numFmtId="0" fontId="13" fillId="10" borderId="4" xfId="6" applyFont="1" applyFill="1" applyBorder="1" applyAlignment="1" applyProtection="1">
      <alignment horizontal="centerContinuous" vertical="center"/>
      <protection locked="0"/>
    </xf>
    <xf numFmtId="0" fontId="3" fillId="0" borderId="4" xfId="6" applyFont="1" applyBorder="1" applyAlignment="1" applyProtection="1">
      <alignment horizontal="left" vertical="top" indent="1"/>
      <protection locked="0"/>
    </xf>
    <xf numFmtId="0" fontId="3" fillId="0" borderId="4" xfId="6" applyFont="1" applyBorder="1" applyAlignment="1">
      <alignment horizontal="left" indent="1"/>
    </xf>
    <xf numFmtId="0" fontId="3" fillId="8" borderId="4" xfId="6" applyFont="1" applyFill="1" applyBorder="1" applyAlignment="1" applyProtection="1">
      <alignment vertical="center"/>
      <protection locked="0"/>
    </xf>
    <xf numFmtId="0" fontId="17" fillId="8" borderId="0" xfId="6" applyFont="1" applyFill="1" applyBorder="1" applyAlignment="1" applyProtection="1">
      <alignment vertical="top"/>
      <protection locked="0"/>
    </xf>
    <xf numFmtId="0" fontId="3" fillId="0" borderId="15" xfId="6" applyFont="1" applyBorder="1" applyAlignment="1">
      <alignment horizontal="left" indent="1"/>
    </xf>
    <xf numFmtId="169" fontId="3" fillId="0" borderId="10" xfId="6" applyNumberFormat="1" applyFont="1" applyFill="1" applyBorder="1" applyAlignment="1" applyProtection="1">
      <protection locked="0"/>
    </xf>
    <xf numFmtId="169" fontId="15" fillId="0" borderId="14" xfId="6" applyNumberFormat="1" applyFont="1" applyFill="1" applyBorder="1" applyAlignment="1" applyProtection="1"/>
    <xf numFmtId="169" fontId="3" fillId="5" borderId="0" xfId="6" applyNumberFormat="1" applyFont="1" applyFill="1" applyBorder="1" applyAlignment="1" applyProtection="1"/>
    <xf numFmtId="169" fontId="3" fillId="5" borderId="10" xfId="6" applyNumberFormat="1" applyFont="1" applyFill="1" applyBorder="1" applyAlignment="1" applyProtection="1"/>
    <xf numFmtId="169" fontId="3" fillId="4" borderId="0" xfId="6" applyNumberFormat="1" applyFont="1" applyFill="1" applyBorder="1" applyAlignment="1" applyProtection="1"/>
    <xf numFmtId="169" fontId="3" fillId="4" borderId="10" xfId="6" applyNumberFormat="1" applyFont="1" applyFill="1" applyBorder="1" applyAlignment="1" applyProtection="1"/>
    <xf numFmtId="169" fontId="16" fillId="4" borderId="0" xfId="6" applyNumberFormat="1" applyFont="1" applyFill="1" applyBorder="1" applyAlignment="1" applyProtection="1"/>
    <xf numFmtId="169" fontId="16" fillId="4" borderId="10" xfId="6" applyNumberFormat="1" applyFont="1" applyFill="1" applyBorder="1" applyAlignment="1" applyProtection="1"/>
    <xf numFmtId="169" fontId="14" fillId="5" borderId="0" xfId="6" applyNumberFormat="1" applyFont="1" applyFill="1" applyBorder="1" applyAlignment="1" applyProtection="1">
      <protection locked="0"/>
    </xf>
    <xf numFmtId="169" fontId="14" fillId="5" borderId="10" xfId="6" applyNumberFormat="1" applyFont="1" applyFill="1" applyBorder="1" applyAlignment="1" applyProtection="1">
      <protection locked="0"/>
    </xf>
    <xf numFmtId="0" fontId="3" fillId="0" borderId="0" xfId="0" applyFont="1" applyFill="1" applyBorder="1" applyAlignment="1">
      <alignment horizontal="left" vertical="top" indent="1"/>
    </xf>
    <xf numFmtId="0" fontId="3" fillId="0" borderId="24" xfId="0" applyFont="1" applyFill="1" applyBorder="1" applyAlignment="1">
      <alignment horizontal="left" vertical="top" indent="1"/>
    </xf>
    <xf numFmtId="0" fontId="3" fillId="0" borderId="25" xfId="0" applyFont="1" applyFill="1" applyBorder="1" applyAlignment="1">
      <alignment horizontal="left" vertical="top" indent="1"/>
    </xf>
    <xf numFmtId="0" fontId="13" fillId="0" borderId="24" xfId="0" applyFont="1" applyFill="1" applyBorder="1" applyAlignment="1">
      <alignment horizontal="left" vertical="top" indent="1"/>
    </xf>
    <xf numFmtId="0" fontId="15" fillId="0" borderId="24" xfId="0" applyFont="1" applyFill="1" applyBorder="1" applyAlignment="1">
      <alignment horizontal="left" vertical="top" indent="2"/>
    </xf>
    <xf numFmtId="0" fontId="13" fillId="0" borderId="5" xfId="0" applyFont="1" applyFill="1" applyBorder="1" applyAlignment="1">
      <alignment horizontal="left" vertical="top" indent="1"/>
    </xf>
    <xf numFmtId="0" fontId="13" fillId="0" borderId="44" xfId="0" applyFont="1" applyFill="1" applyBorder="1" applyAlignment="1">
      <alignment horizontal="left" vertical="top" indent="1"/>
    </xf>
    <xf numFmtId="0" fontId="3" fillId="0" borderId="0" xfId="11" applyAlignment="1"/>
    <xf numFmtId="0" fontId="3" fillId="0" borderId="0" xfId="11" applyBorder="1" applyAlignment="1"/>
    <xf numFmtId="0" fontId="3" fillId="0" borderId="0" xfId="11" applyFill="1" applyBorder="1" applyAlignment="1"/>
    <xf numFmtId="168" fontId="13" fillId="0" borderId="0" xfId="11" applyNumberFormat="1" applyFont="1" applyFill="1" applyBorder="1" applyAlignment="1">
      <alignment horizontal="right"/>
    </xf>
    <xf numFmtId="49" fontId="14" fillId="0" borderId="0" xfId="11" applyNumberFormat="1" applyFont="1" applyBorder="1" applyAlignment="1"/>
    <xf numFmtId="0" fontId="26" fillId="0" borderId="0" xfId="11" applyNumberFormat="1" applyFont="1" applyFill="1" applyBorder="1" applyAlignment="1">
      <alignment horizontal="center" vertical="center"/>
    </xf>
    <xf numFmtId="0" fontId="3" fillId="0" borderId="45" xfId="11" applyNumberFormat="1" applyFont="1" applyBorder="1" applyAlignment="1">
      <alignment horizontal="left"/>
    </xf>
    <xf numFmtId="0" fontId="3" fillId="0" borderId="45" xfId="11" applyNumberFormat="1" applyFont="1" applyBorder="1" applyAlignment="1">
      <alignment horizontal="left" indent="1"/>
    </xf>
    <xf numFmtId="0" fontId="3" fillId="0" borderId="46" xfId="11" applyNumberFormat="1" applyFont="1" applyBorder="1" applyAlignment="1">
      <alignment horizontal="left" indent="1"/>
    </xf>
    <xf numFmtId="169" fontId="3" fillId="0" borderId="47" xfId="11" applyNumberFormat="1" applyFont="1" applyFill="1" applyBorder="1" applyAlignment="1">
      <alignment horizontal="right"/>
    </xf>
    <xf numFmtId="169" fontId="3" fillId="0" borderId="0" xfId="11" applyNumberFormat="1" applyFont="1" applyFill="1" applyBorder="1" applyAlignment="1">
      <alignment horizontal="right"/>
    </xf>
    <xf numFmtId="49" fontId="3" fillId="0" borderId="0" xfId="11" applyNumberFormat="1" applyBorder="1" applyAlignment="1"/>
    <xf numFmtId="0" fontId="3" fillId="0" borderId="45" xfId="11" applyNumberFormat="1" applyFont="1" applyBorder="1" applyAlignment="1"/>
    <xf numFmtId="0" fontId="3" fillId="0" borderId="46" xfId="11" applyNumberFormat="1" applyFont="1" applyBorder="1" applyAlignment="1">
      <alignment horizontal="left"/>
    </xf>
    <xf numFmtId="0" fontId="3" fillId="0" borderId="46" xfId="11" applyNumberFormat="1" applyFont="1" applyBorder="1" applyAlignment="1"/>
    <xf numFmtId="49" fontId="13" fillId="0" borderId="0" xfId="11" applyNumberFormat="1" applyFont="1" applyBorder="1" applyAlignment="1">
      <alignment horizontal="right"/>
    </xf>
    <xf numFmtId="169" fontId="13" fillId="0" borderId="0" xfId="11" applyNumberFormat="1" applyFont="1" applyFill="1" applyBorder="1" applyAlignment="1">
      <alignment horizontal="right"/>
    </xf>
    <xf numFmtId="49" fontId="3" fillId="0" borderId="0" xfId="11" applyNumberFormat="1" applyFont="1" applyBorder="1" applyAlignment="1"/>
    <xf numFmtId="169" fontId="3" fillId="0" borderId="0" xfId="11" applyNumberFormat="1" applyFont="1" applyFill="1" applyBorder="1" applyAlignment="1"/>
    <xf numFmtId="0" fontId="26" fillId="0" borderId="0" xfId="11" applyNumberFormat="1" applyFont="1" applyBorder="1" applyAlignment="1">
      <alignment horizontal="right"/>
    </xf>
    <xf numFmtId="169" fontId="30" fillId="14" borderId="0" xfId="11" applyNumberFormat="1" applyFont="1" applyFill="1" applyBorder="1" applyAlignment="1" applyProtection="1">
      <alignment horizontal="right" vertical="center" indent="1"/>
      <protection locked="0"/>
    </xf>
    <xf numFmtId="169" fontId="30" fillId="14" borderId="0" xfId="11" applyNumberFormat="1" applyFont="1" applyFill="1" applyBorder="1" applyAlignment="1" applyProtection="1">
      <alignment horizontal="center" vertical="center"/>
      <protection locked="0"/>
    </xf>
    <xf numFmtId="169" fontId="26" fillId="5" borderId="18" xfId="11" applyNumberFormat="1" applyFont="1" applyFill="1" applyBorder="1" applyAlignment="1"/>
    <xf numFmtId="169" fontId="3" fillId="4" borderId="45" xfId="11" applyNumberFormat="1" applyFont="1" applyFill="1" applyBorder="1" applyAlignment="1">
      <alignment horizontal="right"/>
    </xf>
    <xf numFmtId="169" fontId="27" fillId="4" borderId="45" xfId="11" applyNumberFormat="1" applyFont="1" applyFill="1" applyBorder="1" applyAlignment="1">
      <alignment horizontal="right"/>
    </xf>
    <xf numFmtId="169" fontId="3" fillId="4" borderId="46" xfId="11" applyNumberFormat="1" applyFont="1" applyFill="1" applyBorder="1" applyAlignment="1">
      <alignment horizontal="right"/>
    </xf>
    <xf numFmtId="0" fontId="26" fillId="3" borderId="0" xfId="11" applyNumberFormat="1" applyFont="1" applyFill="1" applyBorder="1" applyAlignment="1">
      <alignment horizontal="center" vertical="center"/>
    </xf>
    <xf numFmtId="169" fontId="3" fillId="3" borderId="47" xfId="11" applyNumberFormat="1" applyFont="1" applyFill="1" applyBorder="1" applyAlignment="1">
      <alignment horizontal="right"/>
    </xf>
    <xf numFmtId="169" fontId="32" fillId="4" borderId="45" xfId="11" applyNumberFormat="1" applyFont="1" applyFill="1" applyBorder="1" applyAlignment="1">
      <alignment horizontal="right"/>
    </xf>
    <xf numFmtId="0" fontId="3" fillId="0" borderId="6" xfId="11" applyBorder="1" applyAlignment="1"/>
    <xf numFmtId="0" fontId="16" fillId="0" borderId="7" xfId="12" applyNumberFormat="1" applyFont="1" applyBorder="1" applyAlignment="1">
      <alignment horizontal="right"/>
    </xf>
    <xf numFmtId="0" fontId="13" fillId="0" borderId="4" xfId="11" applyNumberFormat="1" applyFont="1" applyBorder="1" applyAlignment="1"/>
    <xf numFmtId="0" fontId="26" fillId="0" borderId="10" xfId="11" applyNumberFormat="1" applyFont="1" applyFill="1" applyBorder="1" applyAlignment="1">
      <alignment horizontal="center" vertical="center"/>
    </xf>
    <xf numFmtId="0" fontId="3" fillId="0" borderId="4" xfId="11" applyFont="1" applyBorder="1" applyAlignment="1"/>
    <xf numFmtId="169" fontId="32" fillId="4" borderId="48" xfId="11" applyNumberFormat="1" applyFont="1" applyFill="1" applyBorder="1" applyAlignment="1">
      <alignment horizontal="right"/>
    </xf>
    <xf numFmtId="0" fontId="29" fillId="0" borderId="0" xfId="11" applyNumberFormat="1" applyFont="1" applyBorder="1" applyAlignment="1"/>
    <xf numFmtId="169" fontId="3" fillId="0" borderId="49" xfId="11" applyNumberFormat="1" applyFont="1" applyFill="1" applyBorder="1" applyAlignment="1">
      <alignment horizontal="right"/>
    </xf>
    <xf numFmtId="169" fontId="3" fillId="4" borderId="48" xfId="11" applyNumberFormat="1" applyFont="1" applyFill="1" applyBorder="1" applyAlignment="1">
      <alignment horizontal="right"/>
    </xf>
    <xf numFmtId="0" fontId="3" fillId="0" borderId="4" xfId="11" applyBorder="1" applyAlignment="1"/>
    <xf numFmtId="169" fontId="3" fillId="4" borderId="50" xfId="11" applyNumberFormat="1" applyFont="1" applyFill="1" applyBorder="1" applyAlignment="1">
      <alignment horizontal="right"/>
    </xf>
    <xf numFmtId="49" fontId="3" fillId="0" borderId="4" xfId="11" applyNumberFormat="1" applyBorder="1" applyAlignment="1"/>
    <xf numFmtId="169" fontId="3" fillId="0" borderId="10" xfId="11" applyNumberFormat="1" applyFont="1" applyFill="1" applyBorder="1" applyAlignment="1">
      <alignment horizontal="right"/>
    </xf>
    <xf numFmtId="0" fontId="13" fillId="0" borderId="0" xfId="11" applyNumberFormat="1" applyFont="1" applyBorder="1" applyAlignment="1">
      <alignment horizontal="right"/>
    </xf>
    <xf numFmtId="169" fontId="26" fillId="5" borderId="33" xfId="11" applyNumberFormat="1" applyFont="1" applyFill="1" applyBorder="1" applyAlignment="1"/>
    <xf numFmtId="169" fontId="27" fillId="4" borderId="48" xfId="11" applyNumberFormat="1" applyFont="1" applyFill="1" applyBorder="1" applyAlignment="1">
      <alignment horizontal="right"/>
    </xf>
    <xf numFmtId="49" fontId="13" fillId="0" borderId="4" xfId="11" applyNumberFormat="1" applyFont="1" applyBorder="1" applyAlignment="1">
      <alignment horizontal="right"/>
    </xf>
    <xf numFmtId="169" fontId="13" fillId="0" borderId="10" xfId="11" applyNumberFormat="1" applyFont="1" applyFill="1" applyBorder="1" applyAlignment="1">
      <alignment horizontal="right"/>
    </xf>
    <xf numFmtId="0" fontId="3" fillId="13" borderId="4" xfId="11" applyFill="1" applyBorder="1" applyAlignment="1"/>
    <xf numFmtId="0" fontId="13" fillId="13" borderId="0" xfId="11" applyNumberFormat="1" applyFont="1" applyFill="1" applyBorder="1" applyAlignment="1">
      <alignment horizontal="right"/>
    </xf>
    <xf numFmtId="169" fontId="3" fillId="0" borderId="10" xfId="11" applyNumberFormat="1" applyFont="1" applyFill="1" applyBorder="1" applyAlignment="1"/>
    <xf numFmtId="0" fontId="3" fillId="0" borderId="10" xfId="11" applyFill="1" applyBorder="1" applyAlignment="1"/>
    <xf numFmtId="0" fontId="3" fillId="14" borderId="4" xfId="11" applyFill="1" applyBorder="1" applyAlignment="1"/>
    <xf numFmtId="169" fontId="30" fillId="14" borderId="10" xfId="11" applyNumberFormat="1" applyFont="1" applyFill="1" applyBorder="1" applyAlignment="1" applyProtection="1">
      <alignment horizontal="center" vertical="center"/>
      <protection locked="0"/>
    </xf>
    <xf numFmtId="0" fontId="3" fillId="14" borderId="15" xfId="11" applyFill="1" applyBorder="1" applyAlignment="1"/>
    <xf numFmtId="169" fontId="30" fillId="14" borderId="16" xfId="11" applyNumberFormat="1" applyFont="1" applyFill="1" applyBorder="1" applyAlignment="1" applyProtection="1">
      <alignment horizontal="right" vertical="center" indent="1"/>
      <protection locked="0"/>
    </xf>
    <xf numFmtId="168" fontId="31" fillId="14" borderId="16" xfId="11" applyNumberFormat="1" applyFont="1" applyFill="1" applyBorder="1" applyAlignment="1" applyProtection="1">
      <alignment horizontal="center" vertical="center"/>
      <protection locked="0"/>
    </xf>
    <xf numFmtId="168" fontId="31" fillId="14" borderId="14" xfId="11" applyNumberFormat="1" applyFont="1" applyFill="1" applyBorder="1" applyAlignment="1" applyProtection="1">
      <alignment horizontal="center" vertical="center"/>
      <protection locked="0"/>
    </xf>
    <xf numFmtId="169" fontId="3" fillId="3" borderId="52" xfId="11" applyNumberFormat="1" applyFont="1" applyFill="1" applyBorder="1" applyAlignment="1">
      <alignment horizontal="right"/>
    </xf>
    <xf numFmtId="169" fontId="3" fillId="0" borderId="20" xfId="11" applyNumberFormat="1" applyFont="1" applyFill="1" applyBorder="1" applyAlignment="1">
      <alignment horizontal="right"/>
    </xf>
    <xf numFmtId="169" fontId="26" fillId="5" borderId="17" xfId="11" applyNumberFormat="1" applyFont="1" applyFill="1" applyBorder="1" applyAlignment="1"/>
    <xf numFmtId="0" fontId="26" fillId="0" borderId="20" xfId="11" applyNumberFormat="1" applyFont="1" applyFill="1" applyBorder="1" applyAlignment="1">
      <alignment horizontal="center" vertical="center"/>
    </xf>
    <xf numFmtId="169" fontId="13" fillId="0" borderId="20" xfId="11" applyNumberFormat="1" applyFont="1" applyFill="1" applyBorder="1" applyAlignment="1">
      <alignment horizontal="right"/>
    </xf>
    <xf numFmtId="169" fontId="3" fillId="0" borderId="20" xfId="11" applyNumberFormat="1" applyFont="1" applyFill="1" applyBorder="1" applyAlignment="1"/>
    <xf numFmtId="0" fontId="3" fillId="0" borderId="20" xfId="11" applyFill="1" applyBorder="1" applyAlignment="1"/>
    <xf numFmtId="169" fontId="30" fillId="14" borderId="20" xfId="11" applyNumberFormat="1" applyFont="1" applyFill="1" applyBorder="1" applyAlignment="1" applyProtection="1">
      <alignment horizontal="center" vertical="center"/>
      <protection locked="0"/>
    </xf>
    <xf numFmtId="168" fontId="31" fillId="14" borderId="29" xfId="11" applyNumberFormat="1" applyFont="1" applyFill="1" applyBorder="1" applyAlignment="1" applyProtection="1">
      <alignment horizontal="center" vertical="center"/>
      <protection locked="0"/>
    </xf>
    <xf numFmtId="0" fontId="33" fillId="0" borderId="0" xfId="6" applyFont="1" applyBorder="1" applyAlignment="1" applyProtection="1">
      <alignment vertical="top"/>
      <protection locked="0"/>
    </xf>
    <xf numFmtId="0" fontId="3" fillId="0" borderId="0" xfId="6" applyFont="1" applyFill="1" applyBorder="1" applyAlignment="1" applyProtection="1">
      <alignment vertical="top"/>
      <protection locked="0"/>
    </xf>
    <xf numFmtId="168" fontId="3" fillId="0" borderId="0" xfId="6" applyNumberFormat="1" applyFont="1" applyBorder="1" applyAlignment="1" applyProtection="1">
      <alignment vertical="top"/>
      <protection locked="0"/>
    </xf>
    <xf numFmtId="169" fontId="3" fillId="0" borderId="0" xfId="6" applyNumberFormat="1" applyFont="1" applyBorder="1" applyAlignment="1" applyProtection="1">
      <alignment vertical="top"/>
      <protection locked="0"/>
    </xf>
    <xf numFmtId="3" fontId="3" fillId="0" borderId="0" xfId="6" applyNumberFormat="1" applyFont="1" applyBorder="1" applyAlignment="1" applyProtection="1">
      <alignment vertical="top"/>
      <protection locked="0"/>
    </xf>
    <xf numFmtId="0" fontId="3" fillId="0" borderId="10" xfId="6" applyFont="1" applyBorder="1" applyAlignment="1" applyProtection="1">
      <alignment vertical="top"/>
      <protection locked="0"/>
    </xf>
    <xf numFmtId="0" fontId="3" fillId="0" borderId="0" xfId="6" applyFont="1" applyBorder="1" applyAlignment="1" applyProtection="1">
      <protection locked="0"/>
    </xf>
    <xf numFmtId="0" fontId="3" fillId="0" borderId="0" xfId="6" applyFont="1" applyFill="1" applyBorder="1" applyAlignment="1" applyProtection="1">
      <protection locked="0"/>
    </xf>
    <xf numFmtId="0" fontId="14" fillId="0" borderId="4" xfId="6" applyFont="1" applyBorder="1" applyAlignment="1" applyProtection="1">
      <protection locked="0"/>
    </xf>
    <xf numFmtId="0" fontId="14" fillId="0" borderId="0" xfId="6" applyFont="1" applyBorder="1" applyAlignment="1" applyProtection="1">
      <protection locked="0"/>
    </xf>
    <xf numFmtId="0" fontId="3" fillId="0" borderId="0" xfId="6" applyFont="1" applyBorder="1" applyAlignment="1" applyProtection="1">
      <alignment vertical="center"/>
      <protection locked="0"/>
    </xf>
    <xf numFmtId="0" fontId="3" fillId="0" borderId="10" xfId="6" applyFont="1" applyBorder="1" applyAlignment="1" applyProtection="1">
      <alignment vertical="center"/>
      <protection locked="0"/>
    </xf>
    <xf numFmtId="0" fontId="3" fillId="0" borderId="4" xfId="6" applyFont="1" applyBorder="1" applyAlignment="1" applyProtection="1">
      <alignment horizontal="left" indent="1"/>
      <protection locked="0"/>
    </xf>
    <xf numFmtId="169" fontId="13" fillId="0" borderId="0" xfId="6" applyNumberFormat="1" applyFont="1" applyBorder="1" applyAlignment="1" applyProtection="1">
      <alignment horizontal="center" vertical="center"/>
      <protection locked="0"/>
    </xf>
    <xf numFmtId="169" fontId="13" fillId="0" borderId="10" xfId="6" applyNumberFormat="1" applyFont="1" applyBorder="1" applyAlignment="1" applyProtection="1">
      <alignment horizontal="center" vertical="center"/>
      <protection locked="0"/>
    </xf>
    <xf numFmtId="0" fontId="3" fillId="8" borderId="0" xfId="6" applyFont="1" applyFill="1" applyBorder="1" applyAlignment="1" applyProtection="1">
      <alignment vertical="top"/>
      <protection locked="0"/>
    </xf>
    <xf numFmtId="0" fontId="3" fillId="8" borderId="10" xfId="6" applyFont="1" applyFill="1" applyBorder="1" applyAlignment="1" applyProtection="1">
      <alignment vertical="top"/>
      <protection locked="0"/>
    </xf>
    <xf numFmtId="0" fontId="35" fillId="0" borderId="0" xfId="6" applyFont="1" applyFill="1" applyBorder="1" applyAlignment="1" applyProtection="1">
      <alignment vertical="center"/>
      <protection locked="0"/>
    </xf>
    <xf numFmtId="0" fontId="35" fillId="0" borderId="10" xfId="6" applyFont="1" applyFill="1" applyBorder="1" applyAlignment="1" applyProtection="1">
      <alignment vertical="center"/>
      <protection locked="0"/>
    </xf>
    <xf numFmtId="169" fontId="3" fillId="0" borderId="10" xfId="6" applyNumberFormat="1" applyFont="1" applyBorder="1" applyAlignment="1" applyProtection="1">
      <alignment vertical="top"/>
      <protection locked="0"/>
    </xf>
    <xf numFmtId="0" fontId="3" fillId="0" borderId="16" xfId="6" applyFont="1" applyBorder="1" applyAlignment="1" applyProtection="1">
      <alignment vertical="top"/>
      <protection locked="0"/>
    </xf>
    <xf numFmtId="169" fontId="3" fillId="0" borderId="16" xfId="6" applyNumberFormat="1" applyFont="1" applyBorder="1" applyAlignment="1" applyProtection="1">
      <alignment vertical="top"/>
      <protection locked="0"/>
    </xf>
    <xf numFmtId="169" fontId="3" fillId="0" borderId="14" xfId="6" applyNumberFormat="1" applyFont="1" applyBorder="1" applyAlignment="1" applyProtection="1">
      <alignment vertical="top"/>
      <protection locked="0"/>
    </xf>
    <xf numFmtId="0" fontId="5" fillId="0" borderId="0" xfId="0" applyFont="1"/>
    <xf numFmtId="0" fontId="32" fillId="0" borderId="21" xfId="0" applyFont="1" applyBorder="1" applyAlignment="1">
      <alignment horizontal="left"/>
    </xf>
    <xf numFmtId="0" fontId="32" fillId="0" borderId="0" xfId="0" applyFont="1" applyBorder="1" applyAlignment="1">
      <alignment horizontal="left"/>
    </xf>
    <xf numFmtId="0" fontId="32" fillId="0" borderId="0" xfId="0" applyFont="1" applyBorder="1" applyAlignment="1">
      <alignment horizontal="left" wrapText="1"/>
    </xf>
    <xf numFmtId="0" fontId="39" fillId="0" borderId="0" xfId="0" applyFont="1" applyBorder="1"/>
    <xf numFmtId="0" fontId="39" fillId="0" borderId="6" xfId="0" applyFont="1" applyBorder="1"/>
    <xf numFmtId="0" fontId="38" fillId="0" borderId="57" xfId="11" applyNumberFormat="1" applyFont="1" applyBorder="1" applyAlignment="1">
      <alignment horizontal="left"/>
    </xf>
    <xf numFmtId="0" fontId="39" fillId="0" borderId="4" xfId="0" applyFont="1" applyBorder="1"/>
    <xf numFmtId="0" fontId="40" fillId="13" borderId="4" xfId="0" applyFont="1" applyFill="1" applyBorder="1"/>
    <xf numFmtId="0" fontId="40" fillId="13" borderId="15" xfId="0" applyFont="1" applyFill="1" applyBorder="1"/>
    <xf numFmtId="0" fontId="32" fillId="0" borderId="0" xfId="0" applyFont="1" applyAlignment="1">
      <alignment horizontal="left"/>
    </xf>
    <xf numFmtId="0" fontId="32" fillId="0" borderId="31" xfId="0" applyFont="1" applyBorder="1" applyAlignment="1">
      <alignment horizontal="left" textRotation="90"/>
    </xf>
    <xf numFmtId="0" fontId="32" fillId="0" borderId="31" xfId="0" applyFont="1" applyBorder="1" applyAlignment="1">
      <alignment horizontal="left"/>
    </xf>
    <xf numFmtId="0" fontId="32" fillId="0" borderId="18" xfId="0" applyFont="1" applyBorder="1" applyAlignment="1">
      <alignment horizontal="left"/>
    </xf>
    <xf numFmtId="0" fontId="32" fillId="0" borderId="19" xfId="0" applyFont="1" applyBorder="1" applyAlignment="1">
      <alignment horizontal="left"/>
    </xf>
    <xf numFmtId="0" fontId="32" fillId="0" borderId="12" xfId="0" applyFont="1" applyBorder="1" applyAlignment="1">
      <alignment horizontal="left"/>
    </xf>
    <xf numFmtId="0" fontId="32" fillId="0" borderId="13" xfId="0" applyFont="1" applyBorder="1" applyAlignment="1">
      <alignment horizontal="left"/>
    </xf>
    <xf numFmtId="0" fontId="44" fillId="0" borderId="31" xfId="0" applyFont="1" applyBorder="1" applyAlignment="1">
      <alignment horizontal="left"/>
    </xf>
    <xf numFmtId="0" fontId="32" fillId="5" borderId="0" xfId="0" applyFont="1" applyFill="1" applyBorder="1" applyAlignment="1">
      <alignment horizontal="left"/>
    </xf>
    <xf numFmtId="0" fontId="44" fillId="0" borderId="0" xfId="0" applyFont="1" applyAlignment="1">
      <alignment horizontal="left"/>
    </xf>
    <xf numFmtId="0" fontId="45" fillId="5" borderId="31" xfId="0" applyFont="1" applyFill="1" applyBorder="1" applyAlignment="1">
      <alignment horizontal="left"/>
    </xf>
    <xf numFmtId="0" fontId="45" fillId="5" borderId="0" xfId="0" applyFont="1" applyFill="1" applyBorder="1" applyAlignment="1">
      <alignment horizontal="left"/>
    </xf>
    <xf numFmtId="0" fontId="45" fillId="5" borderId="21" xfId="0" applyFont="1" applyFill="1" applyBorder="1" applyAlignment="1">
      <alignment horizontal="left"/>
    </xf>
    <xf numFmtId="0" fontId="45" fillId="5" borderId="35" xfId="0" applyFont="1" applyFill="1" applyBorder="1" applyAlignment="1">
      <alignment horizontal="left"/>
    </xf>
    <xf numFmtId="0" fontId="45" fillId="5" borderId="30" xfId="0" applyFont="1" applyFill="1" applyBorder="1" applyAlignment="1">
      <alignment horizontal="left"/>
    </xf>
    <xf numFmtId="0" fontId="45" fillId="5" borderId="16" xfId="0" applyFont="1" applyFill="1" applyBorder="1" applyAlignment="1">
      <alignment horizontal="left"/>
    </xf>
    <xf numFmtId="0" fontId="32" fillId="0" borderId="0" xfId="0" applyFont="1"/>
    <xf numFmtId="0" fontId="32" fillId="0" borderId="39" xfId="0" applyFont="1" applyBorder="1" applyAlignment="1">
      <alignment horizontal="left"/>
    </xf>
    <xf numFmtId="0" fontId="32" fillId="0" borderId="40" xfId="0" applyFont="1" applyBorder="1" applyAlignment="1">
      <alignment horizontal="left"/>
    </xf>
    <xf numFmtId="0" fontId="32" fillId="0" borderId="42" xfId="0" applyFont="1" applyBorder="1" applyAlignment="1">
      <alignment horizontal="left"/>
    </xf>
    <xf numFmtId="0" fontId="50" fillId="7" borderId="0" xfId="0" applyFont="1" applyFill="1"/>
    <xf numFmtId="0" fontId="49" fillId="7" borderId="0" xfId="0" applyFont="1" applyFill="1" applyBorder="1" applyAlignment="1">
      <alignment horizontal="center" vertical="center"/>
    </xf>
    <xf numFmtId="0" fontId="43" fillId="0" borderId="0" xfId="0" applyFont="1" applyBorder="1" applyAlignment="1">
      <alignment horizontal="center" vertical="center"/>
    </xf>
    <xf numFmtId="0" fontId="51" fillId="7" borderId="0" xfId="0" applyFont="1" applyFill="1"/>
    <xf numFmtId="0" fontId="47" fillId="0" borderId="0" xfId="6" applyNumberFormat="1" applyFont="1" applyBorder="1" applyAlignment="1">
      <alignment horizontal="center" vertical="center"/>
    </xf>
    <xf numFmtId="0" fontId="34" fillId="0" borderId="0" xfId="6" applyFont="1" applyFill="1" applyBorder="1" applyAlignment="1" applyProtection="1">
      <alignment horizontal="center" vertical="center"/>
      <protection locked="0"/>
    </xf>
    <xf numFmtId="0" fontId="53" fillId="7" borderId="0" xfId="6" applyFont="1" applyFill="1" applyBorder="1" applyAlignment="1" applyProtection="1">
      <alignment vertical="top"/>
      <protection locked="0"/>
    </xf>
    <xf numFmtId="0" fontId="50" fillId="7" borderId="0" xfId="6" applyFont="1" applyFill="1" applyBorder="1" applyAlignment="1" applyProtection="1">
      <alignment vertical="top"/>
      <protection locked="0"/>
    </xf>
    <xf numFmtId="169" fontId="50" fillId="7" borderId="0" xfId="6" applyNumberFormat="1" applyFont="1" applyFill="1" applyBorder="1" applyAlignment="1" applyProtection="1">
      <alignment vertical="top"/>
      <protection locked="0"/>
    </xf>
    <xf numFmtId="168" fontId="50" fillId="7" borderId="0" xfId="6" applyNumberFormat="1" applyFont="1" applyFill="1" applyBorder="1" applyAlignment="1" applyProtection="1">
      <alignment vertical="top"/>
      <protection locked="0"/>
    </xf>
    <xf numFmtId="0" fontId="19" fillId="15" borderId="6" xfId="6" applyFont="1" applyFill="1" applyBorder="1" applyAlignment="1" applyProtection="1">
      <alignment horizontal="centerContinuous" vertical="center"/>
      <protection locked="0"/>
    </xf>
    <xf numFmtId="14" fontId="20" fillId="15" borderId="7" xfId="6" applyNumberFormat="1" applyFont="1" applyFill="1" applyBorder="1" applyAlignment="1" applyProtection="1">
      <alignment horizontal="center" vertical="center" wrapText="1"/>
      <protection locked="0"/>
    </xf>
    <xf numFmtId="14" fontId="20" fillId="15" borderId="8" xfId="6" applyNumberFormat="1" applyFont="1" applyFill="1" applyBorder="1" applyAlignment="1" applyProtection="1">
      <alignment horizontal="center" vertical="center" wrapText="1"/>
      <protection locked="0"/>
    </xf>
    <xf numFmtId="0" fontId="19" fillId="15" borderId="7" xfId="6" applyFont="1" applyFill="1" applyBorder="1" applyAlignment="1" applyProtection="1">
      <alignment horizontal="centerContinuous" vertical="center"/>
      <protection locked="0"/>
    </xf>
    <xf numFmtId="14" fontId="20" fillId="15" borderId="38" xfId="6" applyNumberFormat="1" applyFont="1" applyFill="1" applyBorder="1" applyAlignment="1" applyProtection="1">
      <alignment horizontal="center" vertical="center" wrapText="1"/>
      <protection locked="0"/>
    </xf>
    <xf numFmtId="14" fontId="20" fillId="15" borderId="26" xfId="6" applyNumberFormat="1" applyFont="1" applyFill="1" applyBorder="1" applyAlignment="1" applyProtection="1">
      <alignment horizontal="center" vertical="center" wrapText="1"/>
      <protection locked="0"/>
    </xf>
    <xf numFmtId="0" fontId="50" fillId="7" borderId="0" xfId="0" applyFont="1" applyFill="1" applyBorder="1" applyAlignment="1">
      <alignment horizontal="left"/>
    </xf>
    <xf numFmtId="0" fontId="46" fillId="7" borderId="0" xfId="6" applyFont="1" applyFill="1" applyBorder="1" applyAlignment="1">
      <alignment horizontal="right" vertical="top"/>
    </xf>
    <xf numFmtId="0" fontId="0" fillId="7" borderId="0" xfId="0" applyFill="1"/>
    <xf numFmtId="0" fontId="23" fillId="7" borderId="0" xfId="0" applyFont="1" applyFill="1" applyAlignment="1">
      <alignment horizontal="center" vertical="center" wrapText="1"/>
    </xf>
    <xf numFmtId="0" fontId="23" fillId="7" borderId="0" xfId="0" applyFont="1" applyFill="1"/>
    <xf numFmtId="0" fontId="48" fillId="0" borderId="0" xfId="0" applyFont="1" applyBorder="1" applyAlignment="1">
      <alignment horizontal="center" vertical="center" wrapText="1"/>
    </xf>
    <xf numFmtId="170" fontId="20" fillId="15" borderId="55" xfId="7" applyNumberFormat="1" applyFont="1" applyFill="1" applyBorder="1" applyAlignment="1">
      <alignment horizontal="center" vertical="center"/>
    </xf>
    <xf numFmtId="170" fontId="20" fillId="15" borderId="56" xfId="7" applyNumberFormat="1" applyFont="1" applyFill="1" applyBorder="1" applyAlignment="1">
      <alignment horizontal="center" vertical="center"/>
    </xf>
    <xf numFmtId="0" fontId="43" fillId="0" borderId="0" xfId="11" applyFont="1" applyBorder="1" applyAlignment="1">
      <alignment horizontal="center" vertical="center"/>
    </xf>
    <xf numFmtId="0" fontId="46" fillId="7" borderId="0" xfId="11" applyNumberFormat="1" applyFont="1" applyFill="1" applyBorder="1" applyAlignment="1">
      <alignment vertical="top"/>
    </xf>
    <xf numFmtId="0" fontId="50" fillId="7" borderId="0" xfId="11" applyFont="1" applyFill="1" applyBorder="1" applyAlignment="1"/>
    <xf numFmtId="168" fontId="19" fillId="7" borderId="0" xfId="11" applyNumberFormat="1" applyFont="1" applyFill="1" applyBorder="1" applyAlignment="1">
      <alignment horizontal="right"/>
    </xf>
    <xf numFmtId="0" fontId="32" fillId="8" borderId="59" xfId="9" applyFont="1" applyFill="1" applyBorder="1" applyAlignment="1" applyProtection="1">
      <alignment horizontal="center" vertical="center" wrapText="1"/>
    </xf>
    <xf numFmtId="0" fontId="32" fillId="8" borderId="64" xfId="9" applyFont="1" applyFill="1" applyBorder="1" applyAlignment="1" applyProtection="1">
      <alignment horizontal="center" vertical="center" wrapText="1"/>
    </xf>
    <xf numFmtId="0" fontId="32" fillId="0" borderId="31" xfId="0" applyFont="1" applyBorder="1"/>
    <xf numFmtId="0" fontId="32" fillId="0" borderId="35" xfId="0" applyFont="1" applyBorder="1"/>
    <xf numFmtId="0" fontId="32" fillId="0" borderId="34" xfId="0" applyFont="1" applyBorder="1"/>
    <xf numFmtId="0" fontId="36" fillId="0" borderId="0" xfId="0" applyFont="1" applyBorder="1" applyAlignment="1">
      <alignment horizontal="left"/>
    </xf>
    <xf numFmtId="0" fontId="49" fillId="7" borderId="0" xfId="6" applyFont="1" applyFill="1" applyBorder="1" applyAlignment="1" applyProtection="1">
      <alignment horizontal="center" vertical="center"/>
      <protection locked="0"/>
    </xf>
    <xf numFmtId="0" fontId="26" fillId="3" borderId="17" xfId="11" applyNumberFormat="1" applyFont="1" applyFill="1" applyBorder="1" applyAlignment="1">
      <alignment horizontal="center" vertical="center"/>
    </xf>
    <xf numFmtId="0" fontId="25" fillId="0" borderId="0" xfId="11" applyFont="1">
      <alignment vertical="top"/>
    </xf>
    <xf numFmtId="168" fontId="25" fillId="0" borderId="0" xfId="11" applyNumberFormat="1" applyFont="1">
      <alignment vertical="top"/>
    </xf>
    <xf numFmtId="0" fontId="56" fillId="0" borderId="0" xfId="11" applyFont="1">
      <alignment vertical="top"/>
    </xf>
    <xf numFmtId="169" fontId="13" fillId="5" borderId="18" xfId="11" applyNumberFormat="1" applyFont="1" applyFill="1" applyBorder="1" applyAlignment="1">
      <alignment vertical="center"/>
    </xf>
    <xf numFmtId="169" fontId="13" fillId="5" borderId="33" xfId="11" applyNumberFormat="1" applyFont="1" applyFill="1" applyBorder="1" applyAlignment="1">
      <alignment vertical="center"/>
    </xf>
    <xf numFmtId="169" fontId="13" fillId="4" borderId="10" xfId="11" applyNumberFormat="1" applyFont="1" applyFill="1" applyBorder="1" applyAlignment="1">
      <alignment vertical="center"/>
    </xf>
    <xf numFmtId="169" fontId="13" fillId="5" borderId="71" xfId="11" applyNumberFormat="1" applyFont="1" applyFill="1" applyBorder="1" applyAlignment="1">
      <alignment vertical="center"/>
    </xf>
    <xf numFmtId="169" fontId="13" fillId="5" borderId="72" xfId="11" applyNumberFormat="1" applyFont="1" applyFill="1" applyBorder="1" applyAlignment="1">
      <alignment vertical="center"/>
    </xf>
    <xf numFmtId="0" fontId="25" fillId="7" borderId="0" xfId="11" applyFont="1" applyFill="1">
      <alignment vertical="top"/>
    </xf>
    <xf numFmtId="0" fontId="25" fillId="3" borderId="0" xfId="11" applyFont="1" applyFill="1">
      <alignment vertical="top"/>
    </xf>
    <xf numFmtId="0" fontId="32" fillId="0" borderId="0" xfId="0" applyFont="1" applyBorder="1"/>
    <xf numFmtId="0" fontId="0" fillId="0" borderId="38" xfId="0" applyBorder="1"/>
    <xf numFmtId="0" fontId="0" fillId="0" borderId="4" xfId="0" applyBorder="1" applyAlignment="1">
      <alignment horizontal="left"/>
    </xf>
    <xf numFmtId="0" fontId="62" fillId="0" borderId="0" xfId="5" applyFont="1"/>
    <xf numFmtId="0" fontId="42" fillId="0" borderId="0" xfId="0" applyFont="1"/>
    <xf numFmtId="0" fontId="8" fillId="0" borderId="0" xfId="5" quotePrefix="1" applyAlignment="1">
      <alignment horizontal="left"/>
    </xf>
    <xf numFmtId="0" fontId="36" fillId="0" borderId="12" xfId="0" applyFont="1" applyBorder="1" applyAlignment="1">
      <alignment horizontal="left"/>
    </xf>
    <xf numFmtId="4" fontId="32" fillId="6" borderId="0" xfId="0" applyNumberFormat="1" applyFont="1" applyFill="1" applyBorder="1" applyAlignment="1">
      <alignment horizontal="left"/>
    </xf>
    <xf numFmtId="4" fontId="45" fillId="5" borderId="0" xfId="0" applyNumberFormat="1" applyFont="1" applyFill="1" applyBorder="1" applyAlignment="1">
      <alignment horizontal="left" wrapText="1"/>
    </xf>
    <xf numFmtId="4" fontId="45" fillId="5" borderId="0" xfId="0" applyNumberFormat="1" applyFont="1" applyFill="1" applyBorder="1" applyAlignment="1">
      <alignment horizontal="left"/>
    </xf>
    <xf numFmtId="4" fontId="32" fillId="6" borderId="21" xfId="0" applyNumberFormat="1" applyFont="1" applyFill="1" applyBorder="1" applyAlignment="1">
      <alignment horizontal="left"/>
    </xf>
    <xf numFmtId="0" fontId="36" fillId="5" borderId="0" xfId="0" applyFont="1" applyFill="1" applyBorder="1" applyAlignment="1">
      <alignment horizontal="left" wrapText="1"/>
    </xf>
    <xf numFmtId="0" fontId="36" fillId="5" borderId="0" xfId="0" applyFont="1" applyFill="1" applyBorder="1" applyAlignment="1">
      <alignment horizontal="left"/>
    </xf>
    <xf numFmtId="0" fontId="36" fillId="5" borderId="16" xfId="0" applyFont="1" applyFill="1" applyBorder="1" applyAlignment="1">
      <alignment horizontal="left"/>
    </xf>
    <xf numFmtId="4" fontId="45" fillId="5" borderId="21" xfId="0" applyNumberFormat="1" applyFont="1" applyFill="1" applyBorder="1" applyAlignment="1">
      <alignment horizontal="left" wrapText="1"/>
    </xf>
    <xf numFmtId="4" fontId="45" fillId="5" borderId="21" xfId="0" applyNumberFormat="1" applyFont="1" applyFill="1" applyBorder="1" applyAlignment="1">
      <alignment horizontal="left"/>
    </xf>
    <xf numFmtId="4" fontId="45" fillId="5" borderId="30" xfId="0" applyNumberFormat="1" applyFont="1" applyFill="1" applyBorder="1" applyAlignment="1">
      <alignment horizontal="left"/>
    </xf>
    <xf numFmtId="0" fontId="36" fillId="6" borderId="0" xfId="0" applyFont="1" applyFill="1" applyBorder="1" applyAlignment="1">
      <alignment horizontal="left"/>
    </xf>
    <xf numFmtId="43" fontId="32" fillId="6" borderId="0" xfId="8" applyFont="1" applyFill="1" applyBorder="1" applyAlignment="1">
      <alignment horizontal="left"/>
    </xf>
    <xf numFmtId="43" fontId="32" fillId="6" borderId="19" xfId="8" applyFont="1" applyFill="1" applyBorder="1" applyAlignment="1">
      <alignment horizontal="left"/>
    </xf>
    <xf numFmtId="43" fontId="32" fillId="5" borderId="0" xfId="8" applyFont="1" applyFill="1" applyBorder="1" applyAlignment="1">
      <alignment horizontal="left"/>
    </xf>
    <xf numFmtId="43" fontId="32" fillId="5" borderId="21" xfId="8" applyFont="1" applyFill="1" applyBorder="1" applyAlignment="1">
      <alignment horizontal="left"/>
    </xf>
    <xf numFmtId="43" fontId="32" fillId="6" borderId="21" xfId="8" applyFont="1" applyFill="1" applyBorder="1" applyAlignment="1">
      <alignment horizontal="left"/>
    </xf>
    <xf numFmtId="43" fontId="32" fillId="6" borderId="0" xfId="8" applyFont="1" applyFill="1" applyBorder="1" applyAlignment="1">
      <alignment horizontal="left" wrapText="1"/>
    </xf>
    <xf numFmtId="0" fontId="22" fillId="9" borderId="7" xfId="0" applyFont="1" applyFill="1" applyBorder="1"/>
    <xf numFmtId="0" fontId="10" fillId="3" borderId="0" xfId="0" applyFont="1" applyFill="1" applyBorder="1" applyAlignment="1">
      <alignment horizontal="left" vertical="center" wrapText="1"/>
    </xf>
    <xf numFmtId="0" fontId="21" fillId="3" borderId="0" xfId="0" applyFont="1" applyFill="1" applyBorder="1" applyAlignment="1">
      <alignment horizontal="left" vertical="center" wrapText="1" indent="2"/>
    </xf>
    <xf numFmtId="0" fontId="24" fillId="3" borderId="0" xfId="0" applyFont="1" applyFill="1" applyBorder="1" applyAlignment="1">
      <alignment horizontal="left" vertical="center" wrapText="1" indent="4"/>
    </xf>
    <xf numFmtId="0" fontId="22" fillId="9" borderId="0" xfId="0" applyFont="1" applyFill="1" applyBorder="1"/>
    <xf numFmtId="0" fontId="10" fillId="3" borderId="16" xfId="0" applyFont="1" applyFill="1" applyBorder="1" applyAlignment="1">
      <alignment horizontal="left" vertical="center" wrapText="1"/>
    </xf>
    <xf numFmtId="4" fontId="0" fillId="5" borderId="0" xfId="0" applyNumberFormat="1" applyFill="1" applyBorder="1"/>
    <xf numFmtId="10" fontId="0" fillId="13" borderId="0" xfId="1" applyNumberFormat="1" applyFont="1" applyFill="1" applyBorder="1"/>
    <xf numFmtId="4" fontId="2" fillId="13" borderId="16" xfId="0" applyNumberFormat="1" applyFont="1" applyFill="1" applyBorder="1"/>
    <xf numFmtId="0" fontId="49" fillId="7" borderId="0" xfId="0" applyFont="1" applyFill="1" applyBorder="1" applyAlignment="1">
      <alignment horizontal="center" vertical="center"/>
    </xf>
    <xf numFmtId="0" fontId="32" fillId="3" borderId="0" xfId="0" applyFont="1" applyFill="1" applyBorder="1" applyAlignment="1">
      <alignment horizontal="left"/>
    </xf>
    <xf numFmtId="0" fontId="50" fillId="3" borderId="0" xfId="0" applyFont="1" applyFill="1" applyBorder="1" applyAlignment="1">
      <alignment horizontal="left"/>
    </xf>
    <xf numFmtId="0" fontId="32" fillId="3" borderId="0" xfId="0" applyFont="1" applyFill="1" applyAlignment="1">
      <alignment horizontal="left"/>
    </xf>
    <xf numFmtId="0" fontId="32" fillId="3" borderId="0" xfId="0" applyFont="1" applyFill="1" applyBorder="1" applyAlignment="1">
      <alignment horizontal="left" textRotation="90"/>
    </xf>
    <xf numFmtId="0" fontId="32" fillId="9" borderId="0" xfId="0" applyFont="1" applyFill="1" applyAlignment="1">
      <alignment horizontal="left"/>
    </xf>
    <xf numFmtId="0" fontId="36" fillId="9" borderId="0" xfId="0" applyFont="1" applyFill="1" applyAlignment="1">
      <alignment horizontal="left"/>
    </xf>
    <xf numFmtId="0" fontId="63" fillId="0" borderId="0" xfId="0" quotePrefix="1" applyFont="1" applyAlignment="1">
      <alignment horizontal="left"/>
    </xf>
    <xf numFmtId="0" fontId="61" fillId="0" borderId="18" xfId="0" applyFont="1" applyBorder="1" applyAlignment="1">
      <alignment horizontal="left"/>
    </xf>
    <xf numFmtId="0" fontId="32" fillId="0" borderId="18" xfId="0" applyFont="1" applyBorder="1"/>
    <xf numFmtId="0" fontId="32" fillId="0" borderId="16" xfId="0" applyFont="1" applyBorder="1"/>
    <xf numFmtId="0" fontId="3" fillId="4" borderId="0" xfId="11" applyFill="1" applyBorder="1" applyAlignment="1"/>
    <xf numFmtId="0" fontId="8" fillId="0" borderId="10" xfId="5" quotePrefix="1" applyBorder="1"/>
    <xf numFmtId="0" fontId="32" fillId="0" borderId="38" xfId="0" applyFont="1" applyBorder="1" applyAlignment="1">
      <alignment horizontal="left" textRotation="90"/>
    </xf>
    <xf numFmtId="0" fontId="32" fillId="0" borderId="8" xfId="0" applyFont="1" applyBorder="1" applyAlignment="1">
      <alignment horizontal="left"/>
    </xf>
    <xf numFmtId="0" fontId="32" fillId="0" borderId="10" xfId="0" applyFont="1" applyBorder="1" applyAlignment="1">
      <alignment horizontal="left"/>
    </xf>
    <xf numFmtId="0" fontId="36" fillId="0" borderId="10" xfId="0" applyFont="1" applyBorder="1" applyAlignment="1">
      <alignment horizontal="left"/>
    </xf>
    <xf numFmtId="4" fontId="36" fillId="0" borderId="21" xfId="0" applyNumberFormat="1" applyFont="1" applyBorder="1" applyAlignment="1">
      <alignment horizontal="left"/>
    </xf>
    <xf numFmtId="4" fontId="36" fillId="0" borderId="0" xfId="0" applyNumberFormat="1" applyFont="1" applyBorder="1" applyAlignment="1">
      <alignment horizontal="left"/>
    </xf>
    <xf numFmtId="0" fontId="32" fillId="0" borderId="20" xfId="0" applyFont="1" applyBorder="1" applyAlignment="1">
      <alignment horizontal="left"/>
    </xf>
    <xf numFmtId="4" fontId="36" fillId="0" borderId="10" xfId="0" applyNumberFormat="1" applyFont="1" applyBorder="1" applyAlignment="1">
      <alignment horizontal="left"/>
    </xf>
    <xf numFmtId="0" fontId="32" fillId="0" borderId="32" xfId="0" applyFont="1" applyBorder="1" applyAlignment="1">
      <alignment horizontal="left"/>
    </xf>
    <xf numFmtId="43" fontId="32" fillId="6" borderId="21" xfId="8" applyFont="1" applyFill="1" applyBorder="1" applyAlignment="1">
      <alignment horizontal="left" wrapText="1"/>
    </xf>
    <xf numFmtId="0" fontId="32" fillId="6" borderId="21" xfId="0" applyFont="1" applyFill="1" applyBorder="1" applyAlignment="1">
      <alignment horizontal="left"/>
    </xf>
    <xf numFmtId="0" fontId="45" fillId="5" borderId="21" xfId="0" applyFont="1" applyFill="1" applyBorder="1" applyAlignment="1">
      <alignment horizontal="left" wrapText="1"/>
    </xf>
    <xf numFmtId="0" fontId="49" fillId="7" borderId="0" xfId="0" applyFont="1" applyFill="1" applyBorder="1" applyAlignment="1">
      <alignment horizontal="center" vertical="center"/>
    </xf>
    <xf numFmtId="4" fontId="45" fillId="5" borderId="16" xfId="0" applyNumberFormat="1" applyFont="1" applyFill="1" applyBorder="1" applyAlignment="1">
      <alignment horizontal="left"/>
    </xf>
    <xf numFmtId="0" fontId="32" fillId="3" borderId="21" xfId="0" applyFont="1" applyFill="1" applyBorder="1" applyAlignment="1">
      <alignment horizontal="left"/>
    </xf>
    <xf numFmtId="0" fontId="61" fillId="8" borderId="0" xfId="0" applyFont="1" applyFill="1" applyBorder="1" applyAlignment="1">
      <alignment horizontal="center" vertical="center"/>
    </xf>
    <xf numFmtId="0" fontId="61" fillId="8" borderId="21" xfId="0" applyFont="1" applyFill="1" applyBorder="1" applyAlignment="1">
      <alignment horizontal="center" vertical="center"/>
    </xf>
    <xf numFmtId="0" fontId="61" fillId="8" borderId="20" xfId="0" applyFont="1" applyFill="1" applyBorder="1" applyAlignment="1">
      <alignment horizontal="center" vertical="center"/>
    </xf>
    <xf numFmtId="0" fontId="61" fillId="8" borderId="10" xfId="0" applyFont="1" applyFill="1" applyBorder="1" applyAlignment="1">
      <alignment horizontal="center" vertical="center"/>
    </xf>
    <xf numFmtId="0" fontId="65" fillId="3" borderId="31" xfId="0" applyFont="1" applyFill="1" applyBorder="1"/>
    <xf numFmtId="0" fontId="2" fillId="9" borderId="78" xfId="0" applyFont="1" applyFill="1" applyBorder="1"/>
    <xf numFmtId="0" fontId="32" fillId="3" borderId="0" xfId="0" applyFont="1" applyFill="1"/>
    <xf numFmtId="0" fontId="32" fillId="7" borderId="0" xfId="0" applyFont="1" applyFill="1"/>
    <xf numFmtId="0" fontId="6" fillId="0" borderId="0" xfId="0" applyFont="1" applyFill="1" applyBorder="1"/>
    <xf numFmtId="0" fontId="32" fillId="5" borderId="0" xfId="0" applyFont="1" applyFill="1" applyAlignment="1">
      <alignment horizontal="left"/>
    </xf>
    <xf numFmtId="0" fontId="32" fillId="4" borderId="0" xfId="0" applyFont="1" applyFill="1" applyAlignment="1">
      <alignment horizontal="left"/>
    </xf>
    <xf numFmtId="0" fontId="68" fillId="0" borderId="0" xfId="0" applyFont="1"/>
    <xf numFmtId="0" fontId="68" fillId="3" borderId="0" xfId="0" applyFont="1" applyFill="1" applyAlignment="1">
      <alignment vertical="center"/>
    </xf>
    <xf numFmtId="0" fontId="36" fillId="17" borderId="0" xfId="0" applyFont="1" applyFill="1" applyBorder="1" applyAlignment="1">
      <alignment horizontal="left"/>
    </xf>
    <xf numFmtId="0" fontId="32" fillId="17" borderId="12" xfId="0" applyFont="1" applyFill="1" applyBorder="1" applyAlignment="1">
      <alignment horizontal="left"/>
    </xf>
    <xf numFmtId="4" fontId="36" fillId="17" borderId="0" xfId="0" applyNumberFormat="1" applyFont="1" applyFill="1" applyBorder="1" applyAlignment="1">
      <alignment horizontal="left"/>
    </xf>
    <xf numFmtId="0" fontId="61" fillId="8" borderId="4" xfId="0" applyFont="1" applyFill="1" applyBorder="1" applyAlignment="1">
      <alignment horizontal="center" vertical="center"/>
    </xf>
    <xf numFmtId="0" fontId="36" fillId="17" borderId="4" xfId="0" applyFont="1" applyFill="1" applyBorder="1" applyAlignment="1">
      <alignment horizontal="left"/>
    </xf>
    <xf numFmtId="0" fontId="32" fillId="17" borderId="80" xfId="0" applyFont="1" applyFill="1" applyBorder="1" applyAlignment="1">
      <alignment horizontal="left"/>
    </xf>
    <xf numFmtId="43" fontId="32" fillId="6" borderId="57" xfId="8" applyFont="1" applyFill="1" applyBorder="1" applyAlignment="1">
      <alignment horizontal="left"/>
    </xf>
    <xf numFmtId="43" fontId="32" fillId="6" borderId="10" xfId="8" applyFont="1" applyFill="1" applyBorder="1" applyAlignment="1">
      <alignment horizontal="left"/>
    </xf>
    <xf numFmtId="43" fontId="32" fillId="6" borderId="4" xfId="8" applyFont="1" applyFill="1" applyBorder="1" applyAlignment="1">
      <alignment horizontal="left"/>
    </xf>
    <xf numFmtId="43" fontId="32" fillId="6" borderId="4" xfId="8" applyFont="1" applyFill="1" applyBorder="1" applyAlignment="1">
      <alignment horizontal="left" wrapText="1"/>
    </xf>
    <xf numFmtId="0" fontId="36" fillId="6" borderId="4" xfId="0" applyFont="1" applyFill="1" applyBorder="1" applyAlignment="1">
      <alignment horizontal="left"/>
    </xf>
    <xf numFmtId="4" fontId="32" fillId="6" borderId="10" xfId="0" applyNumberFormat="1" applyFont="1" applyFill="1" applyBorder="1" applyAlignment="1">
      <alignment horizontal="left"/>
    </xf>
    <xf numFmtId="0" fontId="36" fillId="5" borderId="4" xfId="0" applyFont="1" applyFill="1" applyBorder="1" applyAlignment="1">
      <alignment horizontal="left" wrapText="1"/>
    </xf>
    <xf numFmtId="4" fontId="45" fillId="5" borderId="10" xfId="0" applyNumberFormat="1" applyFont="1" applyFill="1" applyBorder="1" applyAlignment="1">
      <alignment horizontal="left" wrapText="1"/>
    </xf>
    <xf numFmtId="0" fontId="36" fillId="5" borderId="4" xfId="0" applyFont="1" applyFill="1" applyBorder="1" applyAlignment="1">
      <alignment horizontal="left"/>
    </xf>
    <xf numFmtId="4" fontId="45" fillId="5" borderId="10" xfId="0" applyNumberFormat="1" applyFont="1" applyFill="1" applyBorder="1" applyAlignment="1">
      <alignment horizontal="left"/>
    </xf>
    <xf numFmtId="0" fontId="36" fillId="5" borderId="15" xfId="0" applyFont="1" applyFill="1" applyBorder="1" applyAlignment="1">
      <alignment horizontal="left"/>
    </xf>
    <xf numFmtId="4" fontId="45" fillId="5" borderId="14" xfId="0" applyNumberFormat="1" applyFont="1" applyFill="1" applyBorder="1" applyAlignment="1">
      <alignment horizontal="left"/>
    </xf>
    <xf numFmtId="0" fontId="32" fillId="4" borderId="82" xfId="0" applyFont="1" applyFill="1" applyBorder="1" applyAlignment="1">
      <alignment horizontal="left"/>
    </xf>
    <xf numFmtId="0" fontId="32" fillId="4" borderId="83" xfId="0" applyFont="1" applyFill="1" applyBorder="1" applyAlignment="1">
      <alignment horizontal="left"/>
    </xf>
    <xf numFmtId="0" fontId="36" fillId="4" borderId="83" xfId="0" applyFont="1" applyFill="1" applyBorder="1" applyAlignment="1">
      <alignment horizontal="left"/>
    </xf>
    <xf numFmtId="0" fontId="36" fillId="5" borderId="83" xfId="0" applyFont="1" applyFill="1" applyBorder="1" applyAlignment="1">
      <alignment horizontal="left" wrapText="1"/>
    </xf>
    <xf numFmtId="0" fontId="36" fillId="5" borderId="83" xfId="0" applyFont="1" applyFill="1" applyBorder="1" applyAlignment="1">
      <alignment horizontal="left"/>
    </xf>
    <xf numFmtId="0" fontId="36" fillId="5" borderId="84" xfId="0" applyFont="1" applyFill="1" applyBorder="1" applyAlignment="1">
      <alignment horizontal="left"/>
    </xf>
    <xf numFmtId="4" fontId="32" fillId="5" borderId="0" xfId="0" applyNumberFormat="1" applyFont="1" applyFill="1" applyBorder="1" applyAlignment="1">
      <alignment horizontal="left"/>
    </xf>
    <xf numFmtId="4" fontId="36" fillId="17" borderId="4" xfId="0" applyNumberFormat="1" applyFont="1" applyFill="1" applyBorder="1" applyAlignment="1">
      <alignment horizontal="left"/>
    </xf>
    <xf numFmtId="43" fontId="32" fillId="5" borderId="4" xfId="8" applyFont="1" applyFill="1" applyBorder="1" applyAlignment="1">
      <alignment horizontal="left"/>
    </xf>
    <xf numFmtId="43" fontId="32" fillId="5" borderId="10" xfId="8" applyFont="1" applyFill="1" applyBorder="1" applyAlignment="1">
      <alignment horizontal="left"/>
    </xf>
    <xf numFmtId="0" fontId="32" fillId="5" borderId="4" xfId="0" applyFont="1" applyFill="1" applyBorder="1" applyAlignment="1">
      <alignment horizontal="left"/>
    </xf>
    <xf numFmtId="4" fontId="32" fillId="5" borderId="10" xfId="0" applyNumberFormat="1" applyFont="1" applyFill="1" applyBorder="1" applyAlignment="1">
      <alignment horizontal="left"/>
    </xf>
    <xf numFmtId="0" fontId="45" fillId="5" borderId="4" xfId="0" applyFont="1" applyFill="1" applyBorder="1" applyAlignment="1">
      <alignment horizontal="left"/>
    </xf>
    <xf numFmtId="0" fontId="45" fillId="5" borderId="15" xfId="0" applyFont="1" applyFill="1" applyBorder="1" applyAlignment="1">
      <alignment horizontal="left"/>
    </xf>
    <xf numFmtId="0" fontId="32" fillId="3" borderId="0" xfId="0" applyFont="1" applyFill="1" applyBorder="1"/>
    <xf numFmtId="0" fontId="9" fillId="15" borderId="1" xfId="0" applyFont="1" applyFill="1" applyBorder="1" applyAlignment="1">
      <alignment horizontal="left"/>
    </xf>
    <xf numFmtId="0" fontId="9" fillId="15" borderId="79" xfId="0" applyFont="1" applyFill="1" applyBorder="1"/>
    <xf numFmtId="0" fontId="9" fillId="15" borderId="2" xfId="0" applyFont="1" applyFill="1" applyBorder="1"/>
    <xf numFmtId="0" fontId="61" fillId="8" borderId="0" xfId="0" applyFont="1" applyFill="1" applyBorder="1" applyAlignment="1">
      <alignment horizontal="center" vertical="center" wrapText="1"/>
    </xf>
    <xf numFmtId="0" fontId="49" fillId="7" borderId="0" xfId="0" applyFont="1" applyFill="1" applyBorder="1" applyAlignment="1">
      <alignment horizontal="center" vertical="center"/>
    </xf>
    <xf numFmtId="0" fontId="49" fillId="7" borderId="0" xfId="0" applyFont="1" applyFill="1" applyBorder="1" applyAlignment="1">
      <alignment horizontal="center" vertical="center"/>
    </xf>
    <xf numFmtId="0" fontId="43" fillId="0" borderId="0" xfId="0" applyFont="1" applyAlignment="1">
      <alignment horizontal="center" vertical="center"/>
    </xf>
    <xf numFmtId="0" fontId="44" fillId="0" borderId="34" xfId="0" applyFont="1" applyBorder="1" applyAlignment="1">
      <alignment horizontal="left"/>
    </xf>
    <xf numFmtId="0" fontId="44" fillId="0" borderId="39" xfId="0" applyFont="1" applyBorder="1" applyAlignment="1">
      <alignment horizontal="left"/>
    </xf>
    <xf numFmtId="0" fontId="7" fillId="9" borderId="0" xfId="0" applyFont="1" applyFill="1" applyBorder="1" applyAlignment="1">
      <alignment horizontal="center"/>
    </xf>
    <xf numFmtId="0" fontId="72" fillId="8" borderId="10" xfId="0" applyFont="1" applyFill="1" applyBorder="1" applyAlignment="1">
      <alignment horizontal="center" vertical="center"/>
    </xf>
    <xf numFmtId="0" fontId="0" fillId="9" borderId="10" xfId="0" applyFill="1" applyBorder="1" applyAlignment="1">
      <alignment horizontal="center" vertical="center" wrapText="1"/>
    </xf>
    <xf numFmtId="0" fontId="72" fillId="8" borderId="0" xfId="0" applyFont="1" applyFill="1" applyBorder="1" applyAlignment="1">
      <alignment horizontal="center" vertical="center" wrapText="1"/>
    </xf>
    <xf numFmtId="43" fontId="32" fillId="5" borderId="20" xfId="8" applyFont="1" applyFill="1" applyBorder="1" applyAlignment="1">
      <alignment horizontal="left"/>
    </xf>
    <xf numFmtId="0" fontId="36" fillId="17" borderId="21" xfId="0" applyFont="1" applyFill="1" applyBorder="1" applyAlignment="1">
      <alignment horizontal="left"/>
    </xf>
    <xf numFmtId="0" fontId="36" fillId="17" borderId="20" xfId="0" applyFont="1" applyFill="1" applyBorder="1" applyAlignment="1">
      <alignment horizontal="left"/>
    </xf>
    <xf numFmtId="4" fontId="32" fillId="5" borderId="20" xfId="0" applyNumberFormat="1" applyFont="1" applyFill="1" applyBorder="1" applyAlignment="1">
      <alignment horizontal="left"/>
    </xf>
    <xf numFmtId="4" fontId="32" fillId="5" borderId="21" xfId="0" applyNumberFormat="1" applyFont="1" applyFill="1" applyBorder="1" applyAlignment="1">
      <alignment horizontal="left"/>
    </xf>
    <xf numFmtId="4" fontId="45" fillId="5" borderId="20" xfId="0" applyNumberFormat="1" applyFont="1" applyFill="1" applyBorder="1" applyAlignment="1">
      <alignment horizontal="left" wrapText="1"/>
    </xf>
    <xf numFmtId="4" fontId="45" fillId="5" borderId="20" xfId="0" applyNumberFormat="1" applyFont="1" applyFill="1" applyBorder="1" applyAlignment="1">
      <alignment horizontal="left"/>
    </xf>
    <xf numFmtId="4" fontId="45" fillId="5" borderId="29" xfId="0" applyNumberFormat="1" applyFont="1" applyFill="1" applyBorder="1" applyAlignment="1">
      <alignment horizontal="left"/>
    </xf>
    <xf numFmtId="43" fontId="32" fillId="5" borderId="86" xfId="8" applyFont="1" applyFill="1" applyBorder="1" applyAlignment="1">
      <alignment horizontal="left"/>
    </xf>
    <xf numFmtId="0" fontId="32" fillId="5" borderId="86" xfId="0" applyFont="1" applyFill="1" applyBorder="1" applyAlignment="1">
      <alignment horizontal="left"/>
    </xf>
    <xf numFmtId="0" fontId="45" fillId="5" borderId="86" xfId="0" applyFont="1" applyFill="1" applyBorder="1" applyAlignment="1">
      <alignment horizontal="left"/>
    </xf>
    <xf numFmtId="0" fontId="45" fillId="5" borderId="87" xfId="0" applyFont="1" applyFill="1" applyBorder="1" applyAlignment="1">
      <alignment horizontal="left"/>
    </xf>
    <xf numFmtId="0" fontId="32" fillId="17" borderId="15" xfId="0" applyFont="1" applyFill="1" applyBorder="1" applyAlignment="1">
      <alignment horizontal="left"/>
    </xf>
    <xf numFmtId="0" fontId="32" fillId="17" borderId="16" xfId="0" applyFont="1" applyFill="1" applyBorder="1" applyAlignment="1">
      <alignment horizontal="left"/>
    </xf>
    <xf numFmtId="0" fontId="32" fillId="0" borderId="87" xfId="0" applyFont="1" applyBorder="1" applyAlignment="1">
      <alignment horizontal="left"/>
    </xf>
    <xf numFmtId="0" fontId="32" fillId="17" borderId="30" xfId="0" applyFont="1" applyFill="1" applyBorder="1" applyAlignment="1">
      <alignment horizontal="left"/>
    </xf>
    <xf numFmtId="0" fontId="32" fillId="17" borderId="29" xfId="0" applyFont="1" applyFill="1" applyBorder="1" applyAlignment="1">
      <alignment horizontal="left"/>
    </xf>
    <xf numFmtId="0" fontId="32" fillId="0" borderId="14" xfId="0" applyFont="1" applyBorder="1" applyAlignment="1">
      <alignment horizontal="left"/>
    </xf>
    <xf numFmtId="0" fontId="49" fillId="3" borderId="0" xfId="11" applyFont="1" applyFill="1" applyAlignment="1">
      <alignment horizontal="center" vertical="center"/>
    </xf>
    <xf numFmtId="0" fontId="20" fillId="7" borderId="79" xfId="11" applyFont="1" applyFill="1" applyBorder="1" applyAlignment="1">
      <alignment horizontal="center" vertical="top"/>
    </xf>
    <xf numFmtId="0" fontId="20" fillId="7" borderId="2" xfId="11" applyFont="1" applyFill="1" applyBorder="1" applyAlignment="1">
      <alignment horizontal="center" vertical="top"/>
    </xf>
    <xf numFmtId="0" fontId="0" fillId="0" borderId="6" xfId="0" applyBorder="1" applyAlignment="1">
      <alignment horizontal="left"/>
    </xf>
    <xf numFmtId="0" fontId="6" fillId="0" borderId="7" xfId="0" applyFont="1" applyBorder="1"/>
    <xf numFmtId="0" fontId="8" fillId="0" borderId="8" xfId="5" quotePrefix="1" applyBorder="1"/>
    <xf numFmtId="0" fontId="6" fillId="0" borderId="16" xfId="0" applyFont="1" applyFill="1" applyBorder="1"/>
    <xf numFmtId="0" fontId="8" fillId="0" borderId="0" xfId="5" quotePrefix="1"/>
    <xf numFmtId="0" fontId="36" fillId="0" borderId="23" xfId="0" applyFont="1" applyBorder="1" applyAlignment="1">
      <alignment horizontal="left"/>
    </xf>
    <xf numFmtId="0" fontId="32" fillId="0" borderId="25" xfId="0" applyFont="1" applyBorder="1" applyAlignment="1">
      <alignment horizontal="left"/>
    </xf>
    <xf numFmtId="0" fontId="32" fillId="0" borderId="21" xfId="0" applyFont="1" applyBorder="1" applyAlignment="1">
      <alignment horizontal="left" wrapText="1"/>
    </xf>
    <xf numFmtId="0" fontId="72" fillId="8" borderId="20" xfId="0" applyFont="1" applyFill="1" applyBorder="1" applyAlignment="1">
      <alignment horizontal="center" vertical="center" wrapText="1"/>
    </xf>
    <xf numFmtId="0" fontId="36" fillId="17" borderId="24" xfId="0" applyFont="1" applyFill="1" applyBorder="1" applyAlignment="1">
      <alignment horizontal="left"/>
    </xf>
    <xf numFmtId="0" fontId="32" fillId="17" borderId="89" xfId="0" applyFont="1" applyFill="1" applyBorder="1" applyAlignment="1">
      <alignment horizontal="left"/>
    </xf>
    <xf numFmtId="43" fontId="32" fillId="5" borderId="24" xfId="8" applyFont="1" applyFill="1" applyBorder="1" applyAlignment="1">
      <alignment horizontal="left"/>
    </xf>
    <xf numFmtId="4" fontId="32" fillId="5" borderId="24" xfId="0" applyNumberFormat="1" applyFont="1" applyFill="1" applyBorder="1" applyAlignment="1">
      <alignment horizontal="left"/>
    </xf>
    <xf numFmtId="4" fontId="45" fillId="5" borderId="24" xfId="0" applyNumberFormat="1" applyFont="1" applyFill="1" applyBorder="1" applyAlignment="1">
      <alignment horizontal="left" wrapText="1"/>
    </xf>
    <xf numFmtId="4" fontId="45" fillId="5" borderId="24" xfId="0" applyNumberFormat="1" applyFont="1" applyFill="1" applyBorder="1" applyAlignment="1">
      <alignment horizontal="left"/>
    </xf>
    <xf numFmtId="4" fontId="45" fillId="5" borderId="89" xfId="0" applyNumberFormat="1" applyFont="1" applyFill="1" applyBorder="1" applyAlignment="1">
      <alignment horizontal="left"/>
    </xf>
    <xf numFmtId="43" fontId="32" fillId="3" borderId="0" xfId="8" applyFont="1" applyFill="1" applyBorder="1" applyAlignment="1">
      <alignment horizontal="left"/>
    </xf>
    <xf numFmtId="0" fontId="36" fillId="8" borderId="12" xfId="0" applyFont="1" applyFill="1" applyBorder="1" applyAlignment="1">
      <alignment horizontal="center" vertical="center" wrapText="1"/>
    </xf>
    <xf numFmtId="0" fontId="0" fillId="4" borderId="0" xfId="0" applyFill="1" applyBorder="1" applyAlignment="1">
      <alignment horizontal="center" vertical="center" wrapText="1"/>
    </xf>
    <xf numFmtId="4" fontId="0" fillId="5" borderId="0" xfId="0" applyNumberFormat="1" applyFill="1" applyBorder="1" applyAlignment="1">
      <alignment horizontal="center" vertical="center" wrapText="1"/>
    </xf>
    <xf numFmtId="4" fontId="0" fillId="4" borderId="0" xfId="0" applyNumberFormat="1" applyFill="1" applyBorder="1" applyAlignment="1">
      <alignment horizontal="center" vertical="center" wrapText="1"/>
    </xf>
    <xf numFmtId="0" fontId="11" fillId="9" borderId="0" xfId="0" applyFont="1" applyFill="1" applyBorder="1" applyAlignment="1">
      <alignment horizontal="left" vertical="center" indent="1"/>
    </xf>
    <xf numFmtId="0" fontId="65" fillId="3" borderId="35" xfId="0" applyFont="1" applyFill="1" applyBorder="1"/>
    <xf numFmtId="0" fontId="3" fillId="0" borderId="0" xfId="15" applyAlignment="1"/>
    <xf numFmtId="0" fontId="3" fillId="7" borderId="0" xfId="15" applyFill="1" applyAlignment="1"/>
    <xf numFmtId="0" fontId="3" fillId="7" borderId="0" xfId="15" applyFont="1" applyFill="1" applyAlignment="1"/>
    <xf numFmtId="0" fontId="75" fillId="7" borderId="0" xfId="15" applyNumberFormat="1" applyFont="1" applyFill="1" applyAlignment="1">
      <alignment horizontal="right" vertical="top"/>
    </xf>
    <xf numFmtId="0" fontId="3" fillId="0" borderId="0" xfId="15" applyFont="1" applyAlignment="1"/>
    <xf numFmtId="0" fontId="16" fillId="0" borderId="6" xfId="12" applyNumberFormat="1" applyFont="1" applyBorder="1" applyAlignment="1">
      <alignment horizontal="right"/>
    </xf>
    <xf numFmtId="14" fontId="20" fillId="15" borderId="7" xfId="15" applyNumberFormat="1" applyFont="1" applyFill="1" applyBorder="1" applyAlignment="1">
      <alignment horizontal="center" vertical="center" wrapText="1"/>
    </xf>
    <xf numFmtId="0" fontId="3" fillId="0" borderId="0" xfId="15" applyBorder="1" applyAlignment="1"/>
    <xf numFmtId="0" fontId="73" fillId="15" borderId="3" xfId="12" applyNumberFormat="1" applyFont="1" applyFill="1" applyBorder="1" applyAlignment="1">
      <alignment horizontal="left" vertical="center"/>
    </xf>
    <xf numFmtId="0" fontId="57" fillId="0" borderId="4" xfId="15" applyNumberFormat="1" applyFont="1" applyBorder="1" applyAlignment="1"/>
    <xf numFmtId="0" fontId="13" fillId="0" borderId="0" xfId="15" applyFont="1" applyBorder="1" applyAlignment="1"/>
    <xf numFmtId="0" fontId="3" fillId="0" borderId="4" xfId="15" applyFont="1" applyBorder="1" applyAlignment="1">
      <alignment horizontal="left" indent="1"/>
    </xf>
    <xf numFmtId="0" fontId="76" fillId="0" borderId="4" xfId="15" applyFont="1" applyFill="1" applyBorder="1" applyAlignment="1">
      <alignment horizontal="left" indent="2"/>
    </xf>
    <xf numFmtId="0" fontId="3" fillId="0" borderId="4" xfId="14" applyFont="1" applyBorder="1" applyAlignment="1">
      <alignment horizontal="left" indent="1"/>
    </xf>
    <xf numFmtId="0" fontId="3" fillId="0" borderId="0" xfId="14" applyBorder="1" applyAlignment="1"/>
    <xf numFmtId="0" fontId="76" fillId="0" borderId="4" xfId="15" applyFont="1" applyBorder="1" applyAlignment="1">
      <alignment horizontal="left" indent="2"/>
    </xf>
    <xf numFmtId="0" fontId="76" fillId="0" borderId="4" xfId="15" applyFont="1" applyFill="1" applyBorder="1" applyAlignment="1">
      <alignment horizontal="right" indent="2"/>
    </xf>
    <xf numFmtId="0" fontId="56" fillId="0" borderId="4" xfId="15" applyFont="1" applyFill="1" applyBorder="1" applyAlignment="1">
      <alignment horizontal="left" indent="1"/>
    </xf>
    <xf numFmtId="0" fontId="13" fillId="0" borderId="4" xfId="15" applyFont="1" applyFill="1" applyBorder="1" applyAlignment="1">
      <alignment horizontal="left" indent="1"/>
    </xf>
    <xf numFmtId="0" fontId="77" fillId="0" borderId="4" xfId="15" applyFont="1" applyFill="1" applyBorder="1" applyAlignment="1">
      <alignment horizontal="center"/>
    </xf>
    <xf numFmtId="169" fontId="78" fillId="0" borderId="0" xfId="15" applyNumberFormat="1" applyFont="1" applyFill="1" applyBorder="1" applyAlignment="1"/>
    <xf numFmtId="0" fontId="77" fillId="0" borderId="4" xfId="15" applyFont="1" applyFill="1" applyBorder="1" applyAlignment="1">
      <alignment horizontal="center" vertical="center"/>
    </xf>
    <xf numFmtId="0" fontId="13" fillId="13" borderId="15" xfId="15" applyNumberFormat="1" applyFont="1" applyFill="1" applyBorder="1" applyAlignment="1">
      <alignment horizontal="left" vertical="center" indent="1"/>
    </xf>
    <xf numFmtId="0" fontId="32" fillId="20" borderId="0" xfId="0" applyFont="1" applyFill="1" applyAlignment="1">
      <alignment horizontal="left"/>
    </xf>
    <xf numFmtId="0" fontId="32" fillId="22" borderId="0" xfId="0" applyFont="1" applyFill="1" applyAlignment="1">
      <alignment horizontal="left"/>
    </xf>
    <xf numFmtId="0" fontId="32" fillId="23" borderId="0" xfId="0" applyFont="1" applyFill="1" applyAlignment="1">
      <alignment horizontal="left"/>
    </xf>
    <xf numFmtId="0" fontId="72" fillId="0" borderId="37" xfId="0" applyFont="1" applyBorder="1" applyAlignment="1">
      <alignment horizontal="left"/>
    </xf>
    <xf numFmtId="43" fontId="32" fillId="5" borderId="36" xfId="8" applyFont="1" applyFill="1" applyBorder="1" applyAlignment="1">
      <alignment horizontal="left"/>
    </xf>
    <xf numFmtId="43" fontId="32" fillId="5" borderId="37" xfId="8" applyFont="1" applyFill="1" applyBorder="1" applyAlignment="1">
      <alignment horizontal="left"/>
    </xf>
    <xf numFmtId="43" fontId="32" fillId="5" borderId="11" xfId="8" applyFont="1" applyFill="1" applyBorder="1" applyAlignment="1">
      <alignment horizontal="left"/>
    </xf>
    <xf numFmtId="43" fontId="32" fillId="5" borderId="5" xfId="8" applyFont="1" applyFill="1" applyBorder="1" applyAlignment="1">
      <alignment horizontal="left"/>
    </xf>
    <xf numFmtId="0" fontId="5" fillId="0" borderId="12" xfId="0" applyFont="1" applyBorder="1"/>
    <xf numFmtId="14" fontId="20" fillId="25" borderId="9" xfId="6" applyNumberFormat="1" applyFont="1" applyFill="1" applyBorder="1" applyAlignment="1" applyProtection="1">
      <alignment horizontal="center" vertical="center" wrapText="1"/>
      <protection locked="0"/>
    </xf>
    <xf numFmtId="0" fontId="3" fillId="0" borderId="76" xfId="6" applyFont="1" applyBorder="1" applyAlignment="1" applyProtection="1">
      <alignment vertical="top"/>
      <protection locked="0"/>
    </xf>
    <xf numFmtId="169" fontId="3" fillId="0" borderId="76" xfId="6" applyNumberFormat="1" applyFont="1" applyFill="1" applyBorder="1" applyAlignment="1" applyProtection="1">
      <protection locked="0"/>
    </xf>
    <xf numFmtId="169" fontId="3" fillId="0" borderId="76" xfId="6" applyNumberFormat="1" applyFont="1" applyFill="1" applyBorder="1" applyAlignment="1" applyProtection="1"/>
    <xf numFmtId="169" fontId="16" fillId="0" borderId="76" xfId="6" applyNumberFormat="1" applyFont="1" applyFill="1" applyBorder="1" applyAlignment="1" applyProtection="1"/>
    <xf numFmtId="169" fontId="13" fillId="0" borderId="76" xfId="6" applyNumberFormat="1" applyFont="1" applyFill="1" applyBorder="1" applyAlignment="1" applyProtection="1">
      <alignment vertical="center"/>
    </xf>
    <xf numFmtId="169" fontId="13" fillId="10" borderId="76" xfId="6" applyNumberFormat="1" applyFont="1" applyFill="1" applyBorder="1" applyAlignment="1" applyProtection="1">
      <alignment vertical="center"/>
      <protection locked="0"/>
    </xf>
    <xf numFmtId="169" fontId="15" fillId="0" borderId="76" xfId="6" applyNumberFormat="1" applyFont="1" applyFill="1" applyBorder="1" applyAlignment="1" applyProtection="1"/>
    <xf numFmtId="0" fontId="3" fillId="8" borderId="76" xfId="6" applyFont="1" applyFill="1" applyBorder="1" applyAlignment="1" applyProtection="1">
      <alignment vertical="top"/>
      <protection locked="0"/>
    </xf>
    <xf numFmtId="169" fontId="15" fillId="0" borderId="77" xfId="6" applyNumberFormat="1" applyFont="1" applyFill="1" applyBorder="1" applyAlignment="1" applyProtection="1"/>
    <xf numFmtId="169" fontId="3" fillId="18" borderId="76" xfId="6" applyNumberFormat="1" applyFont="1" applyFill="1" applyBorder="1" applyAlignment="1" applyProtection="1"/>
    <xf numFmtId="169" fontId="16" fillId="18" borderId="76" xfId="6" applyNumberFormat="1" applyFont="1" applyFill="1" applyBorder="1" applyAlignment="1" applyProtection="1"/>
    <xf numFmtId="169" fontId="3" fillId="3" borderId="76" xfId="6" applyNumberFormat="1" applyFont="1" applyFill="1" applyBorder="1" applyAlignment="1" applyProtection="1"/>
    <xf numFmtId="169" fontId="14" fillId="3" borderId="76" xfId="6" applyNumberFormat="1" applyFont="1" applyFill="1" applyBorder="1" applyAlignment="1" applyProtection="1">
      <protection locked="0"/>
    </xf>
    <xf numFmtId="169" fontId="3" fillId="9" borderId="76" xfId="6" applyNumberFormat="1" applyFont="1" applyFill="1" applyBorder="1" applyAlignment="1" applyProtection="1"/>
    <xf numFmtId="169" fontId="16" fillId="9" borderId="76" xfId="6" applyNumberFormat="1" applyFont="1" applyFill="1" applyBorder="1" applyAlignment="1" applyProtection="1"/>
    <xf numFmtId="169" fontId="3" fillId="9" borderId="76" xfId="6" applyNumberFormat="1" applyFont="1" applyFill="1" applyBorder="1" applyAlignment="1" applyProtection="1">
      <protection locked="0"/>
    </xf>
    <xf numFmtId="0" fontId="15" fillId="0" borderId="67" xfId="11" applyFont="1" applyBorder="1" applyAlignment="1">
      <alignment horizontal="right" indent="1"/>
    </xf>
    <xf numFmtId="0" fontId="15" fillId="0" borderId="68" xfId="11" applyFont="1" applyBorder="1" applyAlignment="1">
      <alignment horizontal="right" indent="1"/>
    </xf>
    <xf numFmtId="0" fontId="58" fillId="0" borderId="4" xfId="11" applyFont="1" applyBorder="1" applyAlignment="1">
      <alignment horizontal="left"/>
    </xf>
    <xf numFmtId="0" fontId="15" fillId="0" borderId="21" xfId="11" applyFont="1" applyBorder="1" applyAlignment="1">
      <alignment horizontal="right" indent="1"/>
    </xf>
    <xf numFmtId="0" fontId="57" fillId="0" borderId="4" xfId="11" applyFont="1" applyBorder="1" applyAlignment="1">
      <alignment horizontal="left" indent="1"/>
    </xf>
    <xf numFmtId="0" fontId="57" fillId="0" borderId="21" xfId="11" applyFont="1" applyBorder="1" applyAlignment="1">
      <alignment horizontal="left"/>
    </xf>
    <xf numFmtId="0" fontId="13" fillId="0" borderId="4" xfId="11" applyFont="1" applyBorder="1" applyAlignment="1">
      <alignment horizontal="left" indent="3"/>
    </xf>
    <xf numFmtId="0" fontId="15" fillId="0" borderId="4" xfId="11" applyFont="1" applyBorder="1" applyAlignment="1">
      <alignment horizontal="left" indent="2"/>
    </xf>
    <xf numFmtId="0" fontId="15" fillId="0" borderId="21" xfId="11" applyFont="1" applyBorder="1" applyAlignment="1">
      <alignment horizontal="left" indent="1"/>
    </xf>
    <xf numFmtId="0" fontId="13" fillId="0" borderId="4" xfId="11" applyFont="1" applyBorder="1" applyAlignment="1">
      <alignment horizontal="left" vertical="center" indent="2"/>
    </xf>
    <xf numFmtId="0" fontId="13" fillId="0" borderId="21" xfId="11" applyFont="1" applyBorder="1" applyAlignment="1">
      <alignment horizontal="left" vertical="center" indent="1"/>
    </xf>
    <xf numFmtId="0" fontId="15" fillId="0" borderId="4" xfId="11" applyFont="1" applyBorder="1" applyAlignment="1">
      <alignment horizontal="left" indent="5"/>
    </xf>
    <xf numFmtId="0" fontId="57" fillId="0" borderId="4" xfId="11" applyFont="1" applyBorder="1" applyAlignment="1">
      <alignment horizontal="left" vertical="center" indent="2"/>
    </xf>
    <xf numFmtId="0" fontId="3" fillId="0" borderId="4" xfId="11" applyBorder="1" applyAlignment="1">
      <alignment horizontal="left" indent="3"/>
    </xf>
    <xf numFmtId="0" fontId="3" fillId="0" borderId="21" xfId="11" applyBorder="1" applyAlignment="1">
      <alignment horizontal="left" indent="1"/>
    </xf>
    <xf numFmtId="0" fontId="3" fillId="0" borderId="88" xfId="11" applyBorder="1" applyAlignment="1">
      <alignment horizontal="left" indent="3"/>
    </xf>
    <xf numFmtId="0" fontId="3" fillId="0" borderId="85" xfId="11" applyBorder="1" applyAlignment="1">
      <alignment horizontal="left" indent="1"/>
    </xf>
    <xf numFmtId="169" fontId="3" fillId="4" borderId="0" xfId="11" applyNumberFormat="1" applyFill="1" applyAlignment="1"/>
    <xf numFmtId="169" fontId="3" fillId="4" borderId="10" xfId="11" applyNumberFormat="1" applyFill="1" applyBorder="1" applyAlignment="1"/>
    <xf numFmtId="0" fontId="13" fillId="0" borderId="4" xfId="11" applyFont="1" applyBorder="1" applyAlignment="1">
      <alignment horizontal="left" vertical="center" indent="1"/>
    </xf>
    <xf numFmtId="0" fontId="13" fillId="0" borderId="4" xfId="11" applyFont="1" applyBorder="1" applyAlignment="1">
      <alignment horizontal="left" vertical="center"/>
    </xf>
    <xf numFmtId="0" fontId="3" fillId="0" borderId="21" xfId="11" applyBorder="1" applyAlignment="1">
      <alignment horizontal="center"/>
    </xf>
    <xf numFmtId="0" fontId="13" fillId="0" borderId="21" xfId="11" applyFont="1" applyBorder="1" applyAlignment="1">
      <alignment horizontal="left"/>
    </xf>
    <xf numFmtId="169" fontId="15" fillId="0" borderId="0" xfId="11" applyNumberFormat="1" applyFont="1" applyAlignment="1">
      <alignment horizontal="right"/>
    </xf>
    <xf numFmtId="169" fontId="15" fillId="0" borderId="10" xfId="11" applyNumberFormat="1" applyFont="1" applyBorder="1" applyAlignment="1">
      <alignment horizontal="right"/>
    </xf>
    <xf numFmtId="0" fontId="13" fillId="0" borderId="4" xfId="11" applyFont="1" applyBorder="1" applyAlignment="1">
      <alignment horizontal="left" indent="1"/>
    </xf>
    <xf numFmtId="0" fontId="61" fillId="3" borderId="21" xfId="11" applyFont="1" applyFill="1" applyBorder="1" applyAlignment="1">
      <alignment horizontal="left"/>
    </xf>
    <xf numFmtId="0" fontId="61" fillId="3" borderId="13" xfId="11" applyFont="1" applyFill="1" applyBorder="1" applyAlignment="1">
      <alignment horizontal="left"/>
    </xf>
    <xf numFmtId="169" fontId="3" fillId="4" borderId="12" xfId="11" applyNumberFormat="1" applyFill="1" applyBorder="1" applyAlignment="1"/>
    <xf numFmtId="169" fontId="3" fillId="4" borderId="32" xfId="11" applyNumberFormat="1" applyFill="1" applyBorder="1" applyAlignment="1"/>
    <xf numFmtId="0" fontId="3" fillId="0" borderId="4" xfId="11" applyBorder="1" applyAlignment="1">
      <alignment horizontal="right" indent="1"/>
    </xf>
    <xf numFmtId="169" fontId="3" fillId="0" borderId="0" xfId="11" applyNumberFormat="1" applyAlignment="1"/>
    <xf numFmtId="169" fontId="3" fillId="0" borderId="10" xfId="11" applyNumberFormat="1" applyBorder="1" applyAlignment="1"/>
    <xf numFmtId="0" fontId="13" fillId="0" borderId="21" xfId="11" applyFont="1" applyBorder="1" applyAlignment="1">
      <alignment horizontal="left" vertical="center"/>
    </xf>
    <xf numFmtId="0" fontId="3" fillId="0" borderId="21" xfId="11" applyBorder="1" applyAlignment="1">
      <alignment horizontal="left" vertical="center"/>
    </xf>
    <xf numFmtId="169" fontId="13" fillId="4" borderId="0" xfId="11" applyNumberFormat="1" applyFont="1" applyFill="1" applyAlignment="1">
      <alignment vertical="center"/>
    </xf>
    <xf numFmtId="0" fontId="13" fillId="0" borderId="15" xfId="11" applyFont="1" applyBorder="1" applyAlignment="1">
      <alignment horizontal="left" vertical="center"/>
    </xf>
    <xf numFmtId="0" fontId="13" fillId="0" borderId="30" xfId="11" applyFont="1" applyBorder="1" applyAlignment="1">
      <alignment horizontal="left" vertical="center"/>
    </xf>
    <xf numFmtId="0" fontId="3" fillId="0" borderId="0" xfId="11">
      <alignment vertical="top"/>
    </xf>
    <xf numFmtId="168" fontId="3" fillId="0" borderId="0" xfId="11" applyNumberFormat="1">
      <alignment vertical="top"/>
    </xf>
    <xf numFmtId="0" fontId="57" fillId="24" borderId="4" xfId="11" applyFont="1" applyFill="1" applyBorder="1" applyAlignment="1">
      <alignment horizontal="left" indent="1"/>
    </xf>
    <xf numFmtId="0" fontId="57" fillId="24" borderId="21" xfId="11" applyFont="1" applyFill="1" applyBorder="1" applyAlignment="1">
      <alignment horizontal="left"/>
    </xf>
    <xf numFmtId="0" fontId="13" fillId="24" borderId="4" xfId="11" applyFont="1" applyFill="1" applyBorder="1" applyAlignment="1">
      <alignment horizontal="left" indent="3"/>
    </xf>
    <xf numFmtId="0" fontId="15" fillId="24" borderId="4" xfId="11" applyFont="1" applyFill="1" applyBorder="1" applyAlignment="1">
      <alignment horizontal="left" indent="2"/>
    </xf>
    <xf numFmtId="0" fontId="15" fillId="24" borderId="21" xfId="11" applyFont="1" applyFill="1" applyBorder="1" applyAlignment="1">
      <alignment horizontal="left" indent="1"/>
    </xf>
    <xf numFmtId="0" fontId="13" fillId="24" borderId="4" xfId="11" applyFont="1" applyFill="1" applyBorder="1" applyAlignment="1">
      <alignment horizontal="left" vertical="center" indent="2"/>
    </xf>
    <xf numFmtId="0" fontId="13" fillId="24" borderId="21" xfId="11" applyFont="1" applyFill="1" applyBorder="1" applyAlignment="1">
      <alignment horizontal="left" vertical="center" indent="1"/>
    </xf>
    <xf numFmtId="0" fontId="15" fillId="24" borderId="4" xfId="11" applyFont="1" applyFill="1" applyBorder="1" applyAlignment="1">
      <alignment horizontal="left" indent="5"/>
    </xf>
    <xf numFmtId="0" fontId="57" fillId="24" borderId="4" xfId="11" applyFont="1" applyFill="1" applyBorder="1" applyAlignment="1">
      <alignment horizontal="left" vertical="center" indent="2"/>
    </xf>
    <xf numFmtId="0" fontId="3" fillId="24" borderId="4" xfId="11" applyFill="1" applyBorder="1" applyAlignment="1">
      <alignment horizontal="left" indent="3"/>
    </xf>
    <xf numFmtId="0" fontId="3" fillId="24" borderId="21" xfId="11" applyFill="1" applyBorder="1" applyAlignment="1">
      <alignment horizontal="left" indent="1"/>
    </xf>
    <xf numFmtId="169" fontId="3" fillId="23" borderId="0" xfId="11" applyNumberFormat="1" applyFill="1" applyAlignment="1"/>
    <xf numFmtId="169" fontId="3" fillId="23" borderId="10" xfId="11" applyNumberFormat="1" applyFill="1" applyBorder="1" applyAlignment="1"/>
    <xf numFmtId="0" fontId="3" fillId="24" borderId="88" xfId="11" applyFill="1" applyBorder="1" applyAlignment="1">
      <alignment horizontal="left" indent="3"/>
    </xf>
    <xf numFmtId="0" fontId="3" fillId="24" borderId="85" xfId="11" applyFill="1" applyBorder="1" applyAlignment="1">
      <alignment horizontal="left" indent="1"/>
    </xf>
    <xf numFmtId="0" fontId="61" fillId="3" borderId="37" xfId="11" applyFont="1" applyFill="1" applyBorder="1" applyAlignment="1">
      <alignment horizontal="left"/>
    </xf>
    <xf numFmtId="169" fontId="3" fillId="4" borderId="36" xfId="11" applyNumberFormat="1" applyFill="1" applyBorder="1" applyAlignment="1"/>
    <xf numFmtId="169" fontId="3" fillId="4" borderId="41" xfId="11" applyNumberFormat="1" applyFill="1" applyBorder="1" applyAlignment="1"/>
    <xf numFmtId="0" fontId="65" fillId="3" borderId="4" xfId="0" applyFont="1" applyFill="1" applyBorder="1"/>
    <xf numFmtId="0" fontId="65" fillId="3" borderId="6" xfId="0" applyFont="1" applyFill="1" applyBorder="1"/>
    <xf numFmtId="0" fontId="65" fillId="3" borderId="15" xfId="0" applyFont="1" applyFill="1" applyBorder="1"/>
    <xf numFmtId="0" fontId="79" fillId="0" borderId="45" xfId="11" applyNumberFormat="1" applyFont="1" applyBorder="1" applyAlignment="1">
      <alignment horizontal="left" indent="1"/>
    </xf>
    <xf numFmtId="0" fontId="7" fillId="9" borderId="18" xfId="0" applyFont="1" applyFill="1" applyBorder="1" applyAlignment="1">
      <alignment horizontal="center" wrapText="1"/>
    </xf>
    <xf numFmtId="0" fontId="0" fillId="3" borderId="4" xfId="0" applyFill="1" applyBorder="1"/>
    <xf numFmtId="0" fontId="0" fillId="3" borderId="0" xfId="0" applyFill="1" applyBorder="1"/>
    <xf numFmtId="0" fontId="0" fillId="3" borderId="20" xfId="0" applyFill="1" applyBorder="1"/>
    <xf numFmtId="0" fontId="0" fillId="0" borderId="4" xfId="0" applyFill="1" applyBorder="1" applyAlignment="1">
      <alignment horizontal="left"/>
    </xf>
    <xf numFmtId="0" fontId="0" fillId="0" borderId="15" xfId="0" applyFill="1" applyBorder="1" applyAlignment="1">
      <alignment horizontal="left"/>
    </xf>
    <xf numFmtId="0" fontId="32" fillId="18" borderId="9" xfId="0" applyFont="1" applyFill="1" applyBorder="1"/>
    <xf numFmtId="0" fontId="32" fillId="18" borderId="76" xfId="0" applyFont="1" applyFill="1" applyBorder="1"/>
    <xf numFmtId="0" fontId="32" fillId="18" borderId="77" xfId="0" applyFont="1" applyFill="1" applyBorder="1"/>
    <xf numFmtId="43" fontId="32" fillId="4" borderId="0" xfId="8" applyFont="1" applyFill="1" applyAlignment="1">
      <alignment horizontal="left"/>
    </xf>
    <xf numFmtId="43" fontId="32" fillId="0" borderId="18" xfId="8" applyFont="1" applyBorder="1" applyAlignment="1">
      <alignment horizontal="left"/>
    </xf>
    <xf numFmtId="43" fontId="5" fillId="5" borderId="0" xfId="8" applyFont="1" applyFill="1" applyBorder="1"/>
    <xf numFmtId="43" fontId="5" fillId="5" borderId="21" xfId="8" applyFont="1" applyFill="1" applyBorder="1"/>
    <xf numFmtId="0" fontId="16" fillId="0" borderId="4" xfId="17" applyFont="1" applyBorder="1" applyAlignment="1" applyProtection="1">
      <alignment horizontal="left" indent="1"/>
      <protection locked="0"/>
    </xf>
    <xf numFmtId="43" fontId="0" fillId="4" borderId="18" xfId="8" applyFont="1" applyFill="1" applyBorder="1"/>
    <xf numFmtId="43" fontId="0" fillId="4" borderId="0" xfId="8" applyFont="1" applyFill="1" applyBorder="1"/>
    <xf numFmtId="43" fontId="45" fillId="5" borderId="21" xfId="8" applyFont="1" applyFill="1" applyBorder="1" applyAlignment="1">
      <alignment horizontal="left"/>
    </xf>
    <xf numFmtId="43" fontId="45" fillId="5" borderId="30" xfId="8" applyFont="1" applyFill="1" applyBorder="1" applyAlignment="1">
      <alignment horizontal="left"/>
    </xf>
    <xf numFmtId="43" fontId="45" fillId="5" borderId="0" xfId="8" applyFont="1" applyFill="1" applyBorder="1" applyAlignment="1">
      <alignment horizontal="left"/>
    </xf>
    <xf numFmtId="43" fontId="45" fillId="5" borderId="10" xfId="8" applyFont="1" applyFill="1" applyBorder="1" applyAlignment="1">
      <alignment horizontal="left"/>
    </xf>
    <xf numFmtId="43" fontId="45" fillId="5" borderId="16" xfId="8" applyFont="1" applyFill="1" applyBorder="1" applyAlignment="1">
      <alignment horizontal="left"/>
    </xf>
    <xf numFmtId="43" fontId="45" fillId="5" borderId="14" xfId="8" applyFont="1" applyFill="1" applyBorder="1" applyAlignment="1">
      <alignment horizontal="left"/>
    </xf>
    <xf numFmtId="43" fontId="45" fillId="5" borderId="20" xfId="8" applyFont="1" applyFill="1" applyBorder="1" applyAlignment="1">
      <alignment horizontal="left"/>
    </xf>
    <xf numFmtId="43" fontId="45" fillId="5" borderId="24" xfId="8" applyFont="1" applyFill="1" applyBorder="1" applyAlignment="1">
      <alignment horizontal="left"/>
    </xf>
    <xf numFmtId="43" fontId="45" fillId="5" borderId="29" xfId="8" applyFont="1" applyFill="1" applyBorder="1" applyAlignment="1">
      <alignment horizontal="left"/>
    </xf>
    <xf numFmtId="43" fontId="45" fillId="5" borderId="89" xfId="8" applyFont="1" applyFill="1" applyBorder="1" applyAlignment="1">
      <alignment horizontal="left"/>
    </xf>
    <xf numFmtId="4" fontId="0" fillId="0" borderId="0" xfId="0" applyNumberFormat="1"/>
    <xf numFmtId="4" fontId="0" fillId="0" borderId="0" xfId="0" applyNumberFormat="1" applyAlignment="1">
      <alignment horizontal="center" vertical="center" wrapText="1"/>
    </xf>
    <xf numFmtId="175" fontId="0" fillId="0" borderId="0" xfId="8" applyNumberFormat="1" applyFont="1"/>
    <xf numFmtId="175" fontId="23" fillId="7" borderId="0" xfId="8" applyNumberFormat="1" applyFont="1" applyFill="1"/>
    <xf numFmtId="175" fontId="20" fillId="15" borderId="7" xfId="8" applyNumberFormat="1" applyFont="1" applyFill="1" applyBorder="1" applyAlignment="1" applyProtection="1">
      <alignment horizontal="center" vertical="center" wrapText="1"/>
      <protection locked="0"/>
    </xf>
    <xf numFmtId="175" fontId="20" fillId="15" borderId="8" xfId="8" applyNumberFormat="1" applyFont="1" applyFill="1" applyBorder="1" applyAlignment="1" applyProtection="1">
      <alignment horizontal="center" vertical="center" wrapText="1"/>
      <protection locked="0"/>
    </xf>
    <xf numFmtId="169" fontId="3" fillId="0" borderId="0" xfId="15" applyNumberFormat="1" applyAlignment="1"/>
    <xf numFmtId="0" fontId="49" fillId="7" borderId="0" xfId="0" applyFont="1" applyFill="1" applyBorder="1" applyAlignment="1">
      <alignment horizontal="center" vertical="center"/>
    </xf>
    <xf numFmtId="0" fontId="61" fillId="26" borderId="0" xfId="0" applyFont="1" applyFill="1" applyBorder="1" applyAlignment="1">
      <alignment horizontal="center" vertical="center"/>
    </xf>
    <xf numFmtId="0" fontId="61" fillId="26" borderId="21" xfId="0" applyFont="1" applyFill="1" applyBorder="1" applyAlignment="1">
      <alignment horizontal="center" vertical="center"/>
    </xf>
    <xf numFmtId="43" fontId="80" fillId="4" borderId="0" xfId="8" applyFont="1" applyFill="1" applyAlignment="1">
      <alignment horizontal="left"/>
    </xf>
    <xf numFmtId="43" fontId="80" fillId="5" borderId="0" xfId="8" applyFont="1" applyFill="1" applyAlignment="1">
      <alignment horizontal="left"/>
    </xf>
    <xf numFmtId="0" fontId="80" fillId="0" borderId="0" xfId="0" applyFont="1" applyBorder="1" applyAlignment="1">
      <alignment horizontal="left"/>
    </xf>
    <xf numFmtId="0" fontId="80" fillId="4" borderId="0" xfId="0" applyFont="1" applyFill="1" applyAlignment="1">
      <alignment horizontal="left"/>
    </xf>
    <xf numFmtId="43" fontId="80" fillId="5" borderId="0" xfId="0" applyNumberFormat="1" applyFont="1" applyFill="1" applyAlignment="1">
      <alignment horizontal="left"/>
    </xf>
    <xf numFmtId="43" fontId="32" fillId="5" borderId="0" xfId="0" applyNumberFormat="1" applyFont="1" applyFill="1" applyAlignment="1">
      <alignment horizontal="left"/>
    </xf>
    <xf numFmtId="174" fontId="32" fillId="5" borderId="0" xfId="0" applyNumberFormat="1" applyFont="1" applyFill="1" applyAlignment="1">
      <alignment horizontal="left"/>
    </xf>
    <xf numFmtId="174" fontId="80" fillId="5" borderId="0" xfId="0" applyNumberFormat="1" applyFont="1" applyFill="1" applyAlignment="1">
      <alignment horizontal="left"/>
    </xf>
    <xf numFmtId="0" fontId="61" fillId="26" borderId="86" xfId="0" applyFont="1" applyFill="1" applyBorder="1" applyAlignment="1">
      <alignment horizontal="center" vertical="center"/>
    </xf>
    <xf numFmtId="0" fontId="32" fillId="0" borderId="86" xfId="0" applyFont="1" applyBorder="1" applyAlignment="1">
      <alignment horizontal="left"/>
    </xf>
    <xf numFmtId="43" fontId="80" fillId="5" borderId="86" xfId="0" applyNumberFormat="1" applyFont="1" applyFill="1" applyBorder="1" applyAlignment="1">
      <alignment horizontal="left"/>
    </xf>
    <xf numFmtId="0" fontId="80" fillId="0" borderId="86" xfId="0" applyFont="1" applyBorder="1" applyAlignment="1">
      <alignment horizontal="left"/>
    </xf>
    <xf numFmtId="0" fontId="32" fillId="23" borderId="86" xfId="0" applyFont="1" applyFill="1" applyBorder="1" applyAlignment="1">
      <alignment horizontal="left"/>
    </xf>
    <xf numFmtId="43" fontId="32" fillId="5" borderId="86" xfId="0" applyNumberFormat="1" applyFont="1" applyFill="1" applyBorder="1" applyAlignment="1">
      <alignment horizontal="left"/>
    </xf>
    <xf numFmtId="0" fontId="32" fillId="9" borderId="86" xfId="0" applyFont="1" applyFill="1" applyBorder="1" applyAlignment="1">
      <alignment horizontal="left"/>
    </xf>
    <xf numFmtId="174" fontId="80" fillId="5" borderId="86" xfId="0" applyNumberFormat="1" applyFont="1" applyFill="1" applyBorder="1" applyAlignment="1">
      <alignment horizontal="left"/>
    </xf>
    <xf numFmtId="43" fontId="32" fillId="4" borderId="0" xfId="8" applyFont="1" applyFill="1" applyBorder="1" applyAlignment="1">
      <alignment horizontal="left"/>
    </xf>
    <xf numFmtId="0" fontId="32" fillId="18" borderId="82" xfId="0" applyFont="1" applyFill="1" applyBorder="1" applyAlignment="1">
      <alignment horizontal="left"/>
    </xf>
    <xf numFmtId="0" fontId="32" fillId="18" borderId="83" xfId="0" applyFont="1" applyFill="1" applyBorder="1" applyAlignment="1">
      <alignment horizontal="left"/>
    </xf>
    <xf numFmtId="0" fontId="32" fillId="19" borderId="90" xfId="0" applyFont="1" applyFill="1" applyBorder="1" applyAlignment="1">
      <alignment horizontal="left"/>
    </xf>
    <xf numFmtId="43" fontId="32" fillId="5" borderId="19" xfId="8" applyFont="1" applyFill="1" applyBorder="1" applyAlignment="1">
      <alignment horizontal="left"/>
    </xf>
    <xf numFmtId="43" fontId="32" fillId="2" borderId="0" xfId="8" applyFont="1" applyFill="1" applyBorder="1" applyAlignment="1">
      <alignment horizontal="left"/>
    </xf>
    <xf numFmtId="0" fontId="43" fillId="3" borderId="0" xfId="0" applyFont="1" applyFill="1" applyBorder="1" applyAlignment="1">
      <alignment horizontal="center" vertical="center"/>
    </xf>
    <xf numFmtId="43" fontId="32" fillId="4" borderId="21" xfId="8" applyFont="1" applyFill="1" applyBorder="1" applyAlignment="1">
      <alignment horizontal="left"/>
    </xf>
    <xf numFmtId="43" fontId="32" fillId="0" borderId="0" xfId="0" applyNumberFormat="1" applyFont="1" applyAlignment="1">
      <alignment horizontal="left"/>
    </xf>
    <xf numFmtId="4" fontId="81" fillId="4" borderId="17" xfId="0" applyNumberFormat="1" applyFont="1" applyFill="1" applyBorder="1"/>
    <xf numFmtId="43" fontId="81" fillId="5" borderId="0" xfId="8" applyFont="1" applyFill="1" applyBorder="1"/>
    <xf numFmtId="4" fontId="81" fillId="4" borderId="20" xfId="0" applyNumberFormat="1" applyFont="1" applyFill="1" applyBorder="1"/>
    <xf numFmtId="43" fontId="81" fillId="5" borderId="21" xfId="8" applyFont="1" applyFill="1" applyBorder="1"/>
    <xf numFmtId="43" fontId="81" fillId="5" borderId="36" xfId="8" applyFont="1" applyFill="1" applyBorder="1"/>
    <xf numFmtId="43" fontId="81" fillId="5" borderId="37" xfId="8" applyFont="1" applyFill="1" applyBorder="1"/>
    <xf numFmtId="0" fontId="32" fillId="0" borderId="36" xfId="0" applyFont="1" applyBorder="1" applyAlignment="1">
      <alignment horizontal="left"/>
    </xf>
    <xf numFmtId="14" fontId="20" fillId="25" borderId="7" xfId="6" applyNumberFormat="1" applyFont="1" applyFill="1" applyBorder="1" applyAlignment="1" applyProtection="1">
      <alignment horizontal="center" vertical="center" wrapText="1"/>
      <protection locked="0"/>
    </xf>
    <xf numFmtId="169" fontId="82" fillId="4" borderId="0" xfId="6" applyNumberFormat="1" applyFont="1" applyFill="1" applyBorder="1" applyAlignment="1" applyProtection="1"/>
    <xf numFmtId="169" fontId="84" fillId="4" borderId="0" xfId="6" applyNumberFormat="1" applyFont="1" applyFill="1" applyBorder="1" applyAlignment="1" applyProtection="1"/>
    <xf numFmtId="169" fontId="84" fillId="5" borderId="0" xfId="6" applyNumberFormat="1" applyFont="1" applyFill="1" applyBorder="1" applyAlignment="1" applyProtection="1"/>
    <xf numFmtId="43" fontId="84" fillId="4" borderId="0" xfId="8" applyFont="1" applyFill="1" applyBorder="1"/>
    <xf numFmtId="43" fontId="84" fillId="5" borderId="0" xfId="8" applyFont="1" applyFill="1" applyBorder="1"/>
    <xf numFmtId="43" fontId="84" fillId="5" borderId="36" xfId="8" applyFont="1" applyFill="1" applyBorder="1"/>
    <xf numFmtId="43" fontId="84" fillId="4" borderId="36" xfId="8" applyFont="1" applyFill="1" applyBorder="1"/>
    <xf numFmtId="169" fontId="3" fillId="5" borderId="51" xfId="11" applyNumberFormat="1" applyFont="1" applyFill="1" applyBorder="1" applyAlignment="1">
      <alignment horizontal="right"/>
    </xf>
    <xf numFmtId="169" fontId="3" fillId="8" borderId="45" xfId="11" applyNumberFormat="1" applyFont="1" applyFill="1" applyBorder="1" applyAlignment="1">
      <alignment horizontal="right"/>
    </xf>
    <xf numFmtId="169" fontId="3" fillId="18" borderId="51" xfId="11" applyNumberFormat="1" applyFont="1" applyFill="1" applyBorder="1" applyAlignment="1">
      <alignment horizontal="right"/>
    </xf>
    <xf numFmtId="169" fontId="3" fillId="16" borderId="45" xfId="11" applyNumberFormat="1" applyFont="1" applyFill="1" applyBorder="1" applyAlignment="1">
      <alignment horizontal="right"/>
    </xf>
    <xf numFmtId="169" fontId="3" fillId="16" borderId="51" xfId="11" applyNumberFormat="1" applyFont="1" applyFill="1" applyBorder="1" applyAlignment="1">
      <alignment horizontal="right"/>
    </xf>
    <xf numFmtId="43" fontId="84" fillId="4" borderId="12" xfId="8" applyFont="1" applyFill="1" applyBorder="1"/>
    <xf numFmtId="0" fontId="3" fillId="27" borderId="24" xfId="0" applyFont="1" applyFill="1" applyBorder="1" applyAlignment="1">
      <alignment horizontal="left" vertical="top" indent="1"/>
    </xf>
    <xf numFmtId="4" fontId="3" fillId="16" borderId="45" xfId="11" applyNumberFormat="1" applyFont="1" applyFill="1" applyBorder="1" applyAlignment="1">
      <alignment horizontal="right"/>
    </xf>
    <xf numFmtId="169" fontId="3" fillId="16" borderId="53" xfId="11" applyNumberFormat="1" applyFont="1" applyFill="1" applyBorder="1" applyAlignment="1">
      <alignment horizontal="right"/>
    </xf>
    <xf numFmtId="169" fontId="3" fillId="18" borderId="46" xfId="11" applyNumberFormat="1" applyFont="1" applyFill="1" applyBorder="1" applyAlignment="1">
      <alignment horizontal="right"/>
    </xf>
    <xf numFmtId="169" fontId="3" fillId="5" borderId="46" xfId="11" applyNumberFormat="1" applyFont="1" applyFill="1" applyBorder="1" applyAlignment="1">
      <alignment horizontal="right"/>
    </xf>
    <xf numFmtId="169" fontId="3" fillId="16" borderId="46" xfId="11" applyNumberFormat="1" applyFont="1" applyFill="1" applyBorder="1" applyAlignment="1">
      <alignment horizontal="right"/>
    </xf>
    <xf numFmtId="169" fontId="3" fillId="8" borderId="48" xfId="11" applyNumberFormat="1" applyFont="1" applyFill="1" applyBorder="1" applyAlignment="1">
      <alignment horizontal="right"/>
    </xf>
    <xf numFmtId="169" fontId="3" fillId="8" borderId="46" xfId="11" applyNumberFormat="1" applyFont="1" applyFill="1" applyBorder="1" applyAlignment="1">
      <alignment horizontal="right"/>
    </xf>
    <xf numFmtId="169" fontId="3" fillId="8" borderId="50" xfId="11" applyNumberFormat="1" applyFont="1" applyFill="1" applyBorder="1" applyAlignment="1">
      <alignment horizontal="right"/>
    </xf>
    <xf numFmtId="169" fontId="3" fillId="4" borderId="51" xfId="11" applyNumberFormat="1" applyFont="1" applyFill="1" applyBorder="1" applyAlignment="1">
      <alignment horizontal="right"/>
    </xf>
    <xf numFmtId="169" fontId="27" fillId="4" borderId="51" xfId="11" applyNumberFormat="1" applyFont="1" applyFill="1" applyBorder="1" applyAlignment="1">
      <alignment horizontal="right"/>
    </xf>
    <xf numFmtId="169" fontId="27" fillId="4" borderId="46" xfId="11" applyNumberFormat="1" applyFont="1" applyFill="1" applyBorder="1" applyAlignment="1">
      <alignment horizontal="right"/>
    </xf>
    <xf numFmtId="169" fontId="32" fillId="5" borderId="45" xfId="11" applyNumberFormat="1" applyFont="1" applyFill="1" applyBorder="1" applyAlignment="1">
      <alignment horizontal="right"/>
    </xf>
    <xf numFmtId="169" fontId="32" fillId="5" borderId="48" xfId="11" applyNumberFormat="1" applyFont="1" applyFill="1" applyBorder="1" applyAlignment="1">
      <alignment horizontal="right"/>
    </xf>
    <xf numFmtId="169" fontId="32" fillId="16" borderId="45" xfId="11" applyNumberFormat="1" applyFont="1" applyFill="1" applyBorder="1" applyAlignment="1">
      <alignment horizontal="right"/>
    </xf>
    <xf numFmtId="169" fontId="32" fillId="16" borderId="48" xfId="11" applyNumberFormat="1" applyFont="1" applyFill="1" applyBorder="1" applyAlignment="1">
      <alignment horizontal="right"/>
    </xf>
    <xf numFmtId="169" fontId="28" fillId="16" borderId="51" xfId="11" applyNumberFormat="1" applyFont="1" applyFill="1" applyBorder="1" applyAlignment="1">
      <alignment horizontal="right"/>
    </xf>
    <xf numFmtId="169" fontId="28" fillId="16" borderId="46" xfId="11" applyNumberFormat="1" applyFont="1" applyFill="1" applyBorder="1" applyAlignment="1">
      <alignment horizontal="right"/>
    </xf>
    <xf numFmtId="169" fontId="3" fillId="16" borderId="48" xfId="11" applyNumberFormat="1" applyFont="1" applyFill="1" applyBorder="1" applyAlignment="1">
      <alignment horizontal="right"/>
    </xf>
    <xf numFmtId="169" fontId="3" fillId="16" borderId="50" xfId="11" applyNumberFormat="1" applyFont="1" applyFill="1" applyBorder="1" applyAlignment="1">
      <alignment horizontal="right"/>
    </xf>
    <xf numFmtId="4" fontId="3" fillId="16" borderId="46" xfId="11" applyNumberFormat="1" applyFont="1" applyFill="1" applyBorder="1" applyAlignment="1">
      <alignment horizontal="right"/>
    </xf>
    <xf numFmtId="0" fontId="0" fillId="21" borderId="4" xfId="0" applyFill="1" applyBorder="1"/>
    <xf numFmtId="0" fontId="0" fillId="21" borderId="0" xfId="0" applyFill="1" applyBorder="1"/>
    <xf numFmtId="0" fontId="0" fillId="21" borderId="0" xfId="0" applyFill="1" applyBorder="1" applyAlignment="1">
      <alignment horizontal="center" vertical="center" wrapText="1"/>
    </xf>
    <xf numFmtId="0" fontId="0" fillId="21" borderId="10" xfId="0" applyFill="1" applyBorder="1" applyAlignment="1">
      <alignment horizontal="center" vertical="center" wrapText="1"/>
    </xf>
    <xf numFmtId="0" fontId="11" fillId="21" borderId="4" xfId="0" applyFont="1" applyFill="1" applyBorder="1" applyAlignment="1">
      <alignment horizontal="left" vertical="center" indent="1"/>
    </xf>
    <xf numFmtId="0" fontId="11" fillId="21" borderId="0" xfId="0" applyFont="1" applyFill="1" applyBorder="1" applyAlignment="1">
      <alignment horizontal="left" vertical="center" indent="1"/>
    </xf>
    <xf numFmtId="43" fontId="11" fillId="20" borderId="4" xfId="8" applyFont="1" applyFill="1" applyBorder="1" applyAlignment="1">
      <alignment horizontal="left" vertical="center" indent="1"/>
    </xf>
    <xf numFmtId="4" fontId="0" fillId="20" borderId="0" xfId="0" applyNumberFormat="1" applyFill="1" applyBorder="1" applyAlignment="1">
      <alignment horizontal="center" vertical="center" wrapText="1"/>
    </xf>
    <xf numFmtId="0" fontId="0" fillId="20" borderId="0" xfId="0" applyFill="1" applyBorder="1" applyAlignment="1">
      <alignment horizontal="center" vertical="center" wrapText="1"/>
    </xf>
    <xf numFmtId="4" fontId="0" fillId="20" borderId="10" xfId="0" applyNumberFormat="1" applyFill="1" applyBorder="1" applyAlignment="1">
      <alignment horizontal="center" vertical="center" wrapText="1"/>
    </xf>
    <xf numFmtId="0" fontId="11" fillId="20" borderId="0" xfId="0" applyFont="1" applyFill="1" applyBorder="1" applyAlignment="1">
      <alignment horizontal="left" vertical="center" indent="1"/>
    </xf>
    <xf numFmtId="0" fontId="0" fillId="20" borderId="4" xfId="0" applyFill="1" applyBorder="1"/>
    <xf numFmtId="0" fontId="0" fillId="20" borderId="10" xfId="0" applyFill="1" applyBorder="1" applyAlignment="1">
      <alignment horizontal="center" vertical="center" wrapText="1"/>
    </xf>
    <xf numFmtId="0" fontId="0" fillId="20" borderId="0" xfId="0" applyFill="1" applyBorder="1"/>
    <xf numFmtId="43" fontId="0" fillId="20" borderId="16" xfId="8" applyFont="1" applyFill="1" applyBorder="1"/>
    <xf numFmtId="43" fontId="0" fillId="20" borderId="16" xfId="8" applyFont="1" applyFill="1" applyBorder="1" applyAlignment="1">
      <alignment horizontal="center" vertical="center" wrapText="1"/>
    </xf>
    <xf numFmtId="0" fontId="0" fillId="20" borderId="16" xfId="0" applyFill="1" applyBorder="1"/>
    <xf numFmtId="0" fontId="0" fillId="20" borderId="16" xfId="0" applyFill="1" applyBorder="1" applyAlignment="1">
      <alignment horizontal="center" vertical="center" wrapText="1"/>
    </xf>
    <xf numFmtId="175" fontId="2" fillId="5" borderId="79" xfId="8" applyNumberFormat="1" applyFont="1" applyFill="1" applyBorder="1"/>
    <xf numFmtId="175" fontId="2" fillId="5" borderId="2" xfId="8" applyNumberFormat="1" applyFont="1" applyFill="1" applyBorder="1"/>
    <xf numFmtId="176" fontId="2" fillId="4" borderId="0" xfId="8" applyNumberFormat="1" applyFont="1" applyFill="1" applyBorder="1"/>
    <xf numFmtId="176" fontId="2" fillId="4" borderId="10" xfId="8" applyNumberFormat="1" applyFont="1" applyFill="1" applyBorder="1"/>
    <xf numFmtId="176" fontId="2" fillId="5" borderId="79" xfId="8" applyNumberFormat="1" applyFont="1" applyFill="1" applyBorder="1"/>
    <xf numFmtId="176" fontId="2" fillId="4" borderId="16" xfId="8" applyNumberFormat="1" applyFont="1" applyFill="1" applyBorder="1"/>
    <xf numFmtId="176" fontId="2" fillId="4" borderId="14" xfId="8" applyNumberFormat="1" applyFont="1" applyFill="1" applyBorder="1"/>
    <xf numFmtId="176" fontId="2" fillId="5" borderId="2" xfId="8" applyNumberFormat="1" applyFont="1" applyFill="1" applyBorder="1"/>
    <xf numFmtId="176" fontId="2" fillId="4" borderId="27" xfId="8" applyNumberFormat="1" applyFont="1" applyFill="1" applyBorder="1"/>
    <xf numFmtId="176" fontId="2" fillId="4" borderId="7" xfId="8" applyNumberFormat="1" applyFont="1" applyFill="1" applyBorder="1"/>
    <xf numFmtId="176" fontId="2" fillId="4" borderId="8" xfId="8" applyNumberFormat="1" applyFont="1" applyFill="1" applyBorder="1"/>
    <xf numFmtId="176" fontId="2" fillId="4" borderId="20" xfId="8" applyNumberFormat="1" applyFont="1" applyFill="1" applyBorder="1"/>
    <xf numFmtId="176" fontId="0" fillId="4" borderId="29" xfId="8" applyNumberFormat="1" applyFont="1" applyFill="1" applyBorder="1"/>
    <xf numFmtId="176" fontId="0" fillId="4" borderId="16" xfId="8" applyNumberFormat="1" applyFont="1" applyFill="1" applyBorder="1"/>
    <xf numFmtId="176" fontId="0" fillId="4" borderId="14" xfId="8" applyNumberFormat="1" applyFont="1" applyFill="1" applyBorder="1"/>
    <xf numFmtId="43" fontId="39" fillId="4" borderId="18" xfId="8" applyFont="1" applyFill="1" applyBorder="1"/>
    <xf numFmtId="14" fontId="0" fillId="4" borderId="18" xfId="0" applyNumberFormat="1" applyFill="1" applyBorder="1"/>
    <xf numFmtId="9" fontId="0" fillId="4" borderId="18" xfId="0" applyNumberFormat="1" applyFill="1" applyBorder="1"/>
    <xf numFmtId="43" fontId="39" fillId="4" borderId="0" xfId="8" applyFont="1" applyFill="1" applyBorder="1"/>
    <xf numFmtId="14" fontId="0" fillId="4" borderId="0" xfId="0" applyNumberFormat="1" applyFill="1" applyBorder="1"/>
    <xf numFmtId="9" fontId="0" fillId="4" borderId="0" xfId="1" applyFont="1" applyFill="1" applyBorder="1"/>
    <xf numFmtId="4" fontId="0" fillId="5" borderId="10" xfId="0" applyNumberFormat="1" applyFill="1" applyBorder="1"/>
    <xf numFmtId="10" fontId="0" fillId="13" borderId="10" xfId="1" applyNumberFormat="1" applyFont="1" applyFill="1" applyBorder="1"/>
    <xf numFmtId="0" fontId="0" fillId="16" borderId="0" xfId="0" applyFill="1" applyBorder="1"/>
    <xf numFmtId="0" fontId="0" fillId="16" borderId="10" xfId="0" applyFill="1" applyBorder="1"/>
    <xf numFmtId="4" fontId="0" fillId="16" borderId="18" xfId="0" applyNumberFormat="1" applyFill="1" applyBorder="1"/>
    <xf numFmtId="4" fontId="0" fillId="16" borderId="33" xfId="0" applyNumberFormat="1" applyFill="1" applyBorder="1"/>
    <xf numFmtId="4" fontId="0" fillId="16" borderId="0" xfId="0" applyNumberFormat="1" applyFill="1" applyBorder="1"/>
    <xf numFmtId="4" fontId="0" fillId="16" borderId="10" xfId="0" applyNumberFormat="1" applyFill="1" applyBorder="1"/>
    <xf numFmtId="0" fontId="0" fillId="21" borderId="20" xfId="0" applyFill="1" applyBorder="1"/>
    <xf numFmtId="0" fontId="0" fillId="21" borderId="17" xfId="0" applyFill="1" applyBorder="1"/>
    <xf numFmtId="0" fontId="0" fillId="21" borderId="18" xfId="0" applyFill="1" applyBorder="1"/>
    <xf numFmtId="0" fontId="0" fillId="21" borderId="29" xfId="0" applyFill="1" applyBorder="1"/>
    <xf numFmtId="0" fontId="0" fillId="21" borderId="16" xfId="0" applyFill="1" applyBorder="1"/>
    <xf numFmtId="43" fontId="3" fillId="5" borderId="0" xfId="8" applyFont="1" applyFill="1" applyBorder="1"/>
    <xf numFmtId="43" fontId="3" fillId="4" borderId="0" xfId="8" applyFont="1" applyFill="1" applyBorder="1"/>
    <xf numFmtId="43" fontId="3" fillId="4" borderId="12" xfId="8" applyFont="1" applyFill="1" applyBorder="1"/>
    <xf numFmtId="43" fontId="3" fillId="5" borderId="36" xfId="8" applyFont="1" applyFill="1" applyBorder="1"/>
    <xf numFmtId="43" fontId="3" fillId="4" borderId="36" xfId="8" applyFont="1" applyFill="1" applyBorder="1"/>
    <xf numFmtId="43" fontId="84" fillId="5" borderId="43" xfId="8" applyFont="1" applyFill="1" applyBorder="1"/>
    <xf numFmtId="43" fontId="3" fillId="5" borderId="43" xfId="8" applyFont="1" applyFill="1" applyBorder="1"/>
    <xf numFmtId="43" fontId="80" fillId="4" borderId="4" xfId="8" applyFont="1" applyFill="1" applyBorder="1" applyAlignment="1">
      <alignment horizontal="left"/>
    </xf>
    <xf numFmtId="43" fontId="80" fillId="4" borderId="0" xfId="8" applyFont="1" applyFill="1" applyBorder="1" applyAlignment="1">
      <alignment horizontal="left"/>
    </xf>
    <xf numFmtId="43" fontId="80" fillId="5" borderId="19" xfId="8" applyFont="1" applyFill="1" applyBorder="1" applyAlignment="1">
      <alignment horizontal="left"/>
    </xf>
    <xf numFmtId="43" fontId="80" fillId="5" borderId="21" xfId="8" applyFont="1" applyFill="1" applyBorder="1" applyAlignment="1">
      <alignment horizontal="left"/>
    </xf>
    <xf numFmtId="43" fontId="80" fillId="5" borderId="3" xfId="8" applyFont="1" applyFill="1" applyBorder="1" applyAlignment="1">
      <alignment horizontal="left"/>
    </xf>
    <xf numFmtId="43" fontId="80" fillId="5" borderId="36" xfId="8" applyFont="1" applyFill="1" applyBorder="1" applyAlignment="1">
      <alignment horizontal="left"/>
    </xf>
    <xf numFmtId="43" fontId="80" fillId="5" borderId="37" xfId="8" applyFont="1" applyFill="1" applyBorder="1" applyAlignment="1">
      <alignment horizontal="left"/>
    </xf>
    <xf numFmtId="43" fontId="87" fillId="5" borderId="4" xfId="8" applyFont="1" applyFill="1" applyBorder="1" applyAlignment="1">
      <alignment horizontal="left" wrapText="1"/>
    </xf>
    <xf numFmtId="43" fontId="87" fillId="5" borderId="0" xfId="8" applyFont="1" applyFill="1" applyBorder="1" applyAlignment="1">
      <alignment horizontal="left" wrapText="1"/>
    </xf>
    <xf numFmtId="43" fontId="86" fillId="5" borderId="21" xfId="8" applyFont="1" applyFill="1" applyBorder="1" applyAlignment="1">
      <alignment horizontal="left" wrapText="1"/>
    </xf>
    <xf numFmtId="43" fontId="86" fillId="5" borderId="0" xfId="8" applyFont="1" applyFill="1" applyBorder="1" applyAlignment="1">
      <alignment horizontal="left" wrapText="1"/>
    </xf>
    <xf numFmtId="43" fontId="86" fillId="5" borderId="4" xfId="8" applyFont="1" applyFill="1" applyBorder="1" applyAlignment="1">
      <alignment horizontal="left"/>
    </xf>
    <xf numFmtId="43" fontId="86" fillId="5" borderId="0" xfId="8" applyFont="1" applyFill="1" applyBorder="1" applyAlignment="1">
      <alignment horizontal="left"/>
    </xf>
    <xf numFmtId="43" fontId="86" fillId="5" borderId="86" xfId="8" applyFont="1" applyFill="1" applyBorder="1" applyAlignment="1">
      <alignment horizontal="left"/>
    </xf>
    <xf numFmtId="43" fontId="86" fillId="5" borderId="21" xfId="8" applyFont="1" applyFill="1" applyBorder="1" applyAlignment="1">
      <alignment horizontal="left"/>
    </xf>
    <xf numFmtId="43" fontId="86" fillId="5" borderId="20" xfId="8" applyFont="1" applyFill="1" applyBorder="1" applyAlignment="1">
      <alignment horizontal="left"/>
    </xf>
    <xf numFmtId="43" fontId="86" fillId="5" borderId="24" xfId="8" applyFont="1" applyFill="1" applyBorder="1" applyAlignment="1">
      <alignment horizontal="left"/>
    </xf>
    <xf numFmtId="43" fontId="87" fillId="5" borderId="0" xfId="8" applyFont="1" applyFill="1" applyBorder="1" applyAlignment="1">
      <alignment horizontal="left"/>
    </xf>
    <xf numFmtId="43" fontId="87" fillId="5" borderId="15" xfId="8" applyFont="1" applyFill="1" applyBorder="1" applyAlignment="1">
      <alignment horizontal="left"/>
    </xf>
    <xf numFmtId="43" fontId="87" fillId="5" borderId="16" xfId="8" applyFont="1" applyFill="1" applyBorder="1" applyAlignment="1">
      <alignment horizontal="left"/>
    </xf>
    <xf numFmtId="43" fontId="86" fillId="5" borderId="30" xfId="8" applyFont="1" applyFill="1" applyBorder="1" applyAlignment="1">
      <alignment horizontal="left"/>
    </xf>
    <xf numFmtId="43" fontId="86" fillId="5" borderId="16" xfId="8" applyFont="1" applyFill="1" applyBorder="1" applyAlignment="1">
      <alignment horizontal="left"/>
    </xf>
    <xf numFmtId="43" fontId="86" fillId="5" borderId="15" xfId="8" applyFont="1" applyFill="1" applyBorder="1" applyAlignment="1">
      <alignment horizontal="left"/>
    </xf>
    <xf numFmtId="43" fontId="86" fillId="5" borderId="87" xfId="8" applyFont="1" applyFill="1" applyBorder="1" applyAlignment="1">
      <alignment horizontal="left"/>
    </xf>
    <xf numFmtId="43" fontId="86" fillId="5" borderId="29" xfId="8" applyFont="1" applyFill="1" applyBorder="1" applyAlignment="1">
      <alignment horizontal="left"/>
    </xf>
    <xf numFmtId="43" fontId="86" fillId="5" borderId="89" xfId="8" applyFont="1" applyFill="1" applyBorder="1" applyAlignment="1">
      <alignment horizontal="left"/>
    </xf>
    <xf numFmtId="43" fontId="86" fillId="5" borderId="96" xfId="8" applyFont="1" applyFill="1" applyBorder="1" applyAlignment="1">
      <alignment horizontal="left"/>
    </xf>
    <xf numFmtId="43" fontId="86" fillId="5" borderId="98" xfId="8" applyFont="1" applyFill="1" applyBorder="1" applyAlignment="1">
      <alignment horizontal="left"/>
    </xf>
    <xf numFmtId="0" fontId="5" fillId="29" borderId="0" xfId="0" applyFont="1" applyFill="1" applyBorder="1"/>
    <xf numFmtId="0" fontId="32" fillId="0" borderId="6" xfId="0" applyFont="1" applyBorder="1" applyAlignment="1">
      <alignment horizontal="left"/>
    </xf>
    <xf numFmtId="10" fontId="37" fillId="5" borderId="7" xfId="1" applyNumberFormat="1" applyFont="1" applyFill="1" applyBorder="1"/>
    <xf numFmtId="10" fontId="37" fillId="5" borderId="8" xfId="1" applyNumberFormat="1" applyFont="1" applyFill="1" applyBorder="1"/>
    <xf numFmtId="0" fontId="5" fillId="0" borderId="4" xfId="0" applyFont="1" applyBorder="1"/>
    <xf numFmtId="0" fontId="5" fillId="0" borderId="15" xfId="0" applyFont="1" applyBorder="1"/>
    <xf numFmtId="0" fontId="5" fillId="8" borderId="0" xfId="0" applyFont="1" applyFill="1" applyBorder="1"/>
    <xf numFmtId="0" fontId="5" fillId="8" borderId="10" xfId="0" applyFont="1" applyFill="1" applyBorder="1"/>
    <xf numFmtId="0" fontId="5" fillId="8" borderId="16" xfId="0" applyFont="1" applyFill="1" applyBorder="1"/>
    <xf numFmtId="0" fontId="5" fillId="8" borderId="14" xfId="0" applyFont="1" applyFill="1" applyBorder="1"/>
    <xf numFmtId="169" fontId="89" fillId="5" borderId="0" xfId="6" applyNumberFormat="1" applyFont="1" applyFill="1" applyBorder="1" applyAlignment="1" applyProtection="1">
      <protection locked="0"/>
    </xf>
    <xf numFmtId="169" fontId="80" fillId="4" borderId="0" xfId="6" applyNumberFormat="1" applyFont="1" applyFill="1" applyBorder="1" applyAlignment="1" applyProtection="1"/>
    <xf numFmtId="169" fontId="80" fillId="5" borderId="0" xfId="6" applyNumberFormat="1" applyFont="1" applyFill="1" applyBorder="1" applyAlignment="1" applyProtection="1"/>
    <xf numFmtId="169" fontId="90" fillId="4" borderId="0" xfId="6" applyNumberFormat="1" applyFont="1" applyFill="1" applyBorder="1" applyAlignment="1" applyProtection="1"/>
    <xf numFmtId="169" fontId="80" fillId="0" borderId="0" xfId="6" applyNumberFormat="1" applyFont="1" applyFill="1" applyBorder="1" applyAlignment="1" applyProtection="1">
      <protection locked="0"/>
    </xf>
    <xf numFmtId="169" fontId="80" fillId="0" borderId="0" xfId="6" applyNumberFormat="1" applyFont="1" applyFill="1" applyBorder="1" applyAlignment="1" applyProtection="1"/>
    <xf numFmtId="169" fontId="90" fillId="0" borderId="0" xfId="6" applyNumberFormat="1" applyFont="1" applyFill="1" applyBorder="1" applyAlignment="1" applyProtection="1"/>
    <xf numFmtId="169" fontId="87" fillId="0" borderId="0" xfId="6" applyNumberFormat="1" applyFont="1" applyFill="1" applyBorder="1" applyAlignment="1" applyProtection="1">
      <alignment vertical="center"/>
    </xf>
    <xf numFmtId="169" fontId="87" fillId="10" borderId="0" xfId="6" applyNumberFormat="1" applyFont="1" applyFill="1" applyBorder="1" applyAlignment="1" applyProtection="1">
      <alignment vertical="center"/>
      <protection locked="0"/>
    </xf>
    <xf numFmtId="0" fontId="5" fillId="3" borderId="0" xfId="0" applyFont="1" applyFill="1"/>
    <xf numFmtId="169" fontId="89" fillId="5" borderId="0" xfId="6" applyNumberFormat="1" applyFont="1" applyFill="1" applyBorder="1" applyAlignment="1" applyProtection="1"/>
    <xf numFmtId="169" fontId="14" fillId="5" borderId="0" xfId="6" applyNumberFormat="1" applyFont="1" applyFill="1" applyBorder="1" applyAlignment="1" applyProtection="1"/>
    <xf numFmtId="169" fontId="14" fillId="5" borderId="10" xfId="6" applyNumberFormat="1" applyFont="1" applyFill="1" applyBorder="1" applyAlignment="1" applyProtection="1"/>
    <xf numFmtId="169" fontId="14" fillId="4" borderId="0" xfId="6" applyNumberFormat="1" applyFont="1" applyFill="1" applyBorder="1" applyAlignment="1" applyProtection="1"/>
    <xf numFmtId="169" fontId="83" fillId="5" borderId="0" xfId="6" applyNumberFormat="1" applyFont="1" applyFill="1" applyBorder="1" applyAlignment="1" applyProtection="1"/>
    <xf numFmtId="169" fontId="83" fillId="4" borderId="0" xfId="6" applyNumberFormat="1" applyFont="1" applyFill="1" applyBorder="1" applyAlignment="1" applyProtection="1">
      <alignment horizontal="center" vertical="center"/>
    </xf>
    <xf numFmtId="169" fontId="83" fillId="5" borderId="0" xfId="6" applyNumberFormat="1" applyFont="1" applyFill="1" applyBorder="1" applyAlignment="1" applyProtection="1">
      <alignment horizontal="center" vertical="center"/>
    </xf>
    <xf numFmtId="10" fontId="91" fillId="2" borderId="18" xfId="1" applyNumberFormat="1" applyFont="1" applyFill="1" applyBorder="1"/>
    <xf numFmtId="10" fontId="91" fillId="2" borderId="0" xfId="1" applyNumberFormat="1" applyFont="1" applyFill="1" applyBorder="1"/>
    <xf numFmtId="0" fontId="8" fillId="0" borderId="14" xfId="5" applyBorder="1"/>
    <xf numFmtId="0" fontId="49" fillId="7" borderId="0" xfId="0" applyFont="1" applyFill="1" applyBorder="1" applyAlignment="1">
      <alignment horizontal="center" vertical="center"/>
    </xf>
    <xf numFmtId="0" fontId="36" fillId="17" borderId="12" xfId="0" applyFont="1" applyFill="1" applyBorder="1" applyAlignment="1">
      <alignment horizontal="left"/>
    </xf>
    <xf numFmtId="4" fontId="36" fillId="0" borderId="13" xfId="0" applyNumberFormat="1" applyFont="1" applyBorder="1" applyAlignment="1">
      <alignment horizontal="left"/>
    </xf>
    <xf numFmtId="0" fontId="32" fillId="17" borderId="13" xfId="0" applyFont="1" applyFill="1" applyBorder="1" applyAlignment="1">
      <alignment horizontal="left"/>
    </xf>
    <xf numFmtId="0" fontId="32" fillId="17" borderId="22" xfId="0" applyFont="1" applyFill="1" applyBorder="1" applyAlignment="1">
      <alignment horizontal="left"/>
    </xf>
    <xf numFmtId="0" fontId="32" fillId="17" borderId="25" xfId="0" applyFont="1" applyFill="1" applyBorder="1" applyAlignment="1">
      <alignment horizontal="left"/>
    </xf>
    <xf numFmtId="0" fontId="32" fillId="17" borderId="32" xfId="0" applyFont="1" applyFill="1" applyBorder="1" applyAlignment="1">
      <alignment horizontal="left"/>
    </xf>
    <xf numFmtId="0" fontId="61" fillId="8" borderId="16" xfId="0" applyFont="1" applyFill="1" applyBorder="1" applyAlignment="1">
      <alignment horizontal="center" vertical="center"/>
    </xf>
    <xf numFmtId="0" fontId="61" fillId="8" borderId="16" xfId="0" applyFont="1" applyFill="1" applyBorder="1" applyAlignment="1">
      <alignment horizontal="center" vertical="center" wrapText="1"/>
    </xf>
    <xf numFmtId="0" fontId="72" fillId="8" borderId="16" xfId="0" applyFont="1" applyFill="1" applyBorder="1" applyAlignment="1">
      <alignment horizontal="center" vertical="center" wrapText="1"/>
    </xf>
    <xf numFmtId="0" fontId="72" fillId="8" borderId="14" xfId="0" applyFont="1" applyFill="1" applyBorder="1" applyAlignment="1">
      <alignment horizontal="center" vertical="center" wrapText="1"/>
    </xf>
    <xf numFmtId="0" fontId="92" fillId="0" borderId="0" xfId="0" applyFont="1"/>
    <xf numFmtId="0" fontId="93" fillId="3" borderId="0" xfId="0" applyFont="1" applyFill="1"/>
    <xf numFmtId="0" fontId="61" fillId="18" borderId="16" xfId="0" applyFont="1" applyFill="1" applyBorder="1" applyAlignment="1">
      <alignment horizontal="center" vertical="center" wrapText="1"/>
    </xf>
    <xf numFmtId="0" fontId="72" fillId="18" borderId="16" xfId="0" applyFont="1" applyFill="1" applyBorder="1" applyAlignment="1">
      <alignment horizontal="center" vertical="center" wrapText="1"/>
    </xf>
    <xf numFmtId="0" fontId="36" fillId="17" borderId="80" xfId="0" applyFont="1" applyFill="1" applyBorder="1" applyAlignment="1">
      <alignment horizontal="left"/>
    </xf>
    <xf numFmtId="0" fontId="61" fillId="9" borderId="15" xfId="0" applyFont="1" applyFill="1" applyBorder="1" applyAlignment="1">
      <alignment horizontal="center" vertical="center"/>
    </xf>
    <xf numFmtId="0" fontId="61" fillId="9" borderId="16" xfId="0" applyFont="1" applyFill="1" applyBorder="1" applyAlignment="1">
      <alignment horizontal="center" vertical="center"/>
    </xf>
    <xf numFmtId="4" fontId="36" fillId="17" borderId="12" xfId="0" applyNumberFormat="1" applyFont="1" applyFill="1" applyBorder="1" applyAlignment="1">
      <alignment horizontal="left"/>
    </xf>
    <xf numFmtId="0" fontId="61" fillId="9" borderId="1" xfId="0" applyFont="1" applyFill="1" applyBorder="1" applyAlignment="1">
      <alignment horizontal="center" vertical="center"/>
    </xf>
    <xf numFmtId="0" fontId="61" fillId="9" borderId="79" xfId="0" applyFont="1" applyFill="1" applyBorder="1" applyAlignment="1">
      <alignment horizontal="center" vertical="center"/>
    </xf>
    <xf numFmtId="0" fontId="61" fillId="18" borderId="79" xfId="0" applyFont="1" applyFill="1" applyBorder="1" applyAlignment="1">
      <alignment horizontal="center" vertical="center" wrapText="1"/>
    </xf>
    <xf numFmtId="0" fontId="72" fillId="18" borderId="79" xfId="0" applyFont="1" applyFill="1" applyBorder="1" applyAlignment="1">
      <alignment horizontal="center" vertical="center" wrapText="1"/>
    </xf>
    <xf numFmtId="0" fontId="72" fillId="18" borderId="2" xfId="0" applyFont="1" applyFill="1" applyBorder="1" applyAlignment="1">
      <alignment horizontal="center" vertical="center" wrapText="1"/>
    </xf>
    <xf numFmtId="4" fontId="81" fillId="4" borderId="0" xfId="0" applyNumberFormat="1" applyFont="1" applyFill="1" applyBorder="1"/>
    <xf numFmtId="0" fontId="36" fillId="0" borderId="0" xfId="0" applyFont="1" applyFill="1" applyBorder="1" applyAlignment="1">
      <alignment horizontal="left" wrapText="1"/>
    </xf>
    <xf numFmtId="4" fontId="81" fillId="4" borderId="18" xfId="0" applyNumberFormat="1" applyFont="1" applyFill="1" applyBorder="1"/>
    <xf numFmtId="43" fontId="81" fillId="5" borderId="18" xfId="8" applyFont="1" applyFill="1" applyBorder="1"/>
    <xf numFmtId="43" fontId="81" fillId="5" borderId="19" xfId="8" applyFont="1" applyFill="1" applyBorder="1"/>
    <xf numFmtId="0" fontId="5" fillId="18" borderId="11" xfId="0" applyFont="1" applyFill="1" applyBorder="1"/>
    <xf numFmtId="0" fontId="61" fillId="18" borderId="36" xfId="0" applyFont="1" applyFill="1" applyBorder="1" applyAlignment="1">
      <alignment horizontal="center" vertical="center" wrapText="1"/>
    </xf>
    <xf numFmtId="0" fontId="72" fillId="18" borderId="36" xfId="0" applyFont="1" applyFill="1" applyBorder="1" applyAlignment="1">
      <alignment horizontal="center" vertical="center" wrapText="1"/>
    </xf>
    <xf numFmtId="43" fontId="81" fillId="5" borderId="12" xfId="8" applyFont="1" applyFill="1" applyBorder="1"/>
    <xf numFmtId="43" fontId="81" fillId="5" borderId="13" xfId="8" applyFont="1" applyFill="1" applyBorder="1"/>
    <xf numFmtId="0" fontId="5" fillId="16" borderId="11" xfId="0" applyFont="1" applyFill="1" applyBorder="1"/>
    <xf numFmtId="0" fontId="61" fillId="16" borderId="36" xfId="0" applyFont="1" applyFill="1" applyBorder="1" applyAlignment="1">
      <alignment horizontal="center" vertical="center" wrapText="1"/>
    </xf>
    <xf numFmtId="0" fontId="72" fillId="16" borderId="36" xfId="0" applyFont="1" applyFill="1" applyBorder="1" applyAlignment="1">
      <alignment horizontal="center" vertical="center" wrapText="1"/>
    </xf>
    <xf numFmtId="0" fontId="72" fillId="16" borderId="37" xfId="0" applyFont="1" applyFill="1" applyBorder="1" applyAlignment="1">
      <alignment horizontal="center" vertical="center" wrapText="1"/>
    </xf>
    <xf numFmtId="43" fontId="5" fillId="5" borderId="18" xfId="8" applyFont="1" applyFill="1" applyBorder="1"/>
    <xf numFmtId="43" fontId="5" fillId="5" borderId="19" xfId="8" applyFont="1" applyFill="1" applyBorder="1"/>
    <xf numFmtId="1" fontId="93" fillId="3" borderId="0" xfId="0" applyNumberFormat="1" applyFont="1" applyFill="1"/>
    <xf numFmtId="1" fontId="93" fillId="0" borderId="0" xfId="0" applyNumberFormat="1" applyFont="1"/>
    <xf numFmtId="0" fontId="5" fillId="5" borderId="7" xfId="0" applyFont="1" applyFill="1" applyBorder="1"/>
    <xf numFmtId="0" fontId="73" fillId="7" borderId="9" xfId="0" applyFont="1" applyFill="1" applyBorder="1" applyAlignment="1">
      <alignment horizontal="center" vertical="center"/>
    </xf>
    <xf numFmtId="0" fontId="5" fillId="5" borderId="9" xfId="0" applyFont="1" applyFill="1" applyBorder="1"/>
    <xf numFmtId="0" fontId="5" fillId="8" borderId="76" xfId="0" applyFont="1" applyFill="1" applyBorder="1"/>
    <xf numFmtId="0" fontId="5" fillId="8" borderId="77" xfId="0" applyFont="1" applyFill="1" applyBorder="1"/>
    <xf numFmtId="0" fontId="5" fillId="8" borderId="86" xfId="0" applyFont="1" applyFill="1" applyBorder="1"/>
    <xf numFmtId="0" fontId="5" fillId="8" borderId="87" xfId="0" applyFont="1" applyFill="1" applyBorder="1"/>
    <xf numFmtId="10" fontId="37" fillId="5" borderId="97" xfId="1" applyNumberFormat="1" applyFont="1" applyFill="1" applyBorder="1"/>
    <xf numFmtId="0" fontId="94" fillId="25" borderId="67" xfId="0" applyFont="1" applyFill="1" applyBorder="1" applyAlignment="1">
      <alignment horizontal="center" vertical="center" wrapText="1"/>
    </xf>
    <xf numFmtId="0" fontId="94" fillId="25" borderId="55" xfId="0" applyFont="1" applyFill="1" applyBorder="1" applyAlignment="1">
      <alignment horizontal="center" vertical="center" wrapText="1"/>
    </xf>
    <xf numFmtId="0" fontId="5" fillId="5" borderId="6" xfId="0" applyFont="1" applyFill="1" applyBorder="1"/>
    <xf numFmtId="0" fontId="5" fillId="8" borderId="4" xfId="0" applyFont="1" applyFill="1" applyBorder="1"/>
    <xf numFmtId="0" fontId="5" fillId="8" borderId="15" xfId="0" applyFont="1" applyFill="1" applyBorder="1"/>
    <xf numFmtId="0" fontId="5" fillId="24" borderId="8" xfId="0" applyFont="1" applyFill="1" applyBorder="1"/>
    <xf numFmtId="0" fontId="5" fillId="30" borderId="10" xfId="0" applyFont="1" applyFill="1" applyBorder="1"/>
    <xf numFmtId="0" fontId="5" fillId="30" borderId="14" xfId="0" applyFont="1" applyFill="1" applyBorder="1"/>
    <xf numFmtId="0" fontId="94" fillId="7" borderId="67" xfId="0" applyFont="1" applyFill="1" applyBorder="1" applyAlignment="1">
      <alignment horizontal="center" vertical="center" wrapText="1"/>
    </xf>
    <xf numFmtId="0" fontId="94" fillId="7" borderId="55" xfId="0" applyFont="1" applyFill="1" applyBorder="1" applyAlignment="1">
      <alignment horizontal="center" vertical="center" wrapText="1"/>
    </xf>
    <xf numFmtId="4" fontId="81" fillId="5" borderId="11" xfId="0" applyNumberFormat="1" applyFont="1" applyFill="1" applyBorder="1"/>
    <xf numFmtId="4" fontId="81" fillId="5" borderId="36" xfId="0" applyNumberFormat="1" applyFont="1" applyFill="1" applyBorder="1"/>
    <xf numFmtId="43" fontId="81" fillId="3" borderId="0" xfId="8" applyFont="1" applyFill="1" applyBorder="1"/>
    <xf numFmtId="4" fontId="81" fillId="3" borderId="0" xfId="0" applyNumberFormat="1" applyFont="1" applyFill="1" applyBorder="1"/>
    <xf numFmtId="43" fontId="5" fillId="3" borderId="0" xfId="8" applyFont="1" applyFill="1" applyBorder="1"/>
    <xf numFmtId="4" fontId="5" fillId="3" borderId="0" xfId="0" applyNumberFormat="1" applyFont="1" applyFill="1" applyBorder="1"/>
    <xf numFmtId="1" fontId="93" fillId="3" borderId="0" xfId="0" applyNumberFormat="1" applyFont="1" applyFill="1" applyBorder="1"/>
    <xf numFmtId="0" fontId="93" fillId="3" borderId="0" xfId="0" applyFont="1" applyFill="1" applyBorder="1"/>
    <xf numFmtId="0" fontId="5" fillId="3" borderId="0" xfId="0" applyFont="1" applyFill="1" applyBorder="1"/>
    <xf numFmtId="43" fontId="96" fillId="5" borderId="11" xfId="8" applyFont="1" applyFill="1" applyBorder="1"/>
    <xf numFmtId="43" fontId="96" fillId="5" borderId="36" xfId="8" applyFont="1" applyFill="1" applyBorder="1"/>
    <xf numFmtId="43" fontId="96" fillId="5" borderId="37" xfId="8" applyFont="1" applyFill="1" applyBorder="1"/>
    <xf numFmtId="43" fontId="96" fillId="5" borderId="22" xfId="8" applyFont="1" applyFill="1" applyBorder="1"/>
    <xf numFmtId="43" fontId="96" fillId="5" borderId="12" xfId="8" applyFont="1" applyFill="1" applyBorder="1"/>
    <xf numFmtId="43" fontId="96" fillId="5" borderId="13" xfId="8" applyFont="1" applyFill="1" applyBorder="1"/>
    <xf numFmtId="43" fontId="42" fillId="5" borderId="36" xfId="8" applyFont="1" applyFill="1" applyBorder="1"/>
    <xf numFmtId="43" fontId="42" fillId="5" borderId="11" xfId="8" applyFont="1" applyFill="1" applyBorder="1"/>
    <xf numFmtId="43" fontId="42" fillId="5" borderId="37" xfId="8" applyFont="1" applyFill="1" applyBorder="1"/>
    <xf numFmtId="0" fontId="5" fillId="29" borderId="18" xfId="0" applyFont="1" applyFill="1" applyBorder="1"/>
    <xf numFmtId="4" fontId="81" fillId="4" borderId="22" xfId="0" applyNumberFormat="1" applyFont="1" applyFill="1" applyBorder="1"/>
    <xf numFmtId="43" fontId="80" fillId="5" borderId="12" xfId="8" applyFont="1" applyFill="1" applyBorder="1" applyAlignment="1">
      <alignment horizontal="left"/>
    </xf>
    <xf numFmtId="43" fontId="80" fillId="5" borderId="13" xfId="8" applyFont="1" applyFill="1" applyBorder="1" applyAlignment="1">
      <alignment horizontal="left"/>
    </xf>
    <xf numFmtId="43" fontId="32" fillId="5" borderId="0" xfId="0" applyNumberFormat="1" applyFont="1" applyFill="1" applyBorder="1" applyAlignment="1">
      <alignment horizontal="left"/>
    </xf>
    <xf numFmtId="4" fontId="81" fillId="5" borderId="18" xfId="8" applyNumberFormat="1" applyFont="1" applyFill="1" applyBorder="1"/>
    <xf numFmtId="9" fontId="5" fillId="5" borderId="6" xfId="0" applyNumberFormat="1" applyFont="1" applyFill="1" applyBorder="1"/>
    <xf numFmtId="4" fontId="32" fillId="0" borderId="0" xfId="0" applyNumberFormat="1" applyFont="1" applyAlignment="1">
      <alignment horizontal="left"/>
    </xf>
    <xf numFmtId="4" fontId="32" fillId="0" borderId="0" xfId="0" applyNumberFormat="1" applyFont="1" applyAlignment="1">
      <alignment horizontal="right"/>
    </xf>
    <xf numFmtId="4" fontId="81" fillId="5" borderId="0" xfId="8" applyNumberFormat="1" applyFont="1" applyFill="1" applyBorder="1"/>
    <xf numFmtId="9" fontId="5" fillId="5" borderId="6" xfId="1" applyFont="1" applyFill="1" applyBorder="1"/>
    <xf numFmtId="9" fontId="5" fillId="5" borderId="7" xfId="1" applyFont="1" applyFill="1" applyBorder="1"/>
    <xf numFmtId="9" fontId="37" fillId="5" borderId="7" xfId="1" applyFont="1" applyFill="1" applyBorder="1"/>
    <xf numFmtId="9" fontId="37" fillId="5" borderId="97" xfId="1" applyFont="1" applyFill="1" applyBorder="1"/>
    <xf numFmtId="9" fontId="37" fillId="5" borderId="8" xfId="1" applyFont="1" applyFill="1" applyBorder="1"/>
    <xf numFmtId="9" fontId="5" fillId="5" borderId="7" xfId="0" applyNumberFormat="1" applyFont="1" applyFill="1" applyBorder="1"/>
    <xf numFmtId="43" fontId="32" fillId="5" borderId="90" xfId="8" applyFont="1" applyFill="1" applyBorder="1" applyAlignment="1">
      <alignment horizontal="left"/>
    </xf>
    <xf numFmtId="4" fontId="32" fillId="0" borderId="21" xfId="0" applyNumberFormat="1" applyFont="1" applyBorder="1" applyAlignment="1">
      <alignment horizontal="right"/>
    </xf>
    <xf numFmtId="0" fontId="36" fillId="3" borderId="0" xfId="0" applyFont="1" applyFill="1" applyAlignment="1">
      <alignment horizontal="left"/>
    </xf>
    <xf numFmtId="4" fontId="32" fillId="3" borderId="0" xfId="0" applyNumberFormat="1" applyFont="1" applyFill="1" applyBorder="1" applyAlignment="1">
      <alignment horizontal="left"/>
    </xf>
    <xf numFmtId="0" fontId="32" fillId="3" borderId="36" xfId="0" applyFont="1" applyFill="1" applyBorder="1" applyAlignment="1">
      <alignment horizontal="left"/>
    </xf>
    <xf numFmtId="1" fontId="32" fillId="3" borderId="36" xfId="0" applyNumberFormat="1" applyFont="1" applyFill="1" applyBorder="1" applyAlignment="1">
      <alignment horizontal="right"/>
    </xf>
    <xf numFmtId="0" fontId="49" fillId="7" borderId="0" xfId="0" applyFont="1" applyFill="1" applyAlignment="1">
      <alignment horizontal="center" vertical="center"/>
    </xf>
    <xf numFmtId="0" fontId="43" fillId="0" borderId="0" xfId="0" applyFont="1" applyAlignment="1">
      <alignment horizontal="center" vertical="center"/>
    </xf>
    <xf numFmtId="4" fontId="92" fillId="4" borderId="20" xfId="0" applyNumberFormat="1" applyFont="1" applyFill="1" applyBorder="1"/>
    <xf numFmtId="4" fontId="92" fillId="4" borderId="18" xfId="0" applyNumberFormat="1" applyFont="1" applyFill="1" applyBorder="1"/>
    <xf numFmtId="4" fontId="92" fillId="4" borderId="0" xfId="0" applyNumberFormat="1" applyFont="1" applyFill="1" applyBorder="1"/>
    <xf numFmtId="4" fontId="92" fillId="4" borderId="17" xfId="0" applyNumberFormat="1" applyFont="1" applyFill="1" applyBorder="1"/>
    <xf numFmtId="0" fontId="0" fillId="5" borderId="0" xfId="0" applyFill="1" applyBorder="1" applyAlignment="1">
      <alignment horizontal="center" vertical="center" wrapText="1"/>
    </xf>
    <xf numFmtId="0" fontId="40" fillId="3" borderId="0" xfId="0" applyFont="1" applyFill="1" applyBorder="1"/>
    <xf numFmtId="4" fontId="2" fillId="3" borderId="0" xfId="0" applyNumberFormat="1" applyFont="1" applyFill="1" applyBorder="1"/>
    <xf numFmtId="0" fontId="2" fillId="3" borderId="0" xfId="0" applyFont="1" applyFill="1" applyBorder="1"/>
    <xf numFmtId="4" fontId="2" fillId="13" borderId="14" xfId="0" applyNumberFormat="1" applyFont="1" applyFill="1" applyBorder="1"/>
    <xf numFmtId="43" fontId="80" fillId="4" borderId="36" xfId="8" applyFont="1" applyFill="1" applyBorder="1" applyAlignment="1">
      <alignment horizontal="left"/>
    </xf>
    <xf numFmtId="43" fontId="80" fillId="4" borderId="18" xfId="8" applyFont="1" applyFill="1" applyBorder="1" applyAlignment="1">
      <alignment horizontal="left"/>
    </xf>
    <xf numFmtId="43" fontId="80" fillId="5" borderId="18" xfId="8" applyFont="1" applyFill="1" applyBorder="1" applyAlignment="1">
      <alignment horizontal="left"/>
    </xf>
    <xf numFmtId="0" fontId="98" fillId="0" borderId="0" xfId="0" applyFont="1" applyAlignment="1">
      <alignment horizontal="left"/>
    </xf>
    <xf numFmtId="4" fontId="32" fillId="3" borderId="36" xfId="0" applyNumberFormat="1" applyFont="1" applyFill="1" applyBorder="1" applyAlignment="1">
      <alignment horizontal="right"/>
    </xf>
    <xf numFmtId="0" fontId="44" fillId="3" borderId="34" xfId="0" applyFont="1" applyFill="1" applyBorder="1" applyAlignment="1">
      <alignment horizontal="left"/>
    </xf>
    <xf numFmtId="0" fontId="44" fillId="3" borderId="31" xfId="0" applyFont="1" applyFill="1" applyBorder="1" applyAlignment="1">
      <alignment horizontal="left"/>
    </xf>
    <xf numFmtId="0" fontId="44" fillId="3" borderId="39" xfId="0" applyFont="1" applyFill="1" applyBorder="1" applyAlignment="1">
      <alignment horizontal="left"/>
    </xf>
    <xf numFmtId="0" fontId="36" fillId="3" borderId="65" xfId="0" applyFont="1" applyFill="1" applyBorder="1" applyAlignment="1">
      <alignment horizontal="left"/>
    </xf>
    <xf numFmtId="0" fontId="32" fillId="3" borderId="65" xfId="0" applyFont="1" applyFill="1" applyBorder="1" applyAlignment="1">
      <alignment horizontal="left"/>
    </xf>
    <xf numFmtId="43" fontId="80" fillId="23" borderId="3" xfId="8" applyFont="1" applyFill="1" applyBorder="1" applyAlignment="1">
      <alignment horizontal="left"/>
    </xf>
    <xf numFmtId="43" fontId="80" fillId="23" borderId="36" xfId="8" applyFont="1" applyFill="1" applyBorder="1" applyAlignment="1">
      <alignment horizontal="left"/>
    </xf>
    <xf numFmtId="43" fontId="80" fillId="23" borderId="37" xfId="8" applyFont="1" applyFill="1" applyBorder="1" applyAlignment="1">
      <alignment horizontal="left"/>
    </xf>
    <xf numFmtId="43" fontId="32" fillId="23" borderId="36" xfId="8" applyFont="1" applyFill="1" applyBorder="1" applyAlignment="1">
      <alignment horizontal="left"/>
    </xf>
    <xf numFmtId="43" fontId="32" fillId="23" borderId="37" xfId="8" applyFont="1" applyFill="1" applyBorder="1" applyAlignment="1">
      <alignment horizontal="left"/>
    </xf>
    <xf numFmtId="43" fontId="32" fillId="23" borderId="90" xfId="8" applyFont="1" applyFill="1" applyBorder="1" applyAlignment="1">
      <alignment horizontal="left"/>
    </xf>
    <xf numFmtId="43" fontId="80" fillId="22" borderId="4" xfId="8" applyFont="1" applyFill="1" applyBorder="1" applyAlignment="1">
      <alignment horizontal="left"/>
    </xf>
    <xf numFmtId="43" fontId="80" fillId="22" borderId="0" xfId="8" applyFont="1" applyFill="1" applyBorder="1" applyAlignment="1">
      <alignment horizontal="left"/>
    </xf>
    <xf numFmtId="43" fontId="80" fillId="23" borderId="19" xfId="8" applyFont="1" applyFill="1" applyBorder="1" applyAlignment="1">
      <alignment horizontal="left"/>
    </xf>
    <xf numFmtId="43" fontId="32" fillId="22" borderId="0" xfId="8" applyFont="1" applyFill="1" applyBorder="1" applyAlignment="1">
      <alignment horizontal="left"/>
    </xf>
    <xf numFmtId="43" fontId="32" fillId="22" borderId="21" xfId="8" applyFont="1" applyFill="1" applyBorder="1" applyAlignment="1">
      <alignment horizontal="left"/>
    </xf>
    <xf numFmtId="43" fontId="32" fillId="23" borderId="21" xfId="8" applyFont="1" applyFill="1" applyBorder="1" applyAlignment="1">
      <alignment horizontal="left"/>
    </xf>
    <xf numFmtId="43" fontId="32" fillId="23" borderId="10" xfId="8" applyFont="1" applyFill="1" applyBorder="1" applyAlignment="1">
      <alignment horizontal="left"/>
    </xf>
    <xf numFmtId="43" fontId="80" fillId="23" borderId="21" xfId="8" applyFont="1" applyFill="1" applyBorder="1" applyAlignment="1">
      <alignment horizontal="left"/>
    </xf>
    <xf numFmtId="43" fontId="32" fillId="5" borderId="13" xfId="8" applyFont="1" applyFill="1" applyBorder="1" applyAlignment="1">
      <alignment horizontal="left"/>
    </xf>
    <xf numFmtId="43" fontId="32" fillId="4" borderId="17" xfId="8" applyFont="1" applyFill="1" applyBorder="1" applyAlignment="1">
      <alignment horizontal="left"/>
    </xf>
    <xf numFmtId="43" fontId="32" fillId="4" borderId="19" xfId="8" applyFont="1" applyFill="1" applyBorder="1" applyAlignment="1">
      <alignment horizontal="left"/>
    </xf>
    <xf numFmtId="43" fontId="32" fillId="4" borderId="20" xfId="8" applyFont="1" applyFill="1" applyBorder="1" applyAlignment="1">
      <alignment horizontal="left"/>
    </xf>
    <xf numFmtId="43" fontId="32" fillId="4" borderId="22" xfId="8" applyFont="1" applyFill="1" applyBorder="1" applyAlignment="1">
      <alignment horizontal="left"/>
    </xf>
    <xf numFmtId="43" fontId="32" fillId="4" borderId="13" xfId="8" applyFont="1" applyFill="1" applyBorder="1" applyAlignment="1">
      <alignment horizontal="left"/>
    </xf>
    <xf numFmtId="43" fontId="32" fillId="5" borderId="17" xfId="8" applyFont="1" applyFill="1" applyBorder="1" applyAlignment="1">
      <alignment horizontal="left"/>
    </xf>
    <xf numFmtId="43" fontId="32" fillId="5" borderId="22" xfId="8" applyFont="1" applyFill="1" applyBorder="1" applyAlignment="1">
      <alignment horizontal="left"/>
    </xf>
    <xf numFmtId="43" fontId="32" fillId="5" borderId="41" xfId="8" applyFont="1" applyFill="1" applyBorder="1" applyAlignment="1">
      <alignment horizontal="left"/>
    </xf>
    <xf numFmtId="43" fontId="32" fillId="4" borderId="23" xfId="8" applyFont="1" applyFill="1" applyBorder="1" applyAlignment="1">
      <alignment horizontal="left"/>
    </xf>
    <xf numFmtId="43" fontId="32" fillId="4" borderId="24" xfId="8" applyFont="1" applyFill="1" applyBorder="1" applyAlignment="1">
      <alignment horizontal="left"/>
    </xf>
    <xf numFmtId="0" fontId="50" fillId="31" borderId="0" xfId="0" applyFont="1" applyFill="1" applyAlignment="1">
      <alignment horizontal="left"/>
    </xf>
    <xf numFmtId="0" fontId="19" fillId="31" borderId="0" xfId="0" applyFont="1" applyFill="1" applyAlignment="1">
      <alignment horizontal="left"/>
    </xf>
    <xf numFmtId="43" fontId="32" fillId="22" borderId="17" xfId="8" applyFont="1" applyFill="1" applyBorder="1" applyAlignment="1">
      <alignment horizontal="left"/>
    </xf>
    <xf numFmtId="43" fontId="32" fillId="22" borderId="19" xfId="8" applyFont="1" applyFill="1" applyBorder="1" applyAlignment="1">
      <alignment horizontal="left"/>
    </xf>
    <xf numFmtId="43" fontId="32" fillId="22" borderId="20" xfId="8" applyFont="1" applyFill="1" applyBorder="1" applyAlignment="1">
      <alignment horizontal="left"/>
    </xf>
    <xf numFmtId="43" fontId="32" fillId="22" borderId="24" xfId="8" applyFont="1" applyFill="1" applyBorder="1" applyAlignment="1">
      <alignment horizontal="left"/>
    </xf>
    <xf numFmtId="0" fontId="44" fillId="31" borderId="34" xfId="0" applyFont="1" applyFill="1" applyBorder="1" applyAlignment="1">
      <alignment horizontal="left"/>
    </xf>
    <xf numFmtId="1" fontId="93" fillId="31" borderId="0" xfId="0" applyNumberFormat="1" applyFont="1" applyFill="1"/>
    <xf numFmtId="4" fontId="81" fillId="22" borderId="20" xfId="0" applyNumberFormat="1" applyFont="1" applyFill="1" applyBorder="1"/>
    <xf numFmtId="43" fontId="81" fillId="23" borderId="0" xfId="8" applyFont="1" applyFill="1" applyBorder="1"/>
    <xf numFmtId="43" fontId="81" fillId="23" borderId="21" xfId="8" applyFont="1" applyFill="1" applyBorder="1"/>
    <xf numFmtId="43" fontId="81" fillId="32" borderId="0" xfId="8" applyFont="1" applyFill="1" applyBorder="1"/>
    <xf numFmtId="0" fontId="3" fillId="0" borderId="1" xfId="11" applyBorder="1" applyAlignment="1"/>
    <xf numFmtId="0" fontId="3" fillId="0" borderId="79" xfId="11" applyFill="1" applyBorder="1" applyAlignment="1"/>
    <xf numFmtId="0" fontId="13" fillId="0" borderId="79" xfId="11" applyFont="1" applyBorder="1" applyAlignment="1"/>
    <xf numFmtId="4" fontId="3" fillId="18" borderId="79" xfId="11" applyNumberFormat="1" applyFill="1" applyBorder="1" applyAlignment="1"/>
    <xf numFmtId="4" fontId="3" fillId="18" borderId="2" xfId="11" applyNumberFormat="1" applyFill="1" applyBorder="1" applyAlignment="1"/>
    <xf numFmtId="0" fontId="32" fillId="3" borderId="0" xfId="0" applyFont="1" applyFill="1" applyAlignment="1">
      <alignment horizontal="right"/>
    </xf>
    <xf numFmtId="4" fontId="32" fillId="3" borderId="0" xfId="0" applyNumberFormat="1" applyFont="1" applyFill="1" applyAlignment="1">
      <alignment horizontal="right"/>
    </xf>
    <xf numFmtId="0" fontId="32" fillId="3" borderId="18" xfId="0" applyFont="1" applyFill="1" applyBorder="1" applyAlignment="1">
      <alignment horizontal="left"/>
    </xf>
    <xf numFmtId="1" fontId="32" fillId="3" borderId="18" xfId="0" applyNumberFormat="1" applyFont="1" applyFill="1" applyBorder="1" applyAlignment="1">
      <alignment horizontal="right"/>
    </xf>
    <xf numFmtId="0" fontId="5" fillId="0" borderId="36" xfId="0" applyFont="1" applyBorder="1"/>
    <xf numFmtId="14" fontId="20" fillId="25" borderId="7" xfId="15" applyNumberFormat="1" applyFont="1" applyFill="1" applyBorder="1" applyAlignment="1">
      <alignment horizontal="center" vertical="center" wrapText="1"/>
    </xf>
    <xf numFmtId="0" fontId="20" fillId="3" borderId="0" xfId="0" applyFont="1" applyFill="1" applyBorder="1" applyAlignment="1">
      <alignment horizontal="center"/>
    </xf>
    <xf numFmtId="0" fontId="61" fillId="18" borderId="15" xfId="0" applyFont="1" applyFill="1" applyBorder="1" applyAlignment="1">
      <alignment horizontal="center" vertical="center" wrapText="1"/>
    </xf>
    <xf numFmtId="0" fontId="61" fillId="8" borderId="15" xfId="0" applyFont="1" applyFill="1" applyBorder="1" applyAlignment="1">
      <alignment horizontal="center" vertical="center" wrapText="1"/>
    </xf>
    <xf numFmtId="0" fontId="36" fillId="3" borderId="0" xfId="0" applyFont="1" applyFill="1" applyBorder="1"/>
    <xf numFmtId="43" fontId="99" fillId="5" borderId="0" xfId="0" applyNumberFormat="1" applyFont="1" applyFill="1" applyBorder="1" applyAlignment="1">
      <alignment horizontal="center"/>
    </xf>
    <xf numFmtId="43" fontId="36" fillId="4" borderId="0" xfId="0" applyNumberFormat="1" applyFont="1" applyFill="1" applyBorder="1" applyAlignment="1">
      <alignment horizontal="center"/>
    </xf>
    <xf numFmtId="43" fontId="36" fillId="5" borderId="0" xfId="0" applyNumberFormat="1" applyFont="1" applyFill="1" applyBorder="1" applyAlignment="1">
      <alignment horizontal="center"/>
    </xf>
    <xf numFmtId="0" fontId="32" fillId="3" borderId="36" xfId="0" applyFont="1" applyFill="1" applyBorder="1"/>
    <xf numFmtId="43" fontId="36" fillId="5" borderId="36" xfId="0" applyNumberFormat="1" applyFont="1" applyFill="1" applyBorder="1" applyAlignment="1">
      <alignment horizontal="center"/>
    </xf>
    <xf numFmtId="0" fontId="13" fillId="0" borderId="0" xfId="11" applyFont="1" applyBorder="1" applyAlignment="1"/>
    <xf numFmtId="0" fontId="3" fillId="0" borderId="0" xfId="11" applyBorder="1" applyAlignment="1">
      <alignment horizontal="right"/>
    </xf>
    <xf numFmtId="0" fontId="3" fillId="5" borderId="0" xfId="11" applyFill="1" applyBorder="1" applyAlignment="1"/>
    <xf numFmtId="0" fontId="3" fillId="0" borderId="18" xfId="11" applyBorder="1" applyAlignment="1"/>
    <xf numFmtId="0" fontId="3" fillId="5" borderId="18" xfId="11" applyFill="1" applyBorder="1" applyAlignment="1"/>
    <xf numFmtId="0" fontId="3" fillId="0" borderId="12" xfId="11" applyBorder="1" applyAlignment="1"/>
    <xf numFmtId="9" fontId="3" fillId="18" borderId="12" xfId="11" applyNumberFormat="1" applyFill="1" applyBorder="1" applyAlignment="1"/>
    <xf numFmtId="0" fontId="3" fillId="5" borderId="12" xfId="11" applyFill="1" applyBorder="1" applyAlignment="1"/>
    <xf numFmtId="0" fontId="36" fillId="0" borderId="0" xfId="0" applyFont="1"/>
    <xf numFmtId="0" fontId="8" fillId="0" borderId="0" xfId="5"/>
    <xf numFmtId="0" fontId="36" fillId="18" borderId="1" xfId="0" applyFont="1" applyFill="1" applyBorder="1" applyAlignment="1">
      <alignment horizontal="center"/>
    </xf>
    <xf numFmtId="0" fontId="36" fillId="18" borderId="79" xfId="0" applyFont="1" applyFill="1" applyBorder="1" applyAlignment="1">
      <alignment horizontal="center"/>
    </xf>
    <xf numFmtId="0" fontId="36" fillId="18" borderId="2" xfId="0" applyFont="1" applyFill="1" applyBorder="1" applyAlignment="1">
      <alignment horizontal="center"/>
    </xf>
    <xf numFmtId="0" fontId="7" fillId="9" borderId="18" xfId="0" applyFont="1" applyFill="1" applyBorder="1" applyAlignment="1">
      <alignment horizontal="center"/>
    </xf>
    <xf numFmtId="0" fontId="36" fillId="8" borderId="32"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0" xfId="0" applyFill="1" applyBorder="1" applyAlignment="1">
      <alignment horizontal="center" vertical="center" wrapText="1"/>
    </xf>
    <xf numFmtId="4" fontId="0" fillId="5" borderId="4" xfId="0" applyNumberFormat="1" applyFill="1" applyBorder="1" applyAlignment="1">
      <alignment horizontal="center" vertical="center" wrapText="1"/>
    </xf>
    <xf numFmtId="4" fontId="0" fillId="4" borderId="4" xfId="0" applyNumberFormat="1" applyFill="1" applyBorder="1" applyAlignment="1">
      <alignment horizontal="center" vertical="center" wrapText="1"/>
    </xf>
    <xf numFmtId="0" fontId="0" fillId="9" borderId="4" xfId="0" applyFill="1" applyBorder="1" applyAlignment="1">
      <alignment horizontal="center" vertical="center" wrapText="1"/>
    </xf>
    <xf numFmtId="43" fontId="11" fillId="20" borderId="0" xfId="8" applyFont="1" applyFill="1" applyBorder="1" applyAlignment="1">
      <alignment horizontal="left" vertical="center" indent="1"/>
    </xf>
    <xf numFmtId="0" fontId="0" fillId="5" borderId="102" xfId="0" applyFill="1" applyBorder="1" applyAlignment="1">
      <alignment horizontal="center" vertical="center" wrapText="1"/>
    </xf>
    <xf numFmtId="0" fontId="0" fillId="9" borderId="102" xfId="0" applyFill="1" applyBorder="1" applyAlignment="1">
      <alignment horizontal="center" vertical="center" wrapText="1"/>
    </xf>
    <xf numFmtId="0" fontId="7" fillId="9" borderId="94" xfId="0" applyFont="1" applyFill="1" applyBorder="1" applyAlignment="1">
      <alignment horizontal="center" wrapText="1"/>
    </xf>
    <xf numFmtId="0" fontId="7" fillId="9" borderId="95" xfId="0" applyFont="1" applyFill="1" applyBorder="1" applyAlignment="1">
      <alignment horizontal="center" wrapText="1"/>
    </xf>
    <xf numFmtId="0" fontId="0" fillId="5" borderId="104" xfId="0" applyFill="1" applyBorder="1" applyAlignment="1">
      <alignment horizontal="center" vertical="center" wrapText="1"/>
    </xf>
    <xf numFmtId="4" fontId="0" fillId="5" borderId="104" xfId="0" applyNumberFormat="1" applyFill="1" applyBorder="1" applyAlignment="1">
      <alignment horizontal="center" vertical="center" wrapText="1"/>
    </xf>
    <xf numFmtId="4" fontId="0" fillId="4" borderId="104" xfId="0" applyNumberFormat="1" applyFill="1" applyBorder="1" applyAlignment="1">
      <alignment horizontal="center" vertical="center" wrapText="1"/>
    </xf>
    <xf numFmtId="0" fontId="0" fillId="4" borderId="104" xfId="0" applyFill="1" applyBorder="1" applyAlignment="1">
      <alignment horizontal="center" vertical="center" wrapText="1"/>
    </xf>
    <xf numFmtId="0" fontId="0" fillId="9" borderId="104" xfId="0" applyFill="1" applyBorder="1" applyAlignment="1">
      <alignment horizontal="center" vertical="center" wrapText="1"/>
    </xf>
    <xf numFmtId="0" fontId="0" fillId="24" borderId="0" xfId="0" applyFill="1"/>
    <xf numFmtId="0" fontId="2" fillId="3" borderId="73" xfId="0" applyFont="1" applyFill="1" applyBorder="1"/>
    <xf numFmtId="175" fontId="0" fillId="0" borderId="73" xfId="8" applyNumberFormat="1" applyFont="1" applyBorder="1"/>
    <xf numFmtId="0" fontId="0" fillId="5" borderId="0" xfId="0" applyFill="1" applyBorder="1" applyAlignment="1">
      <alignment horizontal="center" vertical="center" wrapText="1"/>
    </xf>
    <xf numFmtId="43" fontId="32" fillId="3" borderId="36" xfId="8" applyFont="1" applyFill="1" applyBorder="1" applyAlignment="1">
      <alignment horizontal="right"/>
    </xf>
    <xf numFmtId="0" fontId="76" fillId="2" borderId="4" xfId="15" applyFont="1" applyFill="1" applyBorder="1" applyAlignment="1">
      <alignment horizontal="left" indent="2"/>
    </xf>
    <xf numFmtId="43" fontId="80" fillId="5" borderId="92" xfId="8" applyFont="1" applyFill="1" applyBorder="1" applyAlignment="1">
      <alignment horizontal="left"/>
    </xf>
    <xf numFmtId="43" fontId="80" fillId="5" borderId="86" xfId="8" applyFont="1" applyFill="1" applyBorder="1" applyAlignment="1">
      <alignment horizontal="left"/>
    </xf>
    <xf numFmtId="43" fontId="80" fillId="5" borderId="100" xfId="8" applyFont="1" applyFill="1" applyBorder="1" applyAlignment="1">
      <alignment horizontal="left"/>
    </xf>
    <xf numFmtId="43" fontId="80" fillId="5" borderId="91" xfId="8" applyFont="1" applyFill="1" applyBorder="1" applyAlignment="1">
      <alignment horizontal="left"/>
    </xf>
    <xf numFmtId="0" fontId="5" fillId="18" borderId="17" xfId="0" applyFont="1" applyFill="1" applyBorder="1"/>
    <xf numFmtId="0" fontId="61" fillId="18" borderId="18" xfId="0" applyFont="1" applyFill="1" applyBorder="1" applyAlignment="1">
      <alignment horizontal="center" vertical="center" wrapText="1"/>
    </xf>
    <xf numFmtId="0" fontId="72" fillId="18" borderId="18" xfId="0" applyFont="1" applyFill="1" applyBorder="1" applyAlignment="1">
      <alignment horizontal="center" vertical="center" wrapText="1"/>
    </xf>
    <xf numFmtId="0" fontId="72" fillId="18" borderId="19" xfId="0" applyFont="1" applyFill="1" applyBorder="1" applyAlignment="1">
      <alignment horizontal="center" vertical="center" wrapText="1"/>
    </xf>
    <xf numFmtId="4" fontId="81" fillId="5" borderId="22" xfId="0" applyNumberFormat="1" applyFont="1" applyFill="1" applyBorder="1"/>
    <xf numFmtId="4" fontId="81" fillId="5" borderId="12" xfId="8" applyNumberFormat="1" applyFont="1" applyFill="1" applyBorder="1"/>
    <xf numFmtId="4" fontId="81" fillId="5" borderId="12" xfId="0" applyNumberFormat="1" applyFont="1" applyFill="1" applyBorder="1"/>
    <xf numFmtId="0" fontId="100" fillId="0" borderId="0" xfId="0" applyFont="1" applyAlignment="1">
      <alignment horizontal="center" vertical="center" wrapText="1"/>
    </xf>
    <xf numFmtId="0" fontId="0" fillId="4" borderId="4" xfId="0" applyFill="1" applyBorder="1" applyAlignment="1">
      <alignment horizontal="center" vertical="center" wrapText="1"/>
    </xf>
    <xf numFmtId="0" fontId="24" fillId="3" borderId="45" xfId="0" applyFont="1" applyFill="1" applyBorder="1" applyAlignment="1">
      <alignment horizontal="left" vertical="center" wrapText="1" indent="4"/>
    </xf>
    <xf numFmtId="0" fontId="0" fillId="21" borderId="106" xfId="0" applyFill="1" applyBorder="1"/>
    <xf numFmtId="0" fontId="0" fillId="21" borderId="45" xfId="0" applyFill="1" applyBorder="1"/>
    <xf numFmtId="0" fontId="0" fillId="21" borderId="45" xfId="0" applyFill="1" applyBorder="1" applyAlignment="1">
      <alignment horizontal="center" vertical="center" wrapText="1"/>
    </xf>
    <xf numFmtId="0" fontId="0" fillId="21" borderId="48" xfId="0" applyFill="1" applyBorder="1" applyAlignment="1">
      <alignment horizontal="center" vertical="center" wrapText="1"/>
    </xf>
    <xf numFmtId="4" fontId="0" fillId="4" borderId="106" xfId="0" applyNumberFormat="1" applyFill="1" applyBorder="1" applyAlignment="1">
      <alignment horizontal="center" vertical="center" wrapText="1"/>
    </xf>
    <xf numFmtId="4" fontId="0" fillId="4" borderId="45" xfId="0" applyNumberFormat="1" applyFill="1" applyBorder="1" applyAlignment="1">
      <alignment horizontal="center" vertical="center" wrapText="1"/>
    </xf>
    <xf numFmtId="0" fontId="0" fillId="5" borderId="107" xfId="0" applyFill="1" applyBorder="1" applyAlignment="1">
      <alignment horizontal="center" vertical="center" wrapText="1"/>
    </xf>
    <xf numFmtId="4" fontId="0" fillId="4" borderId="108" xfId="0" applyNumberFormat="1" applyFill="1" applyBorder="1" applyAlignment="1">
      <alignment horizontal="center" vertical="center" wrapText="1"/>
    </xf>
    <xf numFmtId="0" fontId="0" fillId="5" borderId="48" xfId="0" applyFill="1" applyBorder="1" applyAlignment="1">
      <alignment horizontal="center" vertical="center" wrapText="1"/>
    </xf>
    <xf numFmtId="0" fontId="10" fillId="3" borderId="45" xfId="0" applyFont="1" applyFill="1" applyBorder="1" applyAlignment="1">
      <alignment vertical="center" wrapText="1"/>
    </xf>
    <xf numFmtId="0" fontId="21" fillId="3" borderId="45" xfId="0" applyFont="1" applyFill="1" applyBorder="1" applyAlignment="1">
      <alignment horizontal="left" vertical="center" wrapText="1" indent="2"/>
    </xf>
    <xf numFmtId="0" fontId="0" fillId="4" borderId="45" xfId="0" applyFill="1" applyBorder="1" applyAlignment="1">
      <alignment horizontal="center" vertical="center" wrapText="1"/>
    </xf>
    <xf numFmtId="0" fontId="0" fillId="4" borderId="108" xfId="0" applyFill="1" applyBorder="1" applyAlignment="1">
      <alignment horizontal="center" vertical="center" wrapText="1"/>
    </xf>
    <xf numFmtId="0" fontId="21" fillId="3" borderId="46" xfId="0" applyFont="1" applyFill="1" applyBorder="1" applyAlignment="1">
      <alignment horizontal="left" vertical="center" wrapText="1" indent="2"/>
    </xf>
    <xf numFmtId="0" fontId="0" fillId="21" borderId="109" xfId="0" applyFill="1" applyBorder="1"/>
    <xf numFmtId="0" fontId="0" fillId="21" borderId="46" xfId="0" applyFill="1" applyBorder="1"/>
    <xf numFmtId="0" fontId="0" fillId="21" borderId="46" xfId="0" applyFill="1" applyBorder="1" applyAlignment="1">
      <alignment horizontal="center" vertical="center" wrapText="1"/>
    </xf>
    <xf numFmtId="0" fontId="0" fillId="21" borderId="50" xfId="0" applyFill="1" applyBorder="1" applyAlignment="1">
      <alignment horizontal="center" vertical="center" wrapText="1"/>
    </xf>
    <xf numFmtId="4" fontId="0" fillId="4" borderId="109" xfId="0" applyNumberFormat="1" applyFill="1" applyBorder="1" applyAlignment="1">
      <alignment horizontal="center" vertical="center" wrapText="1"/>
    </xf>
    <xf numFmtId="4" fontId="0" fillId="4" borderId="46" xfId="0" applyNumberFormat="1" applyFill="1" applyBorder="1" applyAlignment="1">
      <alignment horizontal="center" vertical="center" wrapText="1"/>
    </xf>
    <xf numFmtId="0" fontId="0" fillId="5" borderId="110" xfId="0" applyFill="1" applyBorder="1" applyAlignment="1">
      <alignment horizontal="center" vertical="center" wrapText="1"/>
    </xf>
    <xf numFmtId="4" fontId="0" fillId="4" borderId="111" xfId="0" applyNumberFormat="1" applyFill="1" applyBorder="1" applyAlignment="1">
      <alignment horizontal="center" vertical="center" wrapText="1"/>
    </xf>
    <xf numFmtId="0" fontId="0" fillId="5" borderId="50" xfId="0" applyFill="1" applyBorder="1" applyAlignment="1">
      <alignment horizontal="center" vertical="center" wrapText="1"/>
    </xf>
    <xf numFmtId="0" fontId="39" fillId="0" borderId="73" xfId="0" applyFont="1" applyBorder="1"/>
    <xf numFmtId="0" fontId="0" fillId="0" borderId="73" xfId="0" applyBorder="1"/>
    <xf numFmtId="10" fontId="0" fillId="0" borderId="73" xfId="1" applyNumberFormat="1" applyFont="1" applyBorder="1"/>
    <xf numFmtId="1" fontId="32" fillId="3" borderId="0" xfId="0" applyNumberFormat="1" applyFont="1" applyFill="1" applyBorder="1" applyAlignment="1">
      <alignment horizontal="right"/>
    </xf>
    <xf numFmtId="43" fontId="32" fillId="3" borderId="0" xfId="8" applyFont="1" applyFill="1" applyBorder="1" applyAlignment="1">
      <alignment horizontal="right"/>
    </xf>
    <xf numFmtId="4" fontId="32" fillId="3" borderId="0" xfId="0" applyNumberFormat="1" applyFont="1" applyFill="1" applyBorder="1" applyAlignment="1">
      <alignment horizontal="right"/>
    </xf>
    <xf numFmtId="0" fontId="0" fillId="5" borderId="0"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03" xfId="0" applyFill="1" applyBorder="1" applyAlignment="1">
      <alignment horizontal="center" vertical="center" wrapText="1"/>
    </xf>
    <xf numFmtId="0" fontId="0" fillId="5" borderId="105" xfId="0" applyFill="1" applyBorder="1" applyAlignment="1">
      <alignment horizontal="center" vertical="center" wrapText="1"/>
    </xf>
    <xf numFmtId="0" fontId="0" fillId="5" borderId="14" xfId="0" applyFill="1" applyBorder="1" applyAlignment="1">
      <alignment horizontal="center" vertical="center" wrapText="1"/>
    </xf>
    <xf numFmtId="0" fontId="56" fillId="3" borderId="0" xfId="11" applyFont="1" applyFill="1">
      <alignment vertical="top"/>
    </xf>
    <xf numFmtId="0" fontId="13" fillId="3" borderId="4" xfId="11" applyFont="1" applyFill="1" applyBorder="1" applyAlignment="1">
      <alignment horizontal="left" indent="1"/>
    </xf>
    <xf numFmtId="0" fontId="61" fillId="3" borderId="0" xfId="11" applyFont="1" applyFill="1" applyBorder="1" applyAlignment="1">
      <alignment horizontal="left"/>
    </xf>
    <xf numFmtId="169" fontId="3" fillId="3" borderId="0" xfId="11" applyNumberFormat="1" applyFill="1" applyBorder="1" applyAlignment="1"/>
    <xf numFmtId="169" fontId="3" fillId="3" borderId="10" xfId="11" applyNumberFormat="1" applyFill="1" applyBorder="1" applyAlignment="1"/>
    <xf numFmtId="43" fontId="80" fillId="5" borderId="0" xfId="0" applyNumberFormat="1" applyFont="1" applyFill="1" applyBorder="1" applyAlignment="1">
      <alignment horizontal="left"/>
    </xf>
    <xf numFmtId="0" fontId="80" fillId="4" borderId="0" xfId="0" applyFont="1" applyFill="1" applyBorder="1" applyAlignment="1">
      <alignment horizontal="left"/>
    </xf>
    <xf numFmtId="0" fontId="32" fillId="22" borderId="0" xfId="0" applyFont="1" applyFill="1" applyBorder="1" applyAlignment="1">
      <alignment horizontal="left"/>
    </xf>
    <xf numFmtId="0" fontId="32" fillId="4" borderId="0" xfId="0" applyFont="1" applyFill="1" applyBorder="1" applyAlignment="1">
      <alignment horizontal="left"/>
    </xf>
    <xf numFmtId="0" fontId="32" fillId="9" borderId="0" xfId="0" applyFont="1" applyFill="1" applyBorder="1" applyAlignment="1">
      <alignment horizontal="left"/>
    </xf>
    <xf numFmtId="43" fontId="80" fillId="5" borderId="12" xfId="0" applyNumberFormat="1" applyFont="1" applyFill="1" applyBorder="1" applyAlignment="1">
      <alignment horizontal="left"/>
    </xf>
    <xf numFmtId="174" fontId="80" fillId="5" borderId="100" xfId="0" applyNumberFormat="1" applyFont="1" applyFill="1" applyBorder="1" applyAlignment="1">
      <alignment horizontal="left"/>
    </xf>
    <xf numFmtId="43" fontId="80" fillId="5" borderId="21" xfId="0" applyNumberFormat="1" applyFont="1" applyFill="1" applyBorder="1" applyAlignment="1">
      <alignment horizontal="left"/>
    </xf>
    <xf numFmtId="43" fontId="32" fillId="5" borderId="21" xfId="0" applyNumberFormat="1" applyFont="1" applyFill="1" applyBorder="1" applyAlignment="1">
      <alignment horizontal="left"/>
    </xf>
    <xf numFmtId="0" fontId="32" fillId="5" borderId="21" xfId="0" applyFont="1" applyFill="1" applyBorder="1" applyAlignment="1">
      <alignment horizontal="left"/>
    </xf>
    <xf numFmtId="0" fontId="32" fillId="23" borderId="21" xfId="0" applyFont="1" applyFill="1" applyBorder="1" applyAlignment="1">
      <alignment horizontal="left"/>
    </xf>
    <xf numFmtId="0" fontId="32" fillId="9" borderId="21" xfId="0" applyFont="1" applyFill="1" applyBorder="1" applyAlignment="1">
      <alignment horizontal="left"/>
    </xf>
    <xf numFmtId="174" fontId="32" fillId="5" borderId="21" xfId="0" applyNumberFormat="1" applyFont="1" applyFill="1" applyBorder="1" applyAlignment="1">
      <alignment horizontal="left"/>
    </xf>
    <xf numFmtId="43" fontId="32" fillId="5" borderId="12" xfId="0" applyNumberFormat="1" applyFont="1" applyFill="1" applyBorder="1" applyAlignment="1">
      <alignment horizontal="left"/>
    </xf>
    <xf numFmtId="174" fontId="32" fillId="5" borderId="13" xfId="0" applyNumberFormat="1" applyFont="1" applyFill="1" applyBorder="1" applyAlignment="1">
      <alignment horizontal="left"/>
    </xf>
    <xf numFmtId="4" fontId="36" fillId="17" borderId="67" xfId="0" applyNumberFormat="1" applyFont="1" applyFill="1" applyBorder="1" applyAlignment="1">
      <alignment horizontal="left"/>
    </xf>
    <xf numFmtId="4" fontId="36" fillId="17" borderId="55" xfId="0" applyNumberFormat="1" applyFont="1" applyFill="1" applyBorder="1" applyAlignment="1">
      <alignment horizontal="left"/>
    </xf>
    <xf numFmtId="4" fontId="36" fillId="0" borderId="68" xfId="0" applyNumberFormat="1" applyFont="1" applyBorder="1" applyAlignment="1">
      <alignment horizontal="left"/>
    </xf>
    <xf numFmtId="43" fontId="86" fillId="5" borderId="4" xfId="8" applyFont="1" applyFill="1" applyBorder="1" applyAlignment="1">
      <alignment horizontal="left" wrapText="1"/>
    </xf>
    <xf numFmtId="4" fontId="86" fillId="5" borderId="21" xfId="8" applyNumberFormat="1" applyFont="1" applyFill="1" applyBorder="1" applyAlignment="1">
      <alignment horizontal="right" wrapText="1"/>
    </xf>
    <xf numFmtId="4" fontId="86" fillId="5" borderId="21" xfId="8" applyNumberFormat="1" applyFont="1" applyFill="1" applyBorder="1" applyAlignment="1">
      <alignment horizontal="right"/>
    </xf>
    <xf numFmtId="4" fontId="86" fillId="5" borderId="30" xfId="8" applyNumberFormat="1" applyFont="1" applyFill="1" applyBorder="1" applyAlignment="1">
      <alignment horizontal="right"/>
    </xf>
    <xf numFmtId="0" fontId="36" fillId="17" borderId="55" xfId="0" applyFont="1" applyFill="1" applyBorder="1" applyAlignment="1">
      <alignment horizontal="left"/>
    </xf>
    <xf numFmtId="0" fontId="32" fillId="17" borderId="54" xfId="0" applyFont="1" applyFill="1" applyBorder="1" applyAlignment="1">
      <alignment horizontal="left"/>
    </xf>
    <xf numFmtId="0" fontId="32" fillId="17" borderId="68" xfId="0" applyFont="1" applyFill="1" applyBorder="1" applyAlignment="1">
      <alignment horizontal="left"/>
    </xf>
    <xf numFmtId="0" fontId="32" fillId="17" borderId="112" xfId="0" applyFont="1" applyFill="1" applyBorder="1" applyAlignment="1">
      <alignment horizontal="left"/>
    </xf>
    <xf numFmtId="43" fontId="32" fillId="23" borderId="24" xfId="8" applyFont="1" applyFill="1" applyBorder="1" applyAlignment="1">
      <alignment horizontal="left"/>
    </xf>
    <xf numFmtId="0" fontId="72" fillId="18" borderId="99" xfId="0" applyFont="1" applyFill="1" applyBorder="1" applyAlignment="1">
      <alignment horizontal="center" vertical="center" wrapText="1"/>
    </xf>
    <xf numFmtId="4" fontId="36" fillId="17" borderId="80" xfId="0" applyNumberFormat="1" applyFont="1" applyFill="1" applyBorder="1" applyAlignment="1">
      <alignment horizontal="left"/>
    </xf>
    <xf numFmtId="0" fontId="32" fillId="17" borderId="100" xfId="0" applyFont="1" applyFill="1" applyBorder="1" applyAlignment="1">
      <alignment horizontal="left"/>
    </xf>
    <xf numFmtId="43" fontId="32" fillId="5" borderId="91" xfId="8" applyFont="1" applyFill="1" applyBorder="1" applyAlignment="1">
      <alignment horizontal="left"/>
    </xf>
    <xf numFmtId="43" fontId="80" fillId="4" borderId="88" xfId="8" applyFont="1" applyFill="1" applyBorder="1" applyAlignment="1">
      <alignment horizontal="left"/>
    </xf>
    <xf numFmtId="43" fontId="80" fillId="5" borderId="80" xfId="8" applyFont="1" applyFill="1" applyBorder="1" applyAlignment="1">
      <alignment horizontal="left"/>
    </xf>
    <xf numFmtId="43" fontId="32" fillId="23" borderId="86" xfId="8" applyFont="1" applyFill="1" applyBorder="1" applyAlignment="1">
      <alignment horizontal="left"/>
    </xf>
    <xf numFmtId="0" fontId="50" fillId="0" borderId="0" xfId="0" applyFont="1" applyFill="1" applyBorder="1" applyAlignment="1">
      <alignment horizontal="left"/>
    </xf>
    <xf numFmtId="0" fontId="5" fillId="16" borderId="36" xfId="0" applyFont="1" applyFill="1" applyBorder="1"/>
    <xf numFmtId="4" fontId="81" fillId="4" borderId="12" xfId="0" applyNumberFormat="1" applyFont="1" applyFill="1" applyBorder="1"/>
    <xf numFmtId="4" fontId="81" fillId="4" borderId="11" xfId="0" applyNumberFormat="1" applyFont="1" applyFill="1" applyBorder="1"/>
    <xf numFmtId="0" fontId="72" fillId="18" borderId="91" xfId="0" applyFont="1" applyFill="1" applyBorder="1" applyAlignment="1">
      <alignment horizontal="center" vertical="center" wrapText="1"/>
    </xf>
    <xf numFmtId="43" fontId="81" fillId="5" borderId="92" xfId="8" applyFont="1" applyFill="1" applyBorder="1"/>
    <xf numFmtId="43" fontId="81" fillId="5" borderId="86" xfId="8" applyFont="1" applyFill="1" applyBorder="1"/>
    <xf numFmtId="43" fontId="81" fillId="5" borderId="91" xfId="8" applyFont="1" applyFill="1" applyBorder="1"/>
    <xf numFmtId="43" fontId="81" fillId="5" borderId="100" xfId="8" applyFont="1" applyFill="1" applyBorder="1"/>
    <xf numFmtId="0" fontId="95" fillId="25" borderId="55" xfId="0" applyFont="1" applyFill="1" applyBorder="1" applyAlignment="1">
      <alignment horizontal="center" vertical="center" wrapText="1"/>
    </xf>
    <xf numFmtId="0" fontId="95" fillId="25" borderId="2" xfId="0" applyFont="1" applyFill="1" applyBorder="1" applyAlignment="1">
      <alignment horizontal="center" vertical="center" wrapText="1"/>
    </xf>
    <xf numFmtId="0" fontId="95" fillId="7" borderId="55" xfId="0" applyFont="1" applyFill="1" applyBorder="1" applyAlignment="1">
      <alignment horizontal="center" vertical="center" wrapText="1"/>
    </xf>
    <xf numFmtId="0" fontId="95" fillId="7" borderId="2" xfId="0" applyFont="1" applyFill="1" applyBorder="1" applyAlignment="1">
      <alignment horizontal="center" vertical="center" wrapText="1"/>
    </xf>
    <xf numFmtId="9" fontId="37" fillId="5" borderId="28" xfId="1" applyFont="1" applyFill="1" applyBorder="1"/>
    <xf numFmtId="0" fontId="5" fillId="8" borderId="21" xfId="0" applyFont="1" applyFill="1" applyBorder="1"/>
    <xf numFmtId="9" fontId="5" fillId="5" borderId="28" xfId="0" applyNumberFormat="1" applyFont="1" applyFill="1" applyBorder="1"/>
    <xf numFmtId="0" fontId="5" fillId="5" borderId="28" xfId="0" applyFont="1" applyFill="1" applyBorder="1"/>
    <xf numFmtId="0" fontId="5" fillId="8" borderId="30" xfId="0" applyFont="1" applyFill="1" applyBorder="1"/>
    <xf numFmtId="10" fontId="37" fillId="5" borderId="28" xfId="1" applyNumberFormat="1" applyFont="1" applyFill="1" applyBorder="1"/>
    <xf numFmtId="9" fontId="5" fillId="5" borderId="28" xfId="1" applyFont="1" applyFill="1" applyBorder="1"/>
    <xf numFmtId="9" fontId="5" fillId="5" borderId="27" xfId="1" applyFont="1" applyFill="1" applyBorder="1"/>
    <xf numFmtId="0" fontId="5" fillId="8" borderId="20" xfId="0" applyFont="1" applyFill="1" applyBorder="1"/>
    <xf numFmtId="0" fontId="5" fillId="5" borderId="27" xfId="0" applyFont="1" applyFill="1" applyBorder="1"/>
    <xf numFmtId="0" fontId="5" fillId="8" borderId="29" xfId="0" applyFont="1" applyFill="1" applyBorder="1"/>
    <xf numFmtId="0" fontId="95" fillId="25" borderId="99" xfId="0" applyFont="1" applyFill="1" applyBorder="1" applyAlignment="1">
      <alignment horizontal="center" vertical="center" wrapText="1"/>
    </xf>
    <xf numFmtId="0" fontId="5" fillId="16" borderId="11" xfId="0" applyFont="1" applyFill="1" applyBorder="1" applyAlignment="1"/>
    <xf numFmtId="14" fontId="20" fillId="25" borderId="97" xfId="6" applyNumberFormat="1" applyFont="1" applyFill="1" applyBorder="1" applyAlignment="1" applyProtection="1">
      <alignment horizontal="center" vertical="center" wrapText="1"/>
      <protection locked="0"/>
    </xf>
    <xf numFmtId="3" fontId="3" fillId="0" borderId="86" xfId="6" applyNumberFormat="1" applyFont="1" applyBorder="1" applyAlignment="1" applyProtection="1">
      <alignment vertical="top"/>
      <protection locked="0"/>
    </xf>
    <xf numFmtId="169" fontId="89" fillId="5" borderId="86" xfId="6" applyNumberFormat="1" applyFont="1" applyFill="1" applyBorder="1" applyAlignment="1" applyProtection="1">
      <protection locked="0"/>
    </xf>
    <xf numFmtId="169" fontId="80" fillId="4" borderId="86" xfId="6" applyNumberFormat="1" applyFont="1" applyFill="1" applyBorder="1" applyAlignment="1" applyProtection="1"/>
    <xf numFmtId="169" fontId="80" fillId="5" borderId="86" xfId="6" applyNumberFormat="1" applyFont="1" applyFill="1" applyBorder="1" applyAlignment="1" applyProtection="1"/>
    <xf numFmtId="169" fontId="90" fillId="4" borderId="86" xfId="6" applyNumberFormat="1" applyFont="1" applyFill="1" applyBorder="1" applyAlignment="1" applyProtection="1"/>
    <xf numFmtId="169" fontId="80" fillId="0" borderId="86" xfId="6" applyNumberFormat="1" applyFont="1" applyFill="1" applyBorder="1" applyAlignment="1" applyProtection="1">
      <protection locked="0"/>
    </xf>
    <xf numFmtId="169" fontId="89" fillId="5" borderId="86" xfId="6" applyNumberFormat="1" applyFont="1" applyFill="1" applyBorder="1" applyAlignment="1" applyProtection="1"/>
    <xf numFmtId="169" fontId="80" fillId="0" borderId="86" xfId="6" applyNumberFormat="1" applyFont="1" applyFill="1" applyBorder="1" applyAlignment="1" applyProtection="1"/>
    <xf numFmtId="169" fontId="90" fillId="0" borderId="86" xfId="6" applyNumberFormat="1" applyFont="1" applyFill="1" applyBorder="1" applyAlignment="1" applyProtection="1"/>
    <xf numFmtId="169" fontId="87" fillId="0" borderId="86" xfId="6" applyNumberFormat="1" applyFont="1" applyFill="1" applyBorder="1" applyAlignment="1" applyProtection="1">
      <alignment vertical="center"/>
    </xf>
    <xf numFmtId="169" fontId="87" fillId="10" borderId="86" xfId="6" applyNumberFormat="1" applyFont="1" applyFill="1" applyBorder="1" applyAlignment="1" applyProtection="1">
      <alignment vertical="center"/>
      <protection locked="0"/>
    </xf>
    <xf numFmtId="0" fontId="3" fillId="0" borderId="86" xfId="6" applyFont="1" applyBorder="1" applyAlignment="1" applyProtection="1">
      <alignment vertical="top"/>
      <protection locked="0"/>
    </xf>
    <xf numFmtId="169" fontId="15" fillId="0" borderId="86" xfId="6" applyNumberFormat="1" applyFont="1" applyFill="1" applyBorder="1" applyAlignment="1" applyProtection="1"/>
    <xf numFmtId="0" fontId="3" fillId="8" borderId="86" xfId="6" applyFont="1" applyFill="1" applyBorder="1" applyAlignment="1" applyProtection="1">
      <alignment vertical="top"/>
      <protection locked="0"/>
    </xf>
    <xf numFmtId="169" fontId="15" fillId="0" borderId="87" xfId="6" applyNumberFormat="1" applyFont="1" applyFill="1" applyBorder="1" applyAlignment="1" applyProtection="1"/>
    <xf numFmtId="14" fontId="13" fillId="0" borderId="86" xfId="6" applyNumberFormat="1" applyFont="1" applyFill="1" applyBorder="1" applyAlignment="1" applyProtection="1">
      <alignment horizontal="center" vertical="center"/>
      <protection locked="0"/>
    </xf>
    <xf numFmtId="169" fontId="83" fillId="5" borderId="86" xfId="6" applyNumberFormat="1" applyFont="1" applyFill="1" applyBorder="1" applyAlignment="1" applyProtection="1"/>
    <xf numFmtId="169" fontId="3" fillId="4" borderId="86" xfId="6" applyNumberFormat="1" applyFont="1" applyFill="1" applyBorder="1" applyAlignment="1" applyProtection="1"/>
    <xf numFmtId="169" fontId="3" fillId="5" borderId="86" xfId="6" applyNumberFormat="1" applyFont="1" applyFill="1" applyBorder="1" applyAlignment="1" applyProtection="1"/>
    <xf numFmtId="169" fontId="14" fillId="4" borderId="86" xfId="6" applyNumberFormat="1" applyFont="1" applyFill="1" applyBorder="1" applyAlignment="1" applyProtection="1">
      <alignment horizontal="center" vertical="center"/>
    </xf>
    <xf numFmtId="169" fontId="14" fillId="5" borderId="86" xfId="6" applyNumberFormat="1" applyFont="1" applyFill="1" applyBorder="1" applyAlignment="1" applyProtection="1">
      <alignment horizontal="center" vertical="center"/>
    </xf>
    <xf numFmtId="169" fontId="16" fillId="4" borderId="86" xfId="6" applyNumberFormat="1" applyFont="1" applyFill="1" applyBorder="1" applyAlignment="1" applyProtection="1"/>
    <xf numFmtId="169" fontId="13" fillId="0" borderId="86" xfId="6" applyNumberFormat="1" applyFont="1" applyFill="1" applyBorder="1" applyAlignment="1" applyProtection="1">
      <alignment vertical="center"/>
    </xf>
    <xf numFmtId="169" fontId="13" fillId="10" borderId="86" xfId="6" applyNumberFormat="1" applyFont="1" applyFill="1" applyBorder="1" applyAlignment="1" applyProtection="1">
      <alignment vertical="center"/>
      <protection locked="0"/>
    </xf>
    <xf numFmtId="0" fontId="3" fillId="0" borderId="86" xfId="6" applyFont="1" applyBorder="1" applyAlignment="1" applyProtection="1">
      <alignment vertical="center"/>
      <protection locked="0"/>
    </xf>
    <xf numFmtId="169" fontId="13" fillId="0" borderId="86" xfId="6" applyNumberFormat="1" applyFont="1" applyBorder="1" applyAlignment="1" applyProtection="1">
      <alignment horizontal="center" vertical="center"/>
      <protection locked="0"/>
    </xf>
    <xf numFmtId="4" fontId="18" fillId="8" borderId="86" xfId="6" applyNumberFormat="1" applyFont="1" applyFill="1" applyBorder="1" applyAlignment="1" applyProtection="1">
      <alignment vertical="top"/>
      <protection locked="0"/>
    </xf>
    <xf numFmtId="0" fontId="35" fillId="0" borderId="86" xfId="6" applyFont="1" applyFill="1" applyBorder="1" applyAlignment="1" applyProtection="1">
      <alignment vertical="center"/>
      <protection locked="0"/>
    </xf>
    <xf numFmtId="169" fontId="3" fillId="0" borderId="86" xfId="6" applyNumberFormat="1" applyFont="1" applyBorder="1" applyAlignment="1" applyProtection="1">
      <alignment vertical="top"/>
      <protection locked="0"/>
    </xf>
    <xf numFmtId="169" fontId="3" fillId="0" borderId="87" xfId="6" applyNumberFormat="1" applyFont="1" applyBorder="1" applyAlignment="1" applyProtection="1">
      <alignment vertical="top"/>
      <protection locked="0"/>
    </xf>
    <xf numFmtId="14" fontId="20" fillId="25" borderId="27" xfId="6" applyNumberFormat="1" applyFont="1" applyFill="1" applyBorder="1" applyAlignment="1" applyProtection="1">
      <alignment horizontal="center" vertical="center" wrapText="1"/>
      <protection locked="0"/>
    </xf>
    <xf numFmtId="43" fontId="84" fillId="5" borderId="20" xfId="8" applyFont="1" applyFill="1" applyBorder="1"/>
    <xf numFmtId="43" fontId="3" fillId="5" borderId="86" xfId="8" applyFont="1" applyFill="1" applyBorder="1"/>
    <xf numFmtId="43" fontId="84" fillId="4" borderId="20" xfId="8" applyFont="1" applyFill="1" applyBorder="1"/>
    <xf numFmtId="43" fontId="3" fillId="4" borderId="86" xfId="8" applyFont="1" applyFill="1" applyBorder="1"/>
    <xf numFmtId="43" fontId="84" fillId="4" borderId="22" xfId="8" applyFont="1" applyFill="1" applyBorder="1"/>
    <xf numFmtId="43" fontId="3" fillId="4" borderId="100" xfId="8" applyFont="1" applyFill="1" applyBorder="1"/>
    <xf numFmtId="43" fontId="84" fillId="5" borderId="11" xfId="8" applyFont="1" applyFill="1" applyBorder="1"/>
    <xf numFmtId="43" fontId="3" fillId="5" borderId="91" xfId="8" applyFont="1" applyFill="1" applyBorder="1"/>
    <xf numFmtId="43" fontId="84" fillId="4" borderId="11" xfId="8" applyFont="1" applyFill="1" applyBorder="1"/>
    <xf numFmtId="43" fontId="3" fillId="4" borderId="91" xfId="8" applyFont="1" applyFill="1" applyBorder="1"/>
    <xf numFmtId="43" fontId="84" fillId="5" borderId="113" xfId="8" applyFont="1" applyFill="1" applyBorder="1"/>
    <xf numFmtId="43" fontId="84" fillId="5" borderId="114" xfId="8" applyFont="1" applyFill="1" applyBorder="1"/>
    <xf numFmtId="0" fontId="0" fillId="5" borderId="86" xfId="0" applyFill="1" applyBorder="1" applyAlignment="1">
      <alignment horizontal="center" vertical="center" wrapText="1"/>
    </xf>
    <xf numFmtId="0" fontId="0" fillId="5" borderId="115" xfId="0" applyFill="1" applyBorder="1" applyAlignment="1">
      <alignment horizontal="center" vertical="center" wrapText="1"/>
    </xf>
    <xf numFmtId="0" fontId="0" fillId="5" borderId="116" xfId="0" applyFill="1" applyBorder="1" applyAlignment="1">
      <alignment horizontal="center" vertical="center" wrapText="1"/>
    </xf>
    <xf numFmtId="0" fontId="0" fillId="9" borderId="86" xfId="0" applyFill="1" applyBorder="1" applyAlignment="1">
      <alignment horizontal="center" vertical="center" wrapText="1"/>
    </xf>
    <xf numFmtId="0" fontId="0" fillId="5" borderId="87" xfId="0" applyFill="1" applyBorder="1" applyAlignment="1">
      <alignment horizontal="center" vertical="center" wrapText="1"/>
    </xf>
    <xf numFmtId="0" fontId="32" fillId="8" borderId="12" xfId="0" applyFont="1" applyFill="1" applyBorder="1" applyAlignment="1">
      <alignment horizontal="center" vertical="center" wrapText="1"/>
    </xf>
    <xf numFmtId="43" fontId="0" fillId="20" borderId="14" xfId="8" applyFont="1" applyFill="1" applyBorder="1" applyAlignment="1">
      <alignment horizontal="center" vertical="center" wrapText="1"/>
    </xf>
    <xf numFmtId="0" fontId="7" fillId="9" borderId="4" xfId="0" applyFont="1" applyFill="1" applyBorder="1" applyAlignment="1">
      <alignment horizontal="center" wrapText="1"/>
    </xf>
    <xf numFmtId="0" fontId="0" fillId="21" borderId="4" xfId="0" applyFill="1" applyBorder="1" applyAlignment="1">
      <alignment horizontal="center" vertical="center" wrapText="1"/>
    </xf>
    <xf numFmtId="0" fontId="0" fillId="21" borderId="106" xfId="0" applyFill="1" applyBorder="1" applyAlignment="1">
      <alignment horizontal="center" vertical="center" wrapText="1"/>
    </xf>
    <xf numFmtId="0" fontId="0" fillId="21" borderId="109" xfId="0" applyFill="1" applyBorder="1" applyAlignment="1">
      <alignment horizontal="center" vertical="center" wrapText="1"/>
    </xf>
    <xf numFmtId="4" fontId="0" fillId="20" borderId="4" xfId="0" applyNumberFormat="1" applyFill="1" applyBorder="1" applyAlignment="1">
      <alignment horizontal="center" vertical="center" wrapText="1"/>
    </xf>
    <xf numFmtId="0" fontId="0" fillId="20" borderId="4" xfId="0" applyFill="1" applyBorder="1" applyAlignment="1">
      <alignment horizontal="center" vertical="center" wrapText="1"/>
    </xf>
    <xf numFmtId="43" fontId="0" fillId="20" borderId="15" xfId="8" applyFont="1" applyFill="1" applyBorder="1" applyAlignment="1">
      <alignment horizontal="center" vertical="center" wrapText="1"/>
    </xf>
    <xf numFmtId="0" fontId="0" fillId="20" borderId="14" xfId="0" applyFill="1" applyBorder="1" applyAlignment="1">
      <alignment horizontal="center" vertical="center" wrapText="1"/>
    </xf>
    <xf numFmtId="0" fontId="7" fillId="9" borderId="102" xfId="0" applyFont="1" applyFill="1" applyBorder="1" applyAlignment="1">
      <alignment horizontal="center" wrapText="1"/>
    </xf>
    <xf numFmtId="0" fontId="7" fillId="9" borderId="104" xfId="0" applyFont="1" applyFill="1" applyBorder="1" applyAlignment="1">
      <alignment horizontal="center" wrapText="1"/>
    </xf>
    <xf numFmtId="0" fontId="7" fillId="9" borderId="86" xfId="0" applyFont="1" applyFill="1" applyBorder="1" applyAlignment="1">
      <alignment horizontal="center" wrapText="1"/>
    </xf>
    <xf numFmtId="0" fontId="32" fillId="26" borderId="80" xfId="0" applyFont="1" applyFill="1" applyBorder="1" applyAlignment="1">
      <alignment horizontal="center" vertical="center" wrapText="1"/>
    </xf>
    <xf numFmtId="0" fontId="32" fillId="26" borderId="12"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36" fillId="26" borderId="100" xfId="0" applyFont="1" applyFill="1" applyBorder="1" applyAlignment="1">
      <alignment horizontal="center" vertical="center" wrapText="1"/>
    </xf>
    <xf numFmtId="0" fontId="32" fillId="26" borderId="32" xfId="0" applyFont="1" applyFill="1" applyBorder="1" applyAlignment="1">
      <alignment horizontal="center" vertical="center" wrapText="1"/>
    </xf>
    <xf numFmtId="170" fontId="20" fillId="25" borderId="54" xfId="7" applyNumberFormat="1" applyFont="1" applyFill="1" applyBorder="1" applyAlignment="1">
      <alignment horizontal="center" vertical="center"/>
    </xf>
    <xf numFmtId="170" fontId="20" fillId="25" borderId="55" xfId="7" applyNumberFormat="1" applyFont="1" applyFill="1" applyBorder="1" applyAlignment="1">
      <alignment horizontal="center" vertical="center"/>
    </xf>
    <xf numFmtId="170" fontId="20" fillId="25" borderId="101" xfId="7" applyNumberFormat="1" applyFont="1" applyFill="1" applyBorder="1" applyAlignment="1">
      <alignment horizontal="center" vertical="center"/>
    </xf>
    <xf numFmtId="0" fontId="0" fillId="16" borderId="92" xfId="0" applyFill="1" applyBorder="1"/>
    <xf numFmtId="4" fontId="0" fillId="16" borderId="86" xfId="0" applyNumberFormat="1" applyFill="1" applyBorder="1"/>
    <xf numFmtId="4" fontId="0" fillId="5" borderId="86" xfId="0" applyNumberFormat="1" applyFill="1" applyBorder="1"/>
    <xf numFmtId="0" fontId="0" fillId="0" borderId="86" xfId="0" applyBorder="1"/>
    <xf numFmtId="3" fontId="0" fillId="16" borderId="86" xfId="0" applyNumberFormat="1" applyFill="1" applyBorder="1"/>
    <xf numFmtId="10" fontId="0" fillId="13" borderId="86" xfId="1" applyNumberFormat="1" applyFont="1" applyFill="1" applyBorder="1"/>
    <xf numFmtId="4" fontId="2" fillId="13" borderId="87" xfId="0" applyNumberFormat="1" applyFont="1" applyFill="1" applyBorder="1"/>
    <xf numFmtId="0" fontId="54" fillId="7" borderId="0" xfId="0" applyFont="1" applyFill="1" applyBorder="1" applyAlignment="1">
      <alignment vertical="center" wrapText="1"/>
    </xf>
    <xf numFmtId="14" fontId="20" fillId="15" borderId="55" xfId="15" applyNumberFormat="1" applyFont="1" applyFill="1" applyBorder="1" applyAlignment="1" applyProtection="1">
      <alignment horizontal="center" vertical="center" wrapText="1"/>
      <protection locked="0"/>
    </xf>
    <xf numFmtId="14" fontId="20" fillId="25" borderId="55" xfId="15" applyNumberFormat="1" applyFont="1" applyFill="1" applyBorder="1" applyAlignment="1" applyProtection="1">
      <alignment horizontal="center" vertical="center" wrapText="1"/>
      <protection locked="0"/>
    </xf>
    <xf numFmtId="14" fontId="20" fillId="15" borderId="56" xfId="15" applyNumberFormat="1" applyFont="1" applyFill="1" applyBorder="1" applyAlignment="1" applyProtection="1">
      <alignment horizontal="center" vertical="center" wrapText="1"/>
      <protection locked="0"/>
    </xf>
    <xf numFmtId="43" fontId="0" fillId="4" borderId="33" xfId="8" applyFont="1" applyFill="1" applyBorder="1"/>
    <xf numFmtId="43" fontId="0" fillId="4" borderId="10" xfId="8" applyFont="1" applyFill="1" applyBorder="1"/>
    <xf numFmtId="43" fontId="39" fillId="4" borderId="16" xfId="8" applyFont="1" applyFill="1" applyBorder="1"/>
    <xf numFmtId="14" fontId="0" fillId="4" borderId="16" xfId="0" applyNumberFormat="1" applyFill="1" applyBorder="1"/>
    <xf numFmtId="9" fontId="0" fillId="4" borderId="16" xfId="1" applyFont="1" applyFill="1" applyBorder="1"/>
    <xf numFmtId="43" fontId="0" fillId="4" borderId="16" xfId="8" applyFont="1" applyFill="1" applyBorder="1"/>
    <xf numFmtId="43" fontId="0" fillId="4" borderId="14" xfId="8" applyFont="1" applyFill="1" applyBorder="1"/>
    <xf numFmtId="14" fontId="20" fillId="25" borderId="101" xfId="15" applyNumberFormat="1" applyFont="1" applyFill="1" applyBorder="1" applyAlignment="1" applyProtection="1">
      <alignment horizontal="center" vertical="center" wrapText="1"/>
      <protection locked="0"/>
    </xf>
    <xf numFmtId="43" fontId="0" fillId="4" borderId="92" xfId="8" applyFont="1" applyFill="1" applyBorder="1"/>
    <xf numFmtId="43" fontId="0" fillId="4" borderId="86" xfId="8" applyFont="1" applyFill="1" applyBorder="1"/>
    <xf numFmtId="43" fontId="0" fillId="4" borderId="87" xfId="8" applyFont="1" applyFill="1" applyBorder="1"/>
    <xf numFmtId="0" fontId="64" fillId="15" borderId="67" xfId="0" applyFont="1" applyFill="1" applyBorder="1"/>
    <xf numFmtId="0" fontId="39" fillId="0" borderId="57" xfId="0" applyFont="1" applyBorder="1"/>
    <xf numFmtId="0" fontId="39" fillId="0" borderId="15" xfId="0" applyFont="1" applyBorder="1"/>
    <xf numFmtId="14" fontId="20" fillId="15" borderId="67" xfId="15" applyNumberFormat="1" applyFont="1" applyFill="1" applyBorder="1" applyAlignment="1" applyProtection="1">
      <alignment horizontal="center" vertical="center" wrapText="1"/>
      <protection locked="0"/>
    </xf>
    <xf numFmtId="0" fontId="39" fillId="4" borderId="57" xfId="0" applyFont="1" applyFill="1" applyBorder="1"/>
    <xf numFmtId="9" fontId="0" fillId="4" borderId="33" xfId="0" applyNumberFormat="1" applyFill="1" applyBorder="1"/>
    <xf numFmtId="0" fontId="39" fillId="4" borderId="4" xfId="0" applyFont="1" applyFill="1" applyBorder="1"/>
    <xf numFmtId="9" fontId="0" fillId="4" borderId="10" xfId="1" applyFont="1" applyFill="1" applyBorder="1"/>
    <xf numFmtId="0" fontId="39" fillId="4" borderId="15" xfId="0" applyFont="1" applyFill="1" applyBorder="1"/>
    <xf numFmtId="9" fontId="0" fillId="4" borderId="14" xfId="1" applyFont="1" applyFill="1" applyBorder="1"/>
    <xf numFmtId="14" fontId="0" fillId="4" borderId="33" xfId="0" applyNumberFormat="1" applyFill="1" applyBorder="1"/>
    <xf numFmtId="14" fontId="0" fillId="4" borderId="10" xfId="0" applyNumberFormat="1" applyFill="1" applyBorder="1"/>
    <xf numFmtId="14" fontId="0" fillId="4" borderId="14" xfId="0" applyNumberFormat="1" applyFill="1" applyBorder="1"/>
    <xf numFmtId="0" fontId="26" fillId="0" borderId="86" xfId="11" applyNumberFormat="1" applyFont="1" applyFill="1" applyBorder="1" applyAlignment="1">
      <alignment horizontal="center" vertical="center"/>
    </xf>
    <xf numFmtId="169" fontId="32" fillId="16" borderId="115" xfId="11" applyNumberFormat="1" applyFont="1" applyFill="1" applyBorder="1" applyAlignment="1">
      <alignment horizontal="right"/>
    </xf>
    <xf numFmtId="169" fontId="32" fillId="5" borderId="115" xfId="11" applyNumberFormat="1" applyFont="1" applyFill="1" applyBorder="1" applyAlignment="1">
      <alignment horizontal="right"/>
    </xf>
    <xf numFmtId="169" fontId="32" fillId="4" borderId="115" xfId="11" applyNumberFormat="1" applyFont="1" applyFill="1" applyBorder="1" applyAlignment="1">
      <alignment horizontal="right"/>
    </xf>
    <xf numFmtId="169" fontId="3" fillId="0" borderId="117" xfId="11" applyNumberFormat="1" applyFont="1" applyFill="1" applyBorder="1" applyAlignment="1">
      <alignment horizontal="right"/>
    </xf>
    <xf numFmtId="169" fontId="3" fillId="16" borderId="115" xfId="11" applyNumberFormat="1" applyFont="1" applyFill="1" applyBorder="1" applyAlignment="1">
      <alignment horizontal="right"/>
    </xf>
    <xf numFmtId="169" fontId="3" fillId="16" borderId="116" xfId="11" applyNumberFormat="1" applyFont="1" applyFill="1" applyBorder="1" applyAlignment="1">
      <alignment horizontal="right"/>
    </xf>
    <xf numFmtId="169" fontId="3" fillId="0" borderId="86" xfId="11" applyNumberFormat="1" applyFont="1" applyFill="1" applyBorder="1" applyAlignment="1">
      <alignment horizontal="right"/>
    </xf>
    <xf numFmtId="169" fontId="26" fillId="5" borderId="92" xfId="11" applyNumberFormat="1" applyFont="1" applyFill="1" applyBorder="1" applyAlignment="1"/>
    <xf numFmtId="169" fontId="3" fillId="4" borderId="115" xfId="11" applyNumberFormat="1" applyFont="1" applyFill="1" applyBorder="1" applyAlignment="1">
      <alignment horizontal="right"/>
    </xf>
    <xf numFmtId="169" fontId="3" fillId="8" borderId="115" xfId="11" applyNumberFormat="1" applyFont="1" applyFill="1" applyBorder="1" applyAlignment="1">
      <alignment horizontal="right"/>
    </xf>
    <xf numFmtId="169" fontId="27" fillId="4" borderId="115" xfId="11" applyNumberFormat="1" applyFont="1" applyFill="1" applyBorder="1" applyAlignment="1">
      <alignment horizontal="right"/>
    </xf>
    <xf numFmtId="169" fontId="3" fillId="4" borderId="116" xfId="11" applyNumberFormat="1" applyFont="1" applyFill="1" applyBorder="1" applyAlignment="1">
      <alignment horizontal="right"/>
    </xf>
    <xf numFmtId="169" fontId="3" fillId="8" borderId="116" xfId="11" applyNumberFormat="1" applyFont="1" applyFill="1" applyBorder="1" applyAlignment="1">
      <alignment horizontal="right"/>
    </xf>
    <xf numFmtId="169" fontId="13" fillId="0" borderId="86" xfId="11" applyNumberFormat="1" applyFont="1" applyFill="1" applyBorder="1" applyAlignment="1">
      <alignment horizontal="right"/>
    </xf>
    <xf numFmtId="169" fontId="3" fillId="0" borderId="86" xfId="11" applyNumberFormat="1" applyFont="1" applyFill="1" applyBorder="1" applyAlignment="1"/>
    <xf numFmtId="0" fontId="3" fillId="0" borderId="86" xfId="11" applyFill="1" applyBorder="1" applyAlignment="1"/>
    <xf numFmtId="169" fontId="30" fillId="14" borderId="86" xfId="11" applyNumberFormat="1" applyFont="1" applyFill="1" applyBorder="1" applyAlignment="1" applyProtection="1">
      <alignment horizontal="center" vertical="center"/>
      <protection locked="0"/>
    </xf>
    <xf numFmtId="168" fontId="31" fillId="14" borderId="87" xfId="11" applyNumberFormat="1" applyFont="1" applyFill="1" applyBorder="1" applyAlignment="1" applyProtection="1">
      <alignment horizontal="center" vertical="center"/>
      <protection locked="0"/>
    </xf>
    <xf numFmtId="0" fontId="32" fillId="26" borderId="59" xfId="9" applyFont="1" applyFill="1" applyBorder="1" applyAlignment="1" applyProtection="1">
      <alignment horizontal="center" vertical="center" wrapText="1"/>
    </xf>
    <xf numFmtId="0" fontId="32" fillId="8" borderId="75" xfId="9" applyFont="1" applyFill="1" applyBorder="1" applyAlignment="1" applyProtection="1">
      <alignment horizontal="center" vertical="center" wrapText="1"/>
    </xf>
    <xf numFmtId="0" fontId="32" fillId="26" borderId="119" xfId="9" applyFont="1" applyFill="1" applyBorder="1" applyAlignment="1" applyProtection="1">
      <alignment horizontal="center" vertical="center" wrapText="1"/>
    </xf>
    <xf numFmtId="0" fontId="5" fillId="15" borderId="120" xfId="0" applyFont="1" applyFill="1" applyBorder="1" applyAlignment="1" applyProtection="1">
      <alignment wrapText="1"/>
    </xf>
    <xf numFmtId="0" fontId="5" fillId="8" borderId="121" xfId="9" applyFont="1" applyFill="1" applyBorder="1" applyAlignment="1" applyProtection="1">
      <alignment horizontal="center" vertical="center" wrapText="1"/>
    </xf>
    <xf numFmtId="0" fontId="32" fillId="26" borderId="75" xfId="9" applyFont="1" applyFill="1" applyBorder="1" applyAlignment="1" applyProtection="1">
      <alignment horizontal="center" vertical="center" wrapText="1"/>
    </xf>
    <xf numFmtId="0" fontId="32" fillId="26" borderId="63" xfId="9" applyFont="1" applyFill="1" applyBorder="1" applyAlignment="1" applyProtection="1">
      <alignment horizontal="center" vertical="center" wrapText="1"/>
    </xf>
    <xf numFmtId="0" fontId="32" fillId="26" borderId="64" xfId="9" applyFont="1" applyFill="1" applyBorder="1" applyAlignment="1" applyProtection="1">
      <alignment horizontal="center" vertical="center" wrapText="1"/>
    </xf>
    <xf numFmtId="0" fontId="32" fillId="8" borderId="123" xfId="9" applyFont="1" applyFill="1" applyBorder="1" applyAlignment="1" applyProtection="1">
      <alignment horizontal="center" vertical="center" wrapText="1"/>
    </xf>
    <xf numFmtId="0" fontId="32" fillId="8" borderId="63" xfId="9" applyFont="1" applyFill="1" applyBorder="1" applyAlignment="1" applyProtection="1">
      <alignment horizontal="center" vertical="center" wrapText="1"/>
    </xf>
    <xf numFmtId="0" fontId="5" fillId="0" borderId="0" xfId="0" applyFont="1" applyFill="1"/>
    <xf numFmtId="0" fontId="32" fillId="0" borderId="0" xfId="0" applyFont="1" applyFill="1" applyBorder="1"/>
    <xf numFmtId="0" fontId="5" fillId="0" borderId="0" xfId="0" applyFont="1" applyFill="1" applyBorder="1"/>
    <xf numFmtId="0" fontId="42" fillId="9" borderId="73" xfId="0" applyFont="1" applyFill="1" applyBorder="1"/>
    <xf numFmtId="0" fontId="5" fillId="15" borderId="124" xfId="0" applyFont="1" applyFill="1" applyBorder="1" applyAlignment="1" applyProtection="1">
      <alignment wrapText="1"/>
    </xf>
    <xf numFmtId="0" fontId="51" fillId="3" borderId="125" xfId="9" applyFont="1" applyFill="1" applyBorder="1" applyAlignment="1" applyProtection="1">
      <alignment horizontal="center" vertical="center" wrapText="1"/>
    </xf>
    <xf numFmtId="168" fontId="20" fillId="25" borderId="1" xfId="11" applyNumberFormat="1" applyFont="1" applyFill="1" applyBorder="1" applyAlignment="1">
      <alignment horizontal="center" vertical="top"/>
    </xf>
    <xf numFmtId="0" fontId="20" fillId="25" borderId="79" xfId="11" applyFont="1" applyFill="1" applyBorder="1" applyAlignment="1">
      <alignment horizontal="center" vertical="top"/>
    </xf>
    <xf numFmtId="0" fontId="20" fillId="25" borderId="99" xfId="11" applyFont="1" applyFill="1" applyBorder="1" applyAlignment="1">
      <alignment horizontal="center" vertical="top"/>
    </xf>
    <xf numFmtId="169" fontId="3" fillId="23" borderId="86" xfId="11" applyNumberFormat="1" applyFill="1" applyBorder="1" applyAlignment="1"/>
    <xf numFmtId="169" fontId="13" fillId="5" borderId="92" xfId="11" applyNumberFormat="1" applyFont="1" applyFill="1" applyBorder="1" applyAlignment="1">
      <alignment vertical="center"/>
    </xf>
    <xf numFmtId="169" fontId="3" fillId="4" borderId="86" xfId="11" applyNumberFormat="1" applyFill="1" applyBorder="1" applyAlignment="1"/>
    <xf numFmtId="169" fontId="15" fillId="0" borderId="86" xfId="11" applyNumberFormat="1" applyFont="1" applyBorder="1" applyAlignment="1">
      <alignment horizontal="right"/>
    </xf>
    <xf numFmtId="169" fontId="3" fillId="4" borderId="100" xfId="11" applyNumberFormat="1" applyFill="1" applyBorder="1" applyAlignment="1"/>
    <xf numFmtId="169" fontId="3" fillId="4" borderId="91" xfId="11" applyNumberFormat="1" applyFill="1" applyBorder="1" applyAlignment="1"/>
    <xf numFmtId="169" fontId="3" fillId="3" borderId="86" xfId="11" applyNumberFormat="1" applyFill="1" applyBorder="1" applyAlignment="1"/>
    <xf numFmtId="169" fontId="3" fillId="0" borderId="86" xfId="11" applyNumberFormat="1" applyBorder="1" applyAlignment="1"/>
    <xf numFmtId="169" fontId="13" fillId="4" borderId="86" xfId="11" applyNumberFormat="1" applyFont="1" applyFill="1" applyBorder="1" applyAlignment="1">
      <alignment vertical="center"/>
    </xf>
    <xf numFmtId="169" fontId="13" fillId="5" borderId="128" xfId="11" applyNumberFormat="1" applyFont="1" applyFill="1" applyBorder="1" applyAlignment="1">
      <alignment vertical="center"/>
    </xf>
    <xf numFmtId="175" fontId="20" fillId="25" borderId="7" xfId="8" applyNumberFormat="1" applyFont="1" applyFill="1" applyBorder="1" applyAlignment="1" applyProtection="1">
      <alignment horizontal="center" vertical="center" wrapText="1"/>
      <protection locked="0"/>
    </xf>
    <xf numFmtId="175" fontId="20" fillId="25" borderId="27" xfId="8" applyNumberFormat="1" applyFont="1" applyFill="1" applyBorder="1" applyAlignment="1" applyProtection="1">
      <alignment horizontal="center" vertical="center" wrapText="1"/>
      <protection locked="0"/>
    </xf>
    <xf numFmtId="175" fontId="20" fillId="25" borderId="97" xfId="8" applyNumberFormat="1" applyFont="1" applyFill="1" applyBorder="1" applyAlignment="1" applyProtection="1">
      <alignment horizontal="center" vertical="center" wrapText="1"/>
      <protection locked="0"/>
    </xf>
    <xf numFmtId="175" fontId="2" fillId="5" borderId="129" xfId="8" applyNumberFormat="1" applyFont="1" applyFill="1" applyBorder="1"/>
    <xf numFmtId="175" fontId="2" fillId="5" borderId="99" xfId="8" applyNumberFormat="1" applyFont="1" applyFill="1" applyBorder="1"/>
    <xf numFmtId="176" fontId="2" fillId="4" borderId="86" xfId="8" applyNumberFormat="1" applyFont="1" applyFill="1" applyBorder="1"/>
    <xf numFmtId="176" fontId="2" fillId="5" borderId="129" xfId="8" applyNumberFormat="1" applyFont="1" applyFill="1" applyBorder="1"/>
    <xf numFmtId="176" fontId="2" fillId="5" borderId="99" xfId="8" applyNumberFormat="1" applyFont="1" applyFill="1" applyBorder="1"/>
    <xf numFmtId="176" fontId="2" fillId="4" borderId="29" xfId="8" applyNumberFormat="1" applyFont="1" applyFill="1" applyBorder="1"/>
    <xf numFmtId="176" fontId="2" fillId="4" borderId="87" xfId="8" applyNumberFormat="1" applyFont="1" applyFill="1" applyBorder="1"/>
    <xf numFmtId="176" fontId="2" fillId="4" borderId="97" xfId="8" applyNumberFormat="1" applyFont="1" applyFill="1" applyBorder="1"/>
    <xf numFmtId="176" fontId="0" fillId="4" borderId="87" xfId="8" applyNumberFormat="1" applyFont="1" applyFill="1" applyBorder="1"/>
    <xf numFmtId="0" fontId="72" fillId="18" borderId="14" xfId="0" applyFont="1" applyFill="1" applyBorder="1" applyAlignment="1">
      <alignment horizontal="center" vertical="center" wrapText="1"/>
    </xf>
    <xf numFmtId="0" fontId="72" fillId="18" borderId="87" xfId="0" applyFont="1" applyFill="1" applyBorder="1" applyAlignment="1">
      <alignment horizontal="center" vertical="center" wrapText="1"/>
    </xf>
    <xf numFmtId="43" fontId="99" fillId="5" borderId="86" xfId="0" applyNumberFormat="1" applyFont="1" applyFill="1" applyBorder="1" applyAlignment="1">
      <alignment horizontal="center"/>
    </xf>
    <xf numFmtId="43" fontId="36" fillId="5" borderId="86" xfId="0" applyNumberFormat="1" applyFont="1" applyFill="1" applyBorder="1" applyAlignment="1">
      <alignment horizontal="center"/>
    </xf>
    <xf numFmtId="43" fontId="36" fillId="5" borderId="91" xfId="0" applyNumberFormat="1" applyFont="1" applyFill="1" applyBorder="1" applyAlignment="1">
      <alignment horizontal="center"/>
    </xf>
    <xf numFmtId="14" fontId="20" fillId="25" borderId="97" xfId="15" applyNumberFormat="1" applyFont="1" applyFill="1" applyBorder="1" applyAlignment="1">
      <alignment horizontal="center" vertical="center" wrapText="1"/>
    </xf>
    <xf numFmtId="14" fontId="20" fillId="15" borderId="8" xfId="15" applyNumberFormat="1" applyFont="1" applyFill="1" applyBorder="1" applyAlignment="1">
      <alignment horizontal="center" vertical="center" wrapText="1"/>
    </xf>
    <xf numFmtId="0" fontId="3" fillId="0" borderId="0" xfId="15" applyFill="1" applyAlignment="1"/>
    <xf numFmtId="0" fontId="70" fillId="0" borderId="0" xfId="0" applyFont="1"/>
    <xf numFmtId="0" fontId="70" fillId="7" borderId="0" xfId="0" applyFont="1" applyFill="1"/>
    <xf numFmtId="0" fontId="70" fillId="7" borderId="0" xfId="0" applyFont="1" applyFill="1" applyAlignment="1">
      <alignment wrapText="1"/>
    </xf>
    <xf numFmtId="0" fontId="70" fillId="0" borderId="0" xfId="0" applyFont="1" applyAlignment="1">
      <alignment vertical="center"/>
    </xf>
    <xf numFmtId="0" fontId="70" fillId="3" borderId="0" xfId="0" applyFont="1" applyFill="1" applyAlignment="1">
      <alignment vertical="center"/>
    </xf>
    <xf numFmtId="0" fontId="70" fillId="0" borderId="0" xfId="0" applyFont="1" applyAlignment="1">
      <alignment wrapText="1"/>
    </xf>
    <xf numFmtId="43" fontId="15" fillId="5" borderId="19" xfId="8" applyFont="1" applyFill="1" applyBorder="1" applyAlignment="1">
      <alignment horizontal="left"/>
    </xf>
    <xf numFmtId="43" fontId="15" fillId="5" borderId="21" xfId="8" applyFont="1" applyFill="1" applyBorder="1" applyAlignment="1">
      <alignment horizontal="left"/>
    </xf>
    <xf numFmtId="43" fontId="15" fillId="5" borderId="37" xfId="8" applyFont="1" applyFill="1" applyBorder="1" applyAlignment="1">
      <alignment horizontal="left"/>
    </xf>
    <xf numFmtId="43" fontId="15" fillId="23" borderId="37" xfId="8" applyFont="1" applyFill="1" applyBorder="1" applyAlignment="1">
      <alignment horizontal="left"/>
    </xf>
    <xf numFmtId="43" fontId="15" fillId="23" borderId="19" xfId="8" applyFont="1" applyFill="1" applyBorder="1" applyAlignment="1">
      <alignment horizontal="left"/>
    </xf>
    <xf numFmtId="43" fontId="15" fillId="23" borderId="21" xfId="8" applyFont="1" applyFill="1" applyBorder="1" applyAlignment="1">
      <alignment horizontal="left"/>
    </xf>
    <xf numFmtId="0" fontId="66" fillId="3" borderId="6" xfId="0" applyFont="1" applyFill="1" applyBorder="1" applyAlignment="1">
      <alignment vertical="center" wrapText="1"/>
    </xf>
    <xf numFmtId="0" fontId="69" fillId="3" borderId="8" xfId="0" applyFont="1" applyFill="1" applyBorder="1" applyAlignment="1">
      <alignment vertical="center" wrapText="1"/>
    </xf>
    <xf numFmtId="0" fontId="69" fillId="3" borderId="4" xfId="0" applyFont="1" applyFill="1" applyBorder="1" applyAlignment="1">
      <alignment vertical="center" wrapText="1"/>
    </xf>
    <xf numFmtId="0" fontId="69" fillId="3" borderId="10" xfId="0" applyFont="1" applyFill="1" applyBorder="1" applyAlignment="1">
      <alignment vertical="center" wrapText="1"/>
    </xf>
    <xf numFmtId="0" fontId="8" fillId="3" borderId="3" xfId="5" applyFill="1" applyBorder="1" applyAlignment="1">
      <alignment vertical="center" wrapText="1"/>
    </xf>
    <xf numFmtId="0" fontId="69" fillId="3" borderId="41" xfId="0" applyFont="1" applyFill="1" applyBorder="1" applyAlignment="1">
      <alignment vertical="center" wrapText="1"/>
    </xf>
    <xf numFmtId="0" fontId="103" fillId="3" borderId="57" xfId="5" applyFont="1" applyFill="1" applyBorder="1" applyAlignment="1">
      <alignment vertical="center"/>
    </xf>
    <xf numFmtId="0" fontId="70" fillId="0" borderId="33" xfId="0" applyFont="1" applyBorder="1" applyAlignment="1">
      <alignment vertical="center" wrapText="1"/>
    </xf>
    <xf numFmtId="0" fontId="8" fillId="3" borderId="57" xfId="5" quotePrefix="1" applyFill="1" applyBorder="1" applyAlignment="1">
      <alignment vertical="center"/>
    </xf>
    <xf numFmtId="0" fontId="70" fillId="3" borderId="4" xfId="0" applyFont="1" applyFill="1" applyBorder="1" applyAlignment="1">
      <alignment vertical="center"/>
    </xf>
    <xf numFmtId="0" fontId="70" fillId="0" borderId="10" xfId="0" applyFont="1" applyBorder="1" applyAlignment="1">
      <alignment vertical="center" wrapText="1"/>
    </xf>
    <xf numFmtId="0" fontId="70" fillId="3" borderId="80" xfId="0" applyFont="1" applyFill="1" applyBorder="1" applyAlignment="1">
      <alignment vertical="center"/>
    </xf>
    <xf numFmtId="0" fontId="70" fillId="0" borderId="32" xfId="0" applyFont="1" applyBorder="1" applyAlignment="1">
      <alignment vertical="center" wrapText="1"/>
    </xf>
    <xf numFmtId="0" fontId="8" fillId="3" borderId="4" xfId="5" quotePrefix="1" applyFill="1" applyBorder="1" applyAlignment="1">
      <alignment vertical="center"/>
    </xf>
    <xf numFmtId="0" fontId="70" fillId="0" borderId="10" xfId="0" applyFont="1" applyBorder="1" applyAlignment="1">
      <alignment vertical="center"/>
    </xf>
    <xf numFmtId="0" fontId="70" fillId="0" borderId="32" xfId="0" applyFont="1" applyBorder="1" applyAlignment="1">
      <alignment vertical="center"/>
    </xf>
    <xf numFmtId="0" fontId="8" fillId="3" borderId="3" xfId="5" quotePrefix="1" applyFill="1" applyBorder="1" applyAlignment="1">
      <alignment vertical="center"/>
    </xf>
    <xf numFmtId="0" fontId="70" fillId="0" borderId="41" xfId="0" applyFont="1" applyBorder="1" applyAlignment="1">
      <alignment vertical="center"/>
    </xf>
    <xf numFmtId="0" fontId="70" fillId="0" borderId="33" xfId="0" applyFont="1" applyBorder="1" applyAlignment="1">
      <alignment vertical="center"/>
    </xf>
    <xf numFmtId="0" fontId="104" fillId="3" borderId="4" xfId="0" applyFont="1" applyFill="1" applyBorder="1" applyAlignment="1">
      <alignment vertical="center"/>
    </xf>
    <xf numFmtId="0" fontId="71" fillId="15" borderId="1" xfId="0" applyFont="1" applyFill="1" applyBorder="1" applyAlignment="1">
      <alignment vertical="center" wrapText="1"/>
    </xf>
    <xf numFmtId="0" fontId="71" fillId="15" borderId="2" xfId="0" applyFont="1" applyFill="1" applyBorder="1" applyAlignment="1">
      <alignment vertical="center" wrapText="1"/>
    </xf>
    <xf numFmtId="0" fontId="71" fillId="15" borderId="93" xfId="0" applyFont="1" applyFill="1" applyBorder="1" applyAlignment="1">
      <alignment vertical="center" wrapText="1"/>
    </xf>
    <xf numFmtId="0" fontId="69" fillId="3" borderId="9" xfId="0" applyFont="1" applyFill="1" applyBorder="1" applyAlignment="1">
      <alignment vertical="center" wrapText="1"/>
    </xf>
    <xf numFmtId="0" fontId="69" fillId="3" borderId="76" xfId="0" applyFont="1" applyFill="1" applyBorder="1" applyAlignment="1">
      <alignment vertical="center" wrapText="1"/>
    </xf>
    <xf numFmtId="0" fontId="69" fillId="3" borderId="130" xfId="0" applyFont="1" applyFill="1" applyBorder="1" applyAlignment="1">
      <alignment vertical="center" wrapText="1"/>
    </xf>
    <xf numFmtId="0" fontId="70" fillId="0" borderId="131" xfId="0" applyFont="1" applyBorder="1" applyAlignment="1">
      <alignment vertical="center" wrapText="1"/>
    </xf>
    <xf numFmtId="0" fontId="70" fillId="0" borderId="76" xfId="0" applyFont="1" applyBorder="1" applyAlignment="1">
      <alignment vertical="center" wrapText="1"/>
    </xf>
    <xf numFmtId="0" fontId="70" fillId="0" borderId="81" xfId="0" applyFont="1" applyBorder="1" applyAlignment="1">
      <alignment vertical="center" wrapText="1"/>
    </xf>
    <xf numFmtId="0" fontId="70" fillId="0" borderId="76" xfId="0" applyFont="1" applyBorder="1" applyAlignment="1">
      <alignment vertical="center"/>
    </xf>
    <xf numFmtId="0" fontId="70" fillId="0" borderId="81" xfId="0" applyFont="1" applyBorder="1" applyAlignment="1">
      <alignment vertical="center"/>
    </xf>
    <xf numFmtId="0" fontId="70" fillId="0" borderId="130" xfId="0" applyFont="1" applyBorder="1" applyAlignment="1">
      <alignment vertical="center"/>
    </xf>
    <xf numFmtId="0" fontId="70" fillId="0" borderId="131" xfId="0" applyFont="1" applyBorder="1" applyAlignment="1">
      <alignment vertical="center"/>
    </xf>
    <xf numFmtId="0" fontId="68" fillId="0" borderId="76" xfId="0" applyFont="1" applyBorder="1" applyAlignment="1">
      <alignment vertical="center"/>
    </xf>
    <xf numFmtId="0" fontId="68" fillId="0" borderId="81" xfId="0" applyFont="1" applyBorder="1" applyAlignment="1">
      <alignment vertical="center"/>
    </xf>
    <xf numFmtId="0" fontId="68" fillId="0" borderId="131" xfId="0" applyFont="1" applyBorder="1" applyAlignment="1">
      <alignment vertical="center"/>
    </xf>
    <xf numFmtId="0" fontId="66" fillId="4" borderId="8" xfId="0" applyFont="1" applyFill="1" applyBorder="1" applyAlignment="1">
      <alignment vertical="center" wrapText="1"/>
    </xf>
    <xf numFmtId="0" fontId="66" fillId="5" borderId="10" xfId="0" applyFont="1" applyFill="1" applyBorder="1" applyAlignment="1">
      <alignment horizontal="left" vertical="center" wrapText="1"/>
    </xf>
    <xf numFmtId="0" fontId="67" fillId="18" borderId="10" xfId="0" applyFont="1" applyFill="1" applyBorder="1" applyAlignment="1">
      <alignment vertical="center" wrapText="1"/>
    </xf>
    <xf numFmtId="0" fontId="67" fillId="16" borderId="10" xfId="0" applyFont="1" applyFill="1" applyBorder="1" applyAlignment="1">
      <alignment vertical="center" wrapText="1"/>
    </xf>
    <xf numFmtId="0" fontId="67" fillId="3" borderId="10" xfId="0" applyFont="1" applyFill="1" applyBorder="1" applyAlignment="1">
      <alignment vertical="center" wrapText="1"/>
    </xf>
    <xf numFmtId="0" fontId="67" fillId="3" borderId="41" xfId="0" applyFont="1" applyFill="1" applyBorder="1" applyAlignment="1">
      <alignment vertical="center" wrapText="1"/>
    </xf>
    <xf numFmtId="0" fontId="70" fillId="0" borderId="41" xfId="0" applyFont="1" applyBorder="1" applyAlignment="1">
      <alignment vertical="center" wrapText="1"/>
    </xf>
    <xf numFmtId="0" fontId="8" fillId="0" borderId="57" xfId="5" applyBorder="1" applyAlignment="1">
      <alignment vertical="center"/>
    </xf>
    <xf numFmtId="0" fontId="68" fillId="0" borderId="4" xfId="0" applyFont="1" applyBorder="1" applyAlignment="1">
      <alignment vertical="center"/>
    </xf>
    <xf numFmtId="0" fontId="68" fillId="0" borderId="10" xfId="0" applyFont="1" applyBorder="1" applyAlignment="1">
      <alignment vertical="center" wrapText="1"/>
    </xf>
    <xf numFmtId="0" fontId="68" fillId="0" borderId="80" xfId="0" applyFont="1" applyBorder="1" applyAlignment="1">
      <alignment vertical="center"/>
    </xf>
    <xf numFmtId="0" fontId="68" fillId="0" borderId="32" xfId="0" applyFont="1" applyBorder="1" applyAlignment="1">
      <alignment vertical="center" wrapText="1"/>
    </xf>
    <xf numFmtId="0" fontId="68" fillId="0" borderId="33" xfId="0" applyFont="1" applyBorder="1" applyAlignment="1">
      <alignment vertical="center" wrapText="1"/>
    </xf>
    <xf numFmtId="0" fontId="68" fillId="0" borderId="33" xfId="0" applyFont="1" applyBorder="1" applyAlignment="1">
      <alignment vertical="center"/>
    </xf>
    <xf numFmtId="0" fontId="68" fillId="0" borderId="10" xfId="0" applyFont="1" applyBorder="1" applyAlignment="1">
      <alignment vertical="center"/>
    </xf>
    <xf numFmtId="0" fontId="68" fillId="0" borderId="32" xfId="0" applyFont="1" applyBorder="1" applyAlignment="1">
      <alignment vertical="center"/>
    </xf>
    <xf numFmtId="0" fontId="69" fillId="3" borderId="6" xfId="0" applyFont="1" applyFill="1" applyBorder="1" applyAlignment="1">
      <alignment vertical="center" wrapText="1"/>
    </xf>
    <xf numFmtId="0" fontId="69" fillId="3" borderId="3" xfId="0" applyFont="1" applyFill="1" applyBorder="1" applyAlignment="1">
      <alignment vertical="center" wrapText="1"/>
    </xf>
    <xf numFmtId="0" fontId="70" fillId="0" borderId="57" xfId="0" applyFont="1" applyBorder="1" applyAlignment="1">
      <alignment vertical="center" wrapText="1"/>
    </xf>
    <xf numFmtId="0" fontId="70" fillId="0" borderId="4" xfId="0" applyFont="1" applyBorder="1" applyAlignment="1">
      <alignment vertical="center" wrapText="1"/>
    </xf>
    <xf numFmtId="0" fontId="70" fillId="0" borderId="80" xfId="0" applyFont="1" applyBorder="1" applyAlignment="1">
      <alignment vertical="center" wrapText="1"/>
    </xf>
    <xf numFmtId="0" fontId="70" fillId="0" borderId="4" xfId="0" applyFont="1" applyBorder="1" applyAlignment="1">
      <alignment vertical="center"/>
    </xf>
    <xf numFmtId="0" fontId="70" fillId="0" borderId="80" xfId="0" applyFont="1" applyBorder="1" applyAlignment="1">
      <alignment vertical="center"/>
    </xf>
    <xf numFmtId="0" fontId="70" fillId="0" borderId="3" xfId="0" applyFont="1" applyBorder="1" applyAlignment="1">
      <alignment vertical="center"/>
    </xf>
    <xf numFmtId="0" fontId="70" fillId="0" borderId="57" xfId="0" applyFont="1" applyBorder="1" applyAlignment="1">
      <alignment vertical="center"/>
    </xf>
    <xf numFmtId="0" fontId="68" fillId="0" borderId="57" xfId="0" applyFont="1" applyBorder="1" applyAlignment="1">
      <alignment vertical="center"/>
    </xf>
    <xf numFmtId="0" fontId="8" fillId="0" borderId="6" xfId="5" applyBorder="1" applyAlignment="1">
      <alignment vertical="center"/>
    </xf>
    <xf numFmtId="0" fontId="70" fillId="0" borderId="8" xfId="0" applyFont="1" applyBorder="1" applyAlignment="1">
      <alignment vertical="center" wrapText="1"/>
    </xf>
    <xf numFmtId="0" fontId="70" fillId="0" borderId="9" xfId="0" applyFont="1" applyBorder="1" applyAlignment="1">
      <alignment vertical="center"/>
    </xf>
    <xf numFmtId="0" fontId="70" fillId="0" borderId="6" xfId="0" applyFont="1" applyBorder="1" applyAlignment="1">
      <alignment vertical="center"/>
    </xf>
    <xf numFmtId="0" fontId="70" fillId="0" borderId="8" xfId="0" applyFont="1" applyBorder="1" applyAlignment="1">
      <alignment vertical="center"/>
    </xf>
    <xf numFmtId="0" fontId="68" fillId="0" borderId="15" xfId="0" applyFont="1" applyBorder="1" applyAlignment="1">
      <alignment vertical="center"/>
    </xf>
    <xf numFmtId="0" fontId="68" fillId="0" borderId="14" xfId="0" applyFont="1" applyBorder="1" applyAlignment="1">
      <alignment vertical="center"/>
    </xf>
    <xf numFmtId="0" fontId="68" fillId="0" borderId="14" xfId="0" applyFont="1" applyBorder="1" applyAlignment="1">
      <alignment vertical="center" wrapText="1"/>
    </xf>
    <xf numFmtId="0" fontId="68" fillId="0" borderId="77" xfId="0" applyFont="1" applyBorder="1" applyAlignment="1">
      <alignment vertical="center"/>
    </xf>
    <xf numFmtId="0" fontId="85" fillId="28" borderId="0" xfId="5" applyFont="1" applyFill="1" applyAlignment="1">
      <alignment horizontal="center" vertical="center"/>
    </xf>
    <xf numFmtId="0" fontId="105" fillId="28" borderId="0" xfId="5" applyFont="1" applyFill="1" applyAlignment="1">
      <alignment vertical="center"/>
    </xf>
    <xf numFmtId="0" fontId="5" fillId="20" borderId="57" xfId="22" applyFont="1" applyFill="1" applyBorder="1"/>
    <xf numFmtId="0" fontId="5" fillId="20" borderId="18" xfId="22" applyFont="1" applyFill="1" applyBorder="1"/>
    <xf numFmtId="0" fontId="5" fillId="23" borderId="33" xfId="22" applyFont="1" applyFill="1" applyBorder="1"/>
    <xf numFmtId="0" fontId="5" fillId="22" borderId="18" xfId="22" applyFont="1" applyFill="1" applyBorder="1"/>
    <xf numFmtId="0" fontId="5" fillId="23" borderId="92" xfId="22" applyFont="1" applyFill="1" applyBorder="1"/>
    <xf numFmtId="0" fontId="5" fillId="23" borderId="18" xfId="22" applyFont="1" applyFill="1" applyBorder="1"/>
    <xf numFmtId="0" fontId="5" fillId="22" borderId="57" xfId="22" applyFont="1" applyFill="1" applyBorder="1"/>
    <xf numFmtId="0" fontId="5" fillId="20" borderId="4" xfId="22" applyFont="1" applyFill="1" applyBorder="1"/>
    <xf numFmtId="0" fontId="5" fillId="20" borderId="0" xfId="22" applyFont="1" applyFill="1" applyBorder="1"/>
    <xf numFmtId="0" fontId="5" fillId="23" borderId="10" xfId="22" applyFont="1" applyFill="1" applyBorder="1"/>
    <xf numFmtId="0" fontId="5" fillId="22" borderId="0" xfId="22" applyFont="1" applyFill="1" applyBorder="1"/>
    <xf numFmtId="0" fontId="5" fillId="23" borderId="86" xfId="22" applyFont="1" applyFill="1" applyBorder="1"/>
    <xf numFmtId="0" fontId="5" fillId="23" borderId="0" xfId="22" applyFont="1" applyFill="1" applyBorder="1"/>
    <xf numFmtId="0" fontId="5" fillId="22" borderId="4" xfId="22" applyFont="1" applyFill="1" applyBorder="1"/>
    <xf numFmtId="0" fontId="32" fillId="0" borderId="4" xfId="22" applyFont="1" applyBorder="1" applyAlignment="1">
      <alignment horizontal="left"/>
    </xf>
    <xf numFmtId="0" fontId="32" fillId="0" borderId="0" xfId="22" applyFont="1" applyBorder="1" applyAlignment="1">
      <alignment horizontal="left"/>
    </xf>
    <xf numFmtId="0" fontId="32" fillId="0" borderId="10" xfId="22" applyFont="1" applyBorder="1" applyAlignment="1">
      <alignment horizontal="left"/>
    </xf>
    <xf numFmtId="0" fontId="32" fillId="0" borderId="86" xfId="22" applyFont="1" applyBorder="1" applyAlignment="1">
      <alignment horizontal="left"/>
    </xf>
    <xf numFmtId="0" fontId="32" fillId="3" borderId="10" xfId="22" applyFont="1" applyFill="1" applyBorder="1" applyAlignment="1">
      <alignment horizontal="left"/>
    </xf>
    <xf numFmtId="0" fontId="32" fillId="3" borderId="4" xfId="22" applyFont="1" applyFill="1" applyBorder="1" applyAlignment="1">
      <alignment horizontal="left"/>
    </xf>
    <xf numFmtId="0" fontId="32" fillId="3" borderId="0" xfId="22" applyFont="1" applyFill="1" applyBorder="1" applyAlignment="1">
      <alignment horizontal="left"/>
    </xf>
    <xf numFmtId="0" fontId="5" fillId="20" borderId="15" xfId="22" applyFont="1" applyFill="1" applyBorder="1"/>
    <xf numFmtId="0" fontId="5" fillId="20" borderId="16" xfId="22" applyFont="1" applyFill="1" applyBorder="1"/>
    <xf numFmtId="0" fontId="5" fillId="23" borderId="14" xfId="22" applyFont="1" applyFill="1" applyBorder="1"/>
    <xf numFmtId="0" fontId="5" fillId="22" borderId="16" xfId="22" applyFont="1" applyFill="1" applyBorder="1"/>
    <xf numFmtId="0" fontId="5" fillId="23" borderId="87" xfId="22" applyFont="1" applyFill="1" applyBorder="1"/>
    <xf numFmtId="0" fontId="5" fillId="23" borderId="16" xfId="22" applyFont="1" applyFill="1" applyBorder="1"/>
    <xf numFmtId="0" fontId="5" fillId="22" borderId="15" xfId="22" applyFont="1" applyFill="1" applyBorder="1"/>
    <xf numFmtId="0" fontId="61" fillId="26" borderId="6" xfId="22" applyFont="1" applyFill="1" applyBorder="1" applyAlignment="1">
      <alignment horizontal="center" vertical="center" wrapText="1"/>
    </xf>
    <xf numFmtId="14" fontId="20" fillId="26" borderId="55" xfId="22" applyNumberFormat="1" applyFont="1" applyFill="1" applyBorder="1" applyAlignment="1">
      <alignment horizontal="center" vertical="center" wrapText="1"/>
    </xf>
    <xf numFmtId="14" fontId="20" fillId="26" borderId="101" xfId="22" applyNumberFormat="1" applyFont="1" applyFill="1" applyBorder="1" applyAlignment="1">
      <alignment horizontal="center" vertical="center" wrapText="1"/>
    </xf>
    <xf numFmtId="14" fontId="20" fillId="8" borderId="55" xfId="22" applyNumberFormat="1" applyFont="1" applyFill="1" applyBorder="1" applyAlignment="1">
      <alignment horizontal="center" vertical="center" wrapText="1"/>
    </xf>
    <xf numFmtId="14" fontId="20" fillId="8" borderId="56" xfId="22" applyNumberFormat="1" applyFont="1" applyFill="1" applyBorder="1" applyAlignment="1">
      <alignment horizontal="center" vertical="center" wrapText="1"/>
    </xf>
    <xf numFmtId="14" fontId="14" fillId="0" borderId="0" xfId="22" applyNumberFormat="1" applyFont="1" applyBorder="1" applyAlignment="1">
      <alignment horizontal="center" vertical="center" wrapText="1"/>
    </xf>
    <xf numFmtId="14" fontId="14" fillId="0" borderId="18" xfId="22" applyNumberFormat="1" applyFont="1" applyBorder="1" applyAlignment="1">
      <alignment horizontal="center" vertical="center" wrapText="1"/>
    </xf>
    <xf numFmtId="14" fontId="14" fillId="0" borderId="86" xfId="22" applyNumberFormat="1" applyFont="1" applyBorder="1" applyAlignment="1">
      <alignment horizontal="center" vertical="center" wrapText="1"/>
    </xf>
    <xf numFmtId="14" fontId="14" fillId="0" borderId="0" xfId="22" applyNumberFormat="1" applyFont="1" applyAlignment="1">
      <alignment horizontal="center" vertical="center" wrapText="1"/>
    </xf>
    <xf numFmtId="14" fontId="14" fillId="0" borderId="10" xfId="22" applyNumberFormat="1" applyFont="1" applyBorder="1" applyAlignment="1">
      <alignment horizontal="center" vertical="center" wrapText="1"/>
    </xf>
    <xf numFmtId="14" fontId="14" fillId="24" borderId="0" xfId="22" applyNumberFormat="1" applyFont="1" applyFill="1" applyBorder="1" applyAlignment="1">
      <alignment horizontal="center"/>
    </xf>
    <xf numFmtId="14" fontId="14" fillId="24" borderId="86" xfId="22" applyNumberFormat="1" applyFont="1" applyFill="1" applyBorder="1" applyAlignment="1">
      <alignment horizontal="center"/>
    </xf>
    <xf numFmtId="14" fontId="14" fillId="24" borderId="0" xfId="22" applyNumberFormat="1" applyFont="1" applyFill="1" applyAlignment="1">
      <alignment horizontal="center"/>
    </xf>
    <xf numFmtId="14" fontId="14" fillId="24" borderId="10" xfId="22" applyNumberFormat="1" applyFont="1" applyFill="1" applyBorder="1" applyAlignment="1">
      <alignment horizontal="center"/>
    </xf>
    <xf numFmtId="169" fontId="15" fillId="20" borderId="0" xfId="22" applyNumberFormat="1" applyFont="1" applyFill="1" applyBorder="1" applyAlignment="1"/>
    <xf numFmtId="169" fontId="15" fillId="22" borderId="86" xfId="22" applyNumberFormat="1" applyFont="1" applyFill="1" applyBorder="1" applyAlignment="1"/>
    <xf numFmtId="169" fontId="15" fillId="22" borderId="0" xfId="22" applyNumberFormat="1" applyFont="1" applyFill="1" applyAlignment="1"/>
    <xf numFmtId="169" fontId="15" fillId="22" borderId="10" xfId="22" applyNumberFormat="1" applyFont="1" applyFill="1" applyBorder="1" applyAlignment="1"/>
    <xf numFmtId="169" fontId="13" fillId="23" borderId="18" xfId="22" applyNumberFormat="1" applyFont="1" applyFill="1" applyBorder="1" applyAlignment="1">
      <alignment vertical="center"/>
    </xf>
    <xf numFmtId="169" fontId="13" fillId="23" borderId="92" xfId="22" applyNumberFormat="1" applyFont="1" applyFill="1" applyBorder="1" applyAlignment="1">
      <alignment vertical="center"/>
    </xf>
    <xf numFmtId="169" fontId="13" fillId="23" borderId="33" xfId="22" applyNumberFormat="1" applyFont="1" applyFill="1" applyBorder="1" applyAlignment="1">
      <alignment vertical="center"/>
    </xf>
    <xf numFmtId="168" fontId="3" fillId="20" borderId="0" xfId="22" applyNumberFormat="1" applyFont="1" applyFill="1" applyBorder="1" applyAlignment="1"/>
    <xf numFmtId="168" fontId="3" fillId="22" borderId="86" xfId="22" applyNumberFormat="1" applyFont="1" applyFill="1" applyBorder="1" applyAlignment="1"/>
    <xf numFmtId="168" fontId="3" fillId="22" borderId="0" xfId="22" applyNumberFormat="1" applyFont="1" applyFill="1" applyAlignment="1"/>
    <xf numFmtId="168" fontId="3" fillId="22" borderId="10" xfId="22" applyNumberFormat="1" applyFont="1" applyFill="1" applyBorder="1" applyAlignment="1"/>
    <xf numFmtId="169" fontId="3" fillId="23" borderId="0" xfId="22" applyNumberFormat="1" applyFont="1" applyFill="1" applyBorder="1" applyAlignment="1"/>
    <xf numFmtId="169" fontId="3" fillId="23" borderId="86" xfId="22" applyNumberFormat="1" applyFont="1" applyFill="1" applyBorder="1" applyAlignment="1"/>
    <xf numFmtId="169" fontId="3" fillId="23" borderId="0" xfId="22" applyNumberFormat="1" applyFont="1" applyFill="1" applyAlignment="1"/>
    <xf numFmtId="169" fontId="3" fillId="23" borderId="10" xfId="22" applyNumberFormat="1" applyFont="1" applyFill="1" applyBorder="1" applyAlignment="1"/>
    <xf numFmtId="168" fontId="3" fillId="23" borderId="65" xfId="22" applyNumberFormat="1" applyFont="1" applyFill="1" applyBorder="1" applyAlignment="1"/>
    <xf numFmtId="168" fontId="3" fillId="23" borderId="126" xfId="22" applyNumberFormat="1" applyFont="1" applyFill="1" applyBorder="1" applyAlignment="1"/>
    <xf numFmtId="168" fontId="3" fillId="23" borderId="69" xfId="22" applyNumberFormat="1" applyFont="1" applyFill="1" applyBorder="1" applyAlignment="1"/>
    <xf numFmtId="14" fontId="14" fillId="0" borderId="0" xfId="22" applyNumberFormat="1" applyFont="1" applyBorder="1" applyAlignment="1">
      <alignment horizontal="center"/>
    </xf>
    <xf numFmtId="14" fontId="14" fillId="0" borderId="86" xfId="22" applyNumberFormat="1" applyFont="1" applyBorder="1" applyAlignment="1">
      <alignment horizontal="center"/>
    </xf>
    <xf numFmtId="14" fontId="14" fillId="0" borderId="0" xfId="22" applyNumberFormat="1" applyFont="1" applyAlignment="1">
      <alignment horizontal="center"/>
    </xf>
    <xf numFmtId="14" fontId="14" fillId="0" borderId="10" xfId="22" applyNumberFormat="1" applyFont="1" applyBorder="1" applyAlignment="1">
      <alignment horizontal="center"/>
    </xf>
    <xf numFmtId="169" fontId="15" fillId="4" borderId="0" xfId="22" applyNumberFormat="1" applyFont="1" applyFill="1" applyAlignment="1"/>
    <xf numFmtId="169" fontId="15" fillId="4" borderId="86" xfId="22" applyNumberFormat="1" applyFont="1" applyFill="1" applyBorder="1" applyAlignment="1"/>
    <xf numFmtId="169" fontId="15" fillId="4" borderId="10" xfId="22" applyNumberFormat="1" applyFont="1" applyFill="1" applyBorder="1" applyAlignment="1"/>
    <xf numFmtId="169" fontId="13" fillId="5" borderId="18" xfId="22" applyNumberFormat="1" applyFont="1" applyFill="1" applyBorder="1" applyAlignment="1">
      <alignment vertical="center"/>
    </xf>
    <xf numFmtId="169" fontId="13" fillId="5" borderId="92" xfId="22" applyNumberFormat="1" applyFont="1" applyFill="1" applyBorder="1" applyAlignment="1">
      <alignment vertical="center"/>
    </xf>
    <xf numFmtId="169" fontId="13" fillId="5" borderId="33" xfId="22" applyNumberFormat="1" applyFont="1" applyFill="1" applyBorder="1" applyAlignment="1">
      <alignment vertical="center"/>
    </xf>
    <xf numFmtId="168" fontId="3" fillId="4" borderId="0" xfId="22" applyNumberFormat="1" applyFont="1" applyFill="1" applyAlignment="1"/>
    <xf numFmtId="168" fontId="3" fillId="4" borderId="86" xfId="22" applyNumberFormat="1" applyFont="1" applyFill="1" applyBorder="1" applyAlignment="1"/>
    <xf numFmtId="168" fontId="3" fillId="4" borderId="10" xfId="22" applyNumberFormat="1" applyFont="1" applyFill="1" applyBorder="1" applyAlignment="1"/>
    <xf numFmtId="169" fontId="3" fillId="4" borderId="0" xfId="22" applyNumberFormat="1" applyFont="1" applyFill="1" applyAlignment="1"/>
    <xf numFmtId="169" fontId="3" fillId="4" borderId="86" xfId="22" applyNumberFormat="1" applyFont="1" applyFill="1" applyBorder="1" applyAlignment="1"/>
    <xf numFmtId="169" fontId="3" fillId="4" borderId="10" xfId="22" applyNumberFormat="1" applyFont="1" applyFill="1" applyBorder="1" applyAlignment="1"/>
    <xf numFmtId="168" fontId="3" fillId="4" borderId="65" xfId="22" applyNumberFormat="1" applyFont="1" applyFill="1" applyBorder="1" applyAlignment="1"/>
    <xf numFmtId="168" fontId="3" fillId="4" borderId="126" xfId="22" applyNumberFormat="1" applyFont="1" applyFill="1" applyBorder="1" applyAlignment="1"/>
    <xf numFmtId="168" fontId="3" fillId="4" borderId="69" xfId="22" applyNumberFormat="1" applyFont="1" applyFill="1" applyBorder="1" applyAlignment="1"/>
    <xf numFmtId="168" fontId="3" fillId="5" borderId="0" xfId="22" applyNumberFormat="1" applyFont="1" applyFill="1" applyAlignment="1"/>
    <xf numFmtId="168" fontId="3" fillId="5" borderId="86" xfId="22" applyNumberFormat="1" applyFont="1" applyFill="1" applyBorder="1" applyAlignment="1"/>
    <xf numFmtId="168" fontId="3" fillId="5" borderId="10" xfId="22" applyNumberFormat="1" applyFont="1" applyFill="1" applyBorder="1" applyAlignment="1"/>
    <xf numFmtId="169" fontId="13" fillId="4" borderId="65" xfId="22" applyNumberFormat="1" applyFont="1" applyFill="1" applyBorder="1" applyAlignment="1">
      <alignment vertical="center"/>
    </xf>
    <xf numFmtId="169" fontId="13" fillId="4" borderId="126" xfId="22" applyNumberFormat="1" applyFont="1" applyFill="1" applyBorder="1" applyAlignment="1">
      <alignment vertical="center"/>
    </xf>
    <xf numFmtId="169" fontId="13" fillId="4" borderId="69" xfId="22" applyNumberFormat="1" applyFont="1" applyFill="1" applyBorder="1" applyAlignment="1">
      <alignment vertical="center"/>
    </xf>
    <xf numFmtId="169" fontId="13" fillId="5" borderId="66" xfId="22" applyNumberFormat="1" applyFont="1" applyFill="1" applyBorder="1" applyAlignment="1">
      <alignment vertical="center"/>
    </xf>
    <xf numFmtId="169" fontId="13" fillId="5" borderId="127" xfId="22" applyNumberFormat="1" applyFont="1" applyFill="1" applyBorder="1" applyAlignment="1">
      <alignment vertical="center"/>
    </xf>
    <xf numFmtId="169" fontId="13" fillId="5" borderId="70" xfId="22" applyNumberFormat="1" applyFont="1" applyFill="1" applyBorder="1" applyAlignment="1">
      <alignment vertical="center"/>
    </xf>
    <xf numFmtId="14" fontId="14" fillId="26" borderId="36" xfId="22" applyNumberFormat="1" applyFont="1" applyFill="1" applyBorder="1" applyAlignment="1">
      <alignment horizontal="center" vertical="center"/>
    </xf>
    <xf numFmtId="14" fontId="14" fillId="26" borderId="91" xfId="22" applyNumberFormat="1" applyFont="1" applyFill="1" applyBorder="1" applyAlignment="1">
      <alignment horizontal="center" vertical="center"/>
    </xf>
    <xf numFmtId="14" fontId="14" fillId="8" borderId="36" xfId="22" applyNumberFormat="1" applyFont="1" applyFill="1" applyBorder="1" applyAlignment="1">
      <alignment horizontal="center" vertical="center"/>
    </xf>
    <xf numFmtId="14" fontId="14" fillId="8" borderId="41" xfId="22" applyNumberFormat="1" applyFont="1" applyFill="1" applyBorder="1" applyAlignment="1">
      <alignment horizontal="center" vertical="center"/>
    </xf>
    <xf numFmtId="0" fontId="13" fillId="0" borderId="0" xfId="22" applyFont="1" applyBorder="1" applyAlignment="1"/>
    <xf numFmtId="0" fontId="13" fillId="0" borderId="86" xfId="22" applyFont="1" applyBorder="1" applyAlignment="1"/>
    <xf numFmtId="0" fontId="13" fillId="0" borderId="10" xfId="22" applyFont="1" applyBorder="1" applyAlignment="1"/>
    <xf numFmtId="169" fontId="3" fillId="4" borderId="0" xfId="22" applyNumberFormat="1" applyFont="1" applyFill="1" applyBorder="1" applyAlignment="1"/>
    <xf numFmtId="169" fontId="76" fillId="4" borderId="0" xfId="22" applyNumberFormat="1" applyFont="1" applyFill="1" applyBorder="1" applyAlignment="1"/>
    <xf numFmtId="169" fontId="76" fillId="4" borderId="86" xfId="22" applyNumberFormat="1" applyFont="1" applyFill="1" applyBorder="1" applyAlignment="1"/>
    <xf numFmtId="169" fontId="76" fillId="4" borderId="10" xfId="22" applyNumberFormat="1" applyFont="1" applyFill="1" applyBorder="1" applyAlignment="1"/>
    <xf numFmtId="169" fontId="3" fillId="5" borderId="47" xfId="22" applyNumberFormat="1" applyFont="1" applyFill="1" applyBorder="1" applyAlignment="1"/>
    <xf numFmtId="169" fontId="3" fillId="5" borderId="117" xfId="22" applyNumberFormat="1" applyFont="1" applyFill="1" applyBorder="1" applyAlignment="1"/>
    <xf numFmtId="169" fontId="3" fillId="5" borderId="49" xfId="22" applyNumberFormat="1" applyFont="1" applyFill="1" applyBorder="1" applyAlignment="1"/>
    <xf numFmtId="169" fontId="76" fillId="4" borderId="12" xfId="22" applyNumberFormat="1" applyFont="1" applyFill="1" applyBorder="1" applyAlignment="1"/>
    <xf numFmtId="169" fontId="76" fillId="4" borderId="100" xfId="22" applyNumberFormat="1" applyFont="1" applyFill="1" applyBorder="1" applyAlignment="1"/>
    <xf numFmtId="169" fontId="76" fillId="4" borderId="32" xfId="22" applyNumberFormat="1" applyFont="1" applyFill="1" applyBorder="1" applyAlignment="1"/>
    <xf numFmtId="169" fontId="56" fillId="5" borderId="0" xfId="22" applyNumberFormat="1" applyFont="1" applyFill="1" applyBorder="1" applyAlignment="1"/>
    <xf numFmtId="169" fontId="56" fillId="5" borderId="86" xfId="22" applyNumberFormat="1" applyFont="1" applyFill="1" applyBorder="1" applyAlignment="1"/>
    <xf numFmtId="169" fontId="56" fillId="5" borderId="10" xfId="22" applyNumberFormat="1" applyFont="1" applyFill="1" applyBorder="1" applyAlignment="1"/>
    <xf numFmtId="169" fontId="13" fillId="5" borderId="0" xfId="22" applyNumberFormat="1" applyFont="1" applyFill="1" applyBorder="1" applyAlignment="1"/>
    <xf numFmtId="169" fontId="13" fillId="5" borderId="86" xfId="22" applyNumberFormat="1" applyFont="1" applyFill="1" applyBorder="1" applyAlignment="1"/>
    <xf numFmtId="169" fontId="13" fillId="5" borderId="10" xfId="22" applyNumberFormat="1" applyFont="1" applyFill="1" applyBorder="1" applyAlignment="1"/>
    <xf numFmtId="169" fontId="13" fillId="4" borderId="0" xfId="22" applyNumberFormat="1" applyFont="1" applyFill="1" applyBorder="1" applyAlignment="1"/>
    <xf numFmtId="169" fontId="13" fillId="4" borderId="86" xfId="22" applyNumberFormat="1" applyFont="1" applyFill="1" applyBorder="1" applyAlignment="1"/>
    <xf numFmtId="169" fontId="13" fillId="4" borderId="10" xfId="22" applyNumberFormat="1" applyFont="1" applyFill="1" applyBorder="1" applyAlignment="1"/>
    <xf numFmtId="173" fontId="77" fillId="4" borderId="0" xfId="22" applyNumberFormat="1" applyFont="1" applyFill="1" applyBorder="1" applyAlignment="1">
      <alignment horizontal="center"/>
    </xf>
    <xf numFmtId="173" fontId="77" fillId="4" borderId="86" xfId="22" applyNumberFormat="1" applyFont="1" applyFill="1" applyBorder="1" applyAlignment="1">
      <alignment horizontal="center"/>
    </xf>
    <xf numFmtId="173" fontId="77" fillId="4" borderId="10" xfId="22" applyNumberFormat="1" applyFont="1" applyFill="1" applyBorder="1" applyAlignment="1">
      <alignment horizontal="center"/>
    </xf>
    <xf numFmtId="169" fontId="13" fillId="5" borderId="18" xfId="22" applyNumberFormat="1" applyFont="1" applyFill="1" applyBorder="1" applyAlignment="1"/>
    <xf numFmtId="169" fontId="13" fillId="5" borderId="92" xfId="22" applyNumberFormat="1" applyFont="1" applyFill="1" applyBorder="1" applyAlignment="1"/>
    <xf numFmtId="169" fontId="13" fillId="5" borderId="33" xfId="22" applyNumberFormat="1" applyFont="1" applyFill="1" applyBorder="1" applyAlignment="1"/>
    <xf numFmtId="169" fontId="76" fillId="5" borderId="0" xfId="22" applyNumberFormat="1" applyFont="1" applyFill="1" applyBorder="1" applyAlignment="1"/>
    <xf numFmtId="169" fontId="76" fillId="5" borderId="86" xfId="22" applyNumberFormat="1" applyFont="1" applyFill="1" applyBorder="1" applyAlignment="1"/>
    <xf numFmtId="169" fontId="76" fillId="5" borderId="10" xfId="22" applyNumberFormat="1" applyFont="1" applyFill="1" applyBorder="1" applyAlignment="1"/>
    <xf numFmtId="169" fontId="76" fillId="5" borderId="65" xfId="22" applyNumberFormat="1" applyFont="1" applyFill="1" applyBorder="1" applyAlignment="1"/>
    <xf numFmtId="169" fontId="76" fillId="5" borderId="126" xfId="22" applyNumberFormat="1" applyFont="1" applyFill="1" applyBorder="1" applyAlignment="1"/>
    <xf numFmtId="169" fontId="76" fillId="5" borderId="69" xfId="22" applyNumberFormat="1" applyFont="1" applyFill="1" applyBorder="1" applyAlignment="1"/>
    <xf numFmtId="10" fontId="77" fillId="4" borderId="0" xfId="22" applyNumberFormat="1" applyFont="1" applyFill="1" applyBorder="1" applyAlignment="1">
      <alignment horizontal="center" vertical="center"/>
    </xf>
    <xf numFmtId="10" fontId="77" fillId="4" borderId="86" xfId="22" applyNumberFormat="1" applyFont="1" applyFill="1" applyBorder="1" applyAlignment="1">
      <alignment horizontal="center" vertical="center"/>
    </xf>
    <xf numFmtId="10" fontId="77" fillId="4" borderId="10" xfId="22" applyNumberFormat="1" applyFont="1" applyFill="1" applyBorder="1" applyAlignment="1">
      <alignment horizontal="center" vertical="center"/>
    </xf>
    <xf numFmtId="169" fontId="13" fillId="13" borderId="16" xfId="22" applyNumberFormat="1" applyFont="1" applyFill="1" applyBorder="1" applyAlignment="1">
      <alignment vertical="center"/>
    </xf>
    <xf numFmtId="169" fontId="13" fillId="13" borderId="87" xfId="22" applyNumberFormat="1" applyFont="1" applyFill="1" applyBorder="1" applyAlignment="1">
      <alignment vertical="center"/>
    </xf>
    <xf numFmtId="169" fontId="13" fillId="13" borderId="14" xfId="22" applyNumberFormat="1" applyFont="1" applyFill="1" applyBorder="1" applyAlignment="1">
      <alignment vertical="center"/>
    </xf>
    <xf numFmtId="0" fontId="60" fillId="7" borderId="0" xfId="0" applyFont="1" applyFill="1" applyAlignment="1">
      <alignment horizontal="center" vertical="center"/>
    </xf>
    <xf numFmtId="0" fontId="102" fillId="7" borderId="0" xfId="0" applyFont="1" applyFill="1" applyAlignment="1">
      <alignment horizontal="center" vertical="center"/>
    </xf>
    <xf numFmtId="0" fontId="19" fillId="7" borderId="0" xfId="0" applyFont="1" applyFill="1" applyAlignment="1">
      <alignment horizontal="left"/>
    </xf>
    <xf numFmtId="0" fontId="20" fillId="15" borderId="20" xfId="0" applyFont="1" applyFill="1" applyBorder="1" applyAlignment="1">
      <alignment horizontal="center" vertical="center"/>
    </xf>
    <xf numFmtId="0" fontId="20" fillId="15" borderId="0" xfId="0" applyFont="1" applyFill="1" applyBorder="1" applyAlignment="1">
      <alignment horizontal="center" vertical="center"/>
    </xf>
    <xf numFmtId="0" fontId="20" fillId="15" borderId="21" xfId="0" applyFont="1" applyFill="1" applyBorder="1" applyAlignment="1">
      <alignment horizontal="center" vertical="center"/>
    </xf>
    <xf numFmtId="0" fontId="49" fillId="7" borderId="0" xfId="0" applyFont="1" applyFill="1" applyBorder="1" applyAlignment="1">
      <alignment horizontal="center" vertical="center"/>
    </xf>
    <xf numFmtId="0" fontId="20" fillId="25" borderId="20" xfId="0" applyFont="1" applyFill="1" applyBorder="1" applyAlignment="1">
      <alignment horizontal="center" vertical="center"/>
    </xf>
    <xf numFmtId="0" fontId="20" fillId="25" borderId="0" xfId="0" applyFont="1" applyFill="1" applyBorder="1" applyAlignment="1">
      <alignment horizontal="center" vertical="center"/>
    </xf>
    <xf numFmtId="0" fontId="20" fillId="25" borderId="21" xfId="0" applyFont="1" applyFill="1" applyBorder="1" applyAlignment="1">
      <alignment horizontal="center" vertical="center"/>
    </xf>
    <xf numFmtId="0" fontId="20" fillId="25" borderId="86" xfId="0" applyFont="1" applyFill="1" applyBorder="1" applyAlignment="1">
      <alignment horizontal="center" vertical="center"/>
    </xf>
    <xf numFmtId="0" fontId="97" fillId="3" borderId="0" xfId="0" applyFont="1" applyFill="1" applyBorder="1" applyAlignment="1">
      <alignment horizontal="left" vertical="top" wrapText="1"/>
    </xf>
    <xf numFmtId="0" fontId="20" fillId="15" borderId="9" xfId="0" applyFont="1" applyFill="1" applyBorder="1" applyAlignment="1">
      <alignment horizontal="center" vertical="center"/>
    </xf>
    <xf numFmtId="0" fontId="20" fillId="15" borderId="81" xfId="0" applyFont="1" applyFill="1" applyBorder="1" applyAlignment="1">
      <alignment horizontal="center" vertical="center"/>
    </xf>
    <xf numFmtId="0" fontId="20" fillId="15" borderId="6" xfId="0" applyFont="1" applyFill="1" applyBorder="1" applyAlignment="1">
      <alignment horizontal="center" vertical="center"/>
    </xf>
    <xf numFmtId="0" fontId="20" fillId="15" borderId="7" xfId="0" applyFont="1" applyFill="1" applyBorder="1" applyAlignment="1">
      <alignment horizontal="center" vertical="center"/>
    </xf>
    <xf numFmtId="0" fontId="20" fillId="15" borderId="8" xfId="0" applyFont="1" applyFill="1" applyBorder="1" applyAlignment="1">
      <alignment horizontal="center" vertical="center"/>
    </xf>
    <xf numFmtId="0" fontId="20" fillId="15" borderId="9" xfId="0" applyFont="1" applyFill="1" applyBorder="1" applyAlignment="1">
      <alignment horizontal="center" vertical="center" wrapText="1"/>
    </xf>
    <xf numFmtId="0" fontId="20" fillId="15" borderId="81" xfId="0" applyFont="1" applyFill="1" applyBorder="1" applyAlignment="1">
      <alignment horizontal="center" vertical="center" wrapText="1"/>
    </xf>
    <xf numFmtId="0" fontId="20" fillId="25" borderId="1" xfId="0" applyFont="1" applyFill="1" applyBorder="1" applyAlignment="1">
      <alignment horizontal="center" vertical="center"/>
    </xf>
    <xf numFmtId="0" fontId="20" fillId="25" borderId="79" xfId="0" applyFont="1" applyFill="1" applyBorder="1" applyAlignment="1">
      <alignment horizontal="center" vertical="center"/>
    </xf>
    <xf numFmtId="0" fontId="20" fillId="25" borderId="2" xfId="0" applyFont="1" applyFill="1" applyBorder="1" applyAlignment="1">
      <alignment horizontal="center" vertical="center"/>
    </xf>
    <xf numFmtId="0" fontId="20" fillId="25" borderId="7" xfId="0" applyFont="1" applyFill="1" applyBorder="1" applyAlignment="1">
      <alignment horizontal="center" vertical="center"/>
    </xf>
    <xf numFmtId="0" fontId="20" fillId="25" borderId="6" xfId="0" applyFont="1" applyFill="1" applyBorder="1" applyAlignment="1">
      <alignment horizontal="center" vertical="center"/>
    </xf>
    <xf numFmtId="0" fontId="20" fillId="25" borderId="97" xfId="0" applyFont="1" applyFill="1" applyBorder="1" applyAlignment="1">
      <alignment horizontal="center" vertical="center"/>
    </xf>
    <xf numFmtId="0" fontId="32" fillId="3" borderId="0" xfId="0" applyFont="1" applyFill="1" applyAlignment="1">
      <alignment horizontal="left" vertical="top" wrapText="1"/>
    </xf>
    <xf numFmtId="0" fontId="32" fillId="3" borderId="0" xfId="0" applyFont="1" applyFill="1" applyAlignment="1">
      <alignment horizontal="left" vertical="top"/>
    </xf>
    <xf numFmtId="0" fontId="49" fillId="7" borderId="0" xfId="0" applyFont="1" applyFill="1" applyAlignment="1">
      <alignment horizontal="center" vertical="center"/>
    </xf>
    <xf numFmtId="0" fontId="73" fillId="15" borderId="17" xfId="0" applyFont="1" applyFill="1" applyBorder="1" applyAlignment="1">
      <alignment horizontal="center"/>
    </xf>
    <xf numFmtId="0" fontId="73" fillId="15" borderId="18" xfId="0" applyFont="1" applyFill="1" applyBorder="1" applyAlignment="1">
      <alignment horizontal="center"/>
    </xf>
    <xf numFmtId="0" fontId="73" fillId="15" borderId="19" xfId="0" applyFont="1" applyFill="1" applyBorder="1" applyAlignment="1">
      <alignment horizontal="center"/>
    </xf>
    <xf numFmtId="0" fontId="73" fillId="25" borderId="11" xfId="0" applyFont="1" applyFill="1" applyBorder="1" applyAlignment="1">
      <alignment horizontal="center"/>
    </xf>
    <xf numFmtId="0" fontId="73" fillId="25" borderId="36" xfId="0" applyFont="1" applyFill="1" applyBorder="1" applyAlignment="1">
      <alignment horizontal="center"/>
    </xf>
    <xf numFmtId="0" fontId="73" fillId="25" borderId="37" xfId="0" applyFont="1" applyFill="1" applyBorder="1" applyAlignment="1">
      <alignment horizontal="center"/>
    </xf>
    <xf numFmtId="0" fontId="73" fillId="25" borderId="17" xfId="0" applyFont="1" applyFill="1" applyBorder="1" applyAlignment="1">
      <alignment horizontal="center"/>
    </xf>
    <xf numFmtId="0" fontId="73" fillId="25" borderId="18" xfId="0" applyFont="1" applyFill="1" applyBorder="1" applyAlignment="1">
      <alignment horizontal="center"/>
    </xf>
    <xf numFmtId="0" fontId="73" fillId="25" borderId="19" xfId="0" applyFont="1" applyFill="1" applyBorder="1" applyAlignment="1">
      <alignment horizontal="center"/>
    </xf>
    <xf numFmtId="0" fontId="73" fillId="25" borderId="92" xfId="0" applyFont="1" applyFill="1" applyBorder="1" applyAlignment="1">
      <alignment horizontal="center"/>
    </xf>
    <xf numFmtId="0" fontId="73" fillId="15" borderId="36" xfId="0" applyFont="1" applyFill="1" applyBorder="1" applyAlignment="1">
      <alignment horizontal="center"/>
    </xf>
    <xf numFmtId="0" fontId="73" fillId="15" borderId="37" xfId="0" applyFont="1" applyFill="1" applyBorder="1" applyAlignment="1">
      <alignment horizontal="center"/>
    </xf>
    <xf numFmtId="0" fontId="49" fillId="7" borderId="0" xfId="6" applyFont="1" applyFill="1" applyBorder="1" applyAlignment="1" applyProtection="1">
      <alignment horizontal="center" vertical="center"/>
      <protection locked="0"/>
    </xf>
    <xf numFmtId="0" fontId="52" fillId="7" borderId="0" xfId="6" applyNumberFormat="1" applyFont="1" applyFill="1" applyBorder="1" applyAlignment="1">
      <alignment horizontal="center" vertical="center"/>
    </xf>
    <xf numFmtId="0" fontId="43" fillId="0" borderId="0" xfId="0" applyFont="1" applyAlignment="1">
      <alignment horizontal="center" vertical="center"/>
    </xf>
    <xf numFmtId="0" fontId="74" fillId="15" borderId="7" xfId="0" applyFont="1" applyFill="1" applyBorder="1" applyAlignment="1">
      <alignment horizontal="center"/>
    </xf>
    <xf numFmtId="0" fontId="74" fillId="15" borderId="8" xfId="0" applyFont="1" applyFill="1" applyBorder="1" applyAlignment="1">
      <alignment horizontal="center"/>
    </xf>
    <xf numFmtId="0" fontId="101" fillId="25" borderId="6" xfId="0" applyFont="1" applyFill="1" applyBorder="1" applyAlignment="1">
      <alignment horizontal="center"/>
    </xf>
    <xf numFmtId="0" fontId="101" fillId="25" borderId="7" xfId="0" applyFont="1" applyFill="1" applyBorder="1" applyAlignment="1">
      <alignment horizontal="center"/>
    </xf>
    <xf numFmtId="0" fontId="101" fillId="25" borderId="8" xfId="0" applyFont="1" applyFill="1" applyBorder="1" applyAlignment="1">
      <alignment horizontal="center"/>
    </xf>
    <xf numFmtId="0" fontId="74" fillId="25" borderId="6" xfId="0" applyFont="1" applyFill="1" applyBorder="1" applyAlignment="1">
      <alignment horizontal="center"/>
    </xf>
    <xf numFmtId="0" fontId="74" fillId="25" borderId="7" xfId="0" applyFont="1" applyFill="1" applyBorder="1" applyAlignment="1">
      <alignment horizontal="center"/>
    </xf>
    <xf numFmtId="0" fontId="74" fillId="25" borderId="97" xfId="0" applyFont="1" applyFill="1" applyBorder="1" applyAlignment="1">
      <alignment horizontal="center"/>
    </xf>
    <xf numFmtId="0" fontId="54" fillId="7" borderId="0" xfId="0" applyFont="1" applyFill="1" applyBorder="1" applyAlignment="1">
      <alignment horizontal="center" vertical="center" wrapText="1"/>
    </xf>
    <xf numFmtId="0" fontId="49" fillId="7" borderId="0" xfId="11" applyFont="1" applyFill="1" applyBorder="1" applyAlignment="1">
      <alignment horizontal="center" vertical="center"/>
    </xf>
    <xf numFmtId="0" fontId="51" fillId="15" borderId="60" xfId="10" applyFont="1" applyFill="1" applyBorder="1" applyAlignment="1" applyProtection="1">
      <alignment horizontal="center" wrapText="1"/>
    </xf>
    <xf numFmtId="0" fontId="51" fillId="15" borderId="61" xfId="10" applyFont="1" applyFill="1" applyBorder="1" applyAlignment="1" applyProtection="1">
      <alignment horizontal="center" wrapText="1"/>
    </xf>
    <xf numFmtId="0" fontId="51" fillId="15" borderId="62" xfId="10" applyFont="1" applyFill="1" applyBorder="1" applyAlignment="1" applyProtection="1">
      <alignment horizontal="center" wrapText="1"/>
    </xf>
    <xf numFmtId="0" fontId="51" fillId="25" borderId="60" xfId="10" applyFont="1" applyFill="1" applyBorder="1" applyAlignment="1" applyProtection="1">
      <alignment horizontal="center" wrapText="1"/>
    </xf>
    <xf numFmtId="0" fontId="51" fillId="25" borderId="61" xfId="10" applyFont="1" applyFill="1" applyBorder="1" applyAlignment="1" applyProtection="1">
      <alignment horizontal="center" wrapText="1"/>
    </xf>
    <xf numFmtId="0" fontId="51" fillId="25" borderId="62" xfId="10" applyFont="1" applyFill="1" applyBorder="1" applyAlignment="1" applyProtection="1">
      <alignment horizontal="center" wrapText="1"/>
    </xf>
    <xf numFmtId="0" fontId="51" fillId="25" borderId="74" xfId="10" applyFont="1" applyFill="1" applyBorder="1" applyAlignment="1" applyProtection="1">
      <alignment horizontal="center" wrapText="1"/>
    </xf>
    <xf numFmtId="0" fontId="51" fillId="25" borderId="118" xfId="10" applyFont="1" applyFill="1" applyBorder="1" applyAlignment="1" applyProtection="1">
      <alignment horizontal="center" wrapText="1"/>
    </xf>
    <xf numFmtId="0" fontId="51" fillId="15" borderId="74" xfId="10" applyFont="1" applyFill="1" applyBorder="1" applyAlignment="1" applyProtection="1">
      <alignment horizontal="center" wrapText="1"/>
    </xf>
    <xf numFmtId="0" fontId="51" fillId="15" borderId="122" xfId="10" applyFont="1" applyFill="1" applyBorder="1" applyAlignment="1" applyProtection="1">
      <alignment horizontal="center" wrapText="1"/>
    </xf>
    <xf numFmtId="0" fontId="49" fillId="7" borderId="0" xfId="11" applyFont="1" applyFill="1" applyAlignment="1">
      <alignment horizontal="center" vertical="center"/>
    </xf>
    <xf numFmtId="0" fontId="59" fillId="7" borderId="0" xfId="0" applyFont="1" applyFill="1" applyAlignment="1">
      <alignment horizontal="center" vertical="center"/>
    </xf>
    <xf numFmtId="0" fontId="20" fillId="25" borderId="8" xfId="0" applyFont="1" applyFill="1" applyBorder="1" applyAlignment="1">
      <alignment horizontal="center" vertical="center"/>
    </xf>
    <xf numFmtId="0" fontId="49" fillId="7" borderId="0" xfId="15" applyFont="1" applyFill="1" applyAlignment="1">
      <alignment horizontal="center" vertical="center"/>
    </xf>
  </cellXfs>
  <cellStyles count="23">
    <cellStyle name="20 % - Accent2" xfId="10" builtinId="34"/>
    <cellStyle name="Accent2" xfId="9" builtinId="33"/>
    <cellStyle name="Comma 2" xfId="16" xr:uid="{00000000-0005-0000-0000-000002000000}"/>
    <cellStyle name="Currency 2" xfId="19" xr:uid="{00000000-0005-0000-0000-000003000000}"/>
    <cellStyle name="DoNotTranslate" xfId="22" xr:uid="{00000000-0005-0000-0000-000004000000}"/>
    <cellStyle name="Lien hypertexte" xfId="5" builtinId="8"/>
    <cellStyle name="Milliers" xfId="8" builtinId="3"/>
    <cellStyle name="Milliers 2" xfId="2" xr:uid="{00000000-0005-0000-0000-000007000000}"/>
    <cellStyle name="Normal" xfId="0" builtinId="0"/>
    <cellStyle name="Normal 2" xfId="3" xr:uid="{00000000-0005-0000-0000-000008000000}"/>
    <cellStyle name="Normal 2 2" xfId="14" xr:uid="{00000000-0005-0000-0000-000009000000}"/>
    <cellStyle name="Normal 2 3" xfId="18" xr:uid="{00000000-0005-0000-0000-00000A000000}"/>
    <cellStyle name="Normal 3" xfId="6" xr:uid="{00000000-0005-0000-0000-00000B000000}"/>
    <cellStyle name="Normal 3 2" xfId="15" xr:uid="{00000000-0005-0000-0000-00000C000000}"/>
    <cellStyle name="Normal 3 3" xfId="17" xr:uid="{00000000-0005-0000-0000-00000D000000}"/>
    <cellStyle name="Normal 4" xfId="11" xr:uid="{00000000-0005-0000-0000-00000E000000}"/>
    <cellStyle name="Normal 5" xfId="20" xr:uid="{00000000-0005-0000-0000-00000F000000}"/>
    <cellStyle name="Normal_T9" xfId="12" xr:uid="{00000000-0005-0000-0000-000010000000}"/>
    <cellStyle name="Percent 2" xfId="7" xr:uid="{00000000-0005-0000-0000-000011000000}"/>
    <cellStyle name="Percent 4" xfId="21" xr:uid="{00000000-0005-0000-0000-000012000000}"/>
    <cellStyle name="Pourcentage" xfId="1" builtinId="5"/>
    <cellStyle name="Pourcentage 2" xfId="4" xr:uid="{00000000-0005-0000-0000-000013000000}"/>
    <cellStyle name="Style 1" xfId="13" xr:uid="{00000000-0005-0000-0000-000016000000}"/>
  </cellStyles>
  <dxfs count="81">
    <dxf>
      <font>
        <color rgb="FF9C0006"/>
      </font>
      <fill>
        <patternFill>
          <bgColor rgb="FFFFC7CE"/>
        </patternFill>
      </fill>
    </dxf>
    <dxf>
      <font>
        <color rgb="FF006100"/>
      </font>
      <fill>
        <patternFill>
          <bgColor rgb="FFC6EFCE"/>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3" name="Picture 2" descr="Image result for Bruge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199253"/>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230188</xdr:colOff>
      <xdr:row>5</xdr:row>
      <xdr:rowOff>63499</xdr:rowOff>
    </xdr:from>
    <xdr:to>
      <xdr:col>12</xdr:col>
      <xdr:colOff>460376</xdr:colOff>
      <xdr:row>15</xdr:row>
      <xdr:rowOff>59226</xdr:rowOff>
    </xdr:to>
    <xdr:sp macro="" textlink="">
      <xdr:nvSpPr>
        <xdr:cNvPr id="4" name="Rectangle 3">
          <a:extLst>
            <a:ext uri="{FF2B5EF4-FFF2-40B4-BE49-F238E27FC236}">
              <a16:creationId xmlns:a16="http://schemas.microsoft.com/office/drawing/2014/main" id="{532F667A-42D4-49EE-BB6F-83E2052FC7D6}"/>
            </a:ext>
          </a:extLst>
        </xdr:cNvPr>
        <xdr:cNvSpPr/>
      </xdr:nvSpPr>
      <xdr:spPr>
        <a:xfrm>
          <a:off x="7810501" y="1039812"/>
          <a:ext cx="5119688" cy="190072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NL" sz="1800" b="1">
              <a:solidFill>
                <a:srgbClr val="FF0000"/>
              </a:solidFill>
            </a:rPr>
            <a:t>OPMERKING</a:t>
          </a:r>
          <a:r>
            <a:rPr lang="nl-NL" sz="1800" b="1" baseline="0">
              <a:solidFill>
                <a:srgbClr val="FF0000"/>
              </a:solidFill>
            </a:rPr>
            <a:t> - ALLE GEGEVENS DIE IN DIT RM ZIJN OPGENOMEN ZIJN FICTIEF OM AAN DE AUTOMATISERING TE WERKEN HET DEFINITIEVE BOEKJAAR MOET DOOR DE OPERATOR WORDEN OPGESTELD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11906</xdr:colOff>
      <xdr:row>1</xdr:row>
      <xdr:rowOff>107156</xdr:rowOff>
    </xdr:from>
    <xdr:to>
      <xdr:col>2</xdr:col>
      <xdr:colOff>345281</xdr:colOff>
      <xdr:row>2</xdr:row>
      <xdr:rowOff>184426</xdr:rowOff>
    </xdr:to>
    <xdr:pic>
      <xdr:nvPicPr>
        <xdr:cNvPr id="2" name="Picture 1" descr="Image result for Brugel">
          <a:extLst>
            <a:ext uri="{FF2B5EF4-FFF2-40B4-BE49-F238E27FC236}">
              <a16:creationId xmlns:a16="http://schemas.microsoft.com/office/drawing/2014/main" id="{AEEF31AB-8C68-412B-BF8A-086F9CD9CA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719" y="297656"/>
          <a:ext cx="595312" cy="303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15869</xdr:colOff>
      <xdr:row>1</xdr:row>
      <xdr:rowOff>-1</xdr:rowOff>
    </xdr:from>
    <xdr:to>
      <xdr:col>1</xdr:col>
      <xdr:colOff>790570</xdr:colOff>
      <xdr:row>2</xdr:row>
      <xdr:rowOff>189350</xdr:rowOff>
    </xdr:to>
    <xdr:pic>
      <xdr:nvPicPr>
        <xdr:cNvPr id="2" name="Picture 1" descr="Image result for Brugel">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994" y="182562"/>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166687</xdr:colOff>
      <xdr:row>1</xdr:row>
      <xdr:rowOff>0</xdr:rowOff>
    </xdr:from>
    <xdr:to>
      <xdr:col>2</xdr:col>
      <xdr:colOff>441326</xdr:colOff>
      <xdr:row>2</xdr:row>
      <xdr:rowOff>189351</xdr:rowOff>
    </xdr:to>
    <xdr:pic>
      <xdr:nvPicPr>
        <xdr:cNvPr id="3" name="Picture 2" descr="Image result for Brugel">
          <a:extLst>
            <a:ext uri="{FF2B5EF4-FFF2-40B4-BE49-F238E27FC236}">
              <a16:creationId xmlns:a16="http://schemas.microsoft.com/office/drawing/2014/main" id="{22ADD042-41B5-4555-9AC4-312DCDEC82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90500"/>
          <a:ext cx="774701" cy="379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176893</xdr:colOff>
      <xdr:row>6</xdr:row>
      <xdr:rowOff>190499</xdr:rowOff>
    </xdr:from>
    <xdr:to>
      <xdr:col>18</xdr:col>
      <xdr:colOff>353786</xdr:colOff>
      <xdr:row>10</xdr:row>
      <xdr:rowOff>149678</xdr:rowOff>
    </xdr:to>
    <xdr:sp macro="" textlink="">
      <xdr:nvSpPr>
        <xdr:cNvPr id="2" name="Rectangle 1">
          <a:extLst>
            <a:ext uri="{FF2B5EF4-FFF2-40B4-BE49-F238E27FC236}">
              <a16:creationId xmlns:a16="http://schemas.microsoft.com/office/drawing/2014/main" id="{8EE0E726-D7C1-4E2A-A899-FF511B5419BA}"/>
            </a:ext>
          </a:extLst>
        </xdr:cNvPr>
        <xdr:cNvSpPr/>
      </xdr:nvSpPr>
      <xdr:spPr>
        <a:xfrm>
          <a:off x="20383500" y="1809749"/>
          <a:ext cx="4272643" cy="80282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NL" sz="1100" b="1">
              <a:solidFill>
                <a:srgbClr val="FF0000"/>
              </a:solidFill>
            </a:rPr>
            <a:t>!!!!</a:t>
          </a:r>
          <a:r>
            <a:rPr lang="nl-NL" sz="1100" b="1" baseline="0">
              <a:solidFill>
                <a:srgbClr val="FF0000"/>
              </a:solidFill>
            </a:rPr>
            <a:t>SCHULDRATIO !!!!</a:t>
          </a:r>
        </a:p>
        <a:p>
          <a:pPr algn="ctr" rtl="0"/>
          <a:r>
            <a:rPr lang="nl-NL" sz="1100" b="1" baseline="0">
              <a:solidFill>
                <a:srgbClr val="FF0000"/>
              </a:solidFill>
            </a:rPr>
            <a:t>EIB-ratio &amp; maximale schuldvermogen</a:t>
          </a:r>
        </a:p>
      </xdr:txBody>
    </xdr:sp>
    <xdr:clientData/>
  </xdr:twoCellAnchor>
  <xdr:twoCellAnchor editAs="oneCell">
    <xdr:from>
      <xdr:col>1</xdr:col>
      <xdr:colOff>130968</xdr:colOff>
      <xdr:row>2</xdr:row>
      <xdr:rowOff>35719</xdr:rowOff>
    </xdr:from>
    <xdr:to>
      <xdr:col>2</xdr:col>
      <xdr:colOff>596106</xdr:colOff>
      <xdr:row>3</xdr:row>
      <xdr:rowOff>201258</xdr:rowOff>
    </xdr:to>
    <xdr:pic>
      <xdr:nvPicPr>
        <xdr:cNvPr id="3" name="Picture 2" descr="Image result for Brugel">
          <a:extLst>
            <a:ext uri="{FF2B5EF4-FFF2-40B4-BE49-F238E27FC236}">
              <a16:creationId xmlns:a16="http://schemas.microsoft.com/office/drawing/2014/main" id="{4A098FC8-4D13-4B15-96E2-5C325C0851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093" y="690563"/>
          <a:ext cx="774701" cy="379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774701</xdr:colOff>
      <xdr:row>3</xdr:row>
      <xdr:rowOff>35010</xdr:rowOff>
    </xdr:to>
    <xdr:pic>
      <xdr:nvPicPr>
        <xdr:cNvPr id="2" name="Picture 1" descr="Image result for Brugel">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78" y="183444"/>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181413</xdr:rowOff>
    </xdr:to>
    <xdr:pic>
      <xdr:nvPicPr>
        <xdr:cNvPr id="2" name="Picture 1" descr="Image result for Brugel">
          <a:extLst>
            <a:ext uri="{FF2B5EF4-FFF2-40B4-BE49-F238E27FC236}">
              <a16:creationId xmlns:a16="http://schemas.microsoft.com/office/drawing/2014/main" id="{2EEA247A-392F-497C-9C63-494C8DB1B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61975"/>
          <a:ext cx="774701" cy="390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22663</xdr:rowOff>
    </xdr:to>
    <xdr:pic>
      <xdr:nvPicPr>
        <xdr:cNvPr id="2" name="Picture 1" descr="Image result for Brugel">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65125"/>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342900"/>
          <a:ext cx="774701" cy="38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166686</xdr:colOff>
      <xdr:row>13</xdr:row>
      <xdr:rowOff>166686</xdr:rowOff>
    </xdr:from>
    <xdr:to>
      <xdr:col>2</xdr:col>
      <xdr:colOff>11906</xdr:colOff>
      <xdr:row>21</xdr:row>
      <xdr:rowOff>47625</xdr:rowOff>
    </xdr:to>
    <xdr:sp macro="" textlink="">
      <xdr:nvSpPr>
        <xdr:cNvPr id="3" name="Rectangle 2">
          <a:extLst>
            <a:ext uri="{FF2B5EF4-FFF2-40B4-BE49-F238E27FC236}">
              <a16:creationId xmlns:a16="http://schemas.microsoft.com/office/drawing/2014/main" id="{5280B05A-854F-4275-9A21-10B172ED6E35}"/>
            </a:ext>
          </a:extLst>
        </xdr:cNvPr>
        <xdr:cNvSpPr/>
      </xdr:nvSpPr>
      <xdr:spPr>
        <a:xfrm>
          <a:off x="166686" y="3333749"/>
          <a:ext cx="4000501" cy="12739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nl-NL" sz="1100" b="1">
              <a:solidFill>
                <a:srgbClr val="FF0000"/>
              </a:solidFill>
            </a:rPr>
            <a:t>!!!!</a:t>
          </a:r>
          <a:r>
            <a:rPr lang="nl-NL" sz="1100" b="1" baseline="0">
              <a:solidFill>
                <a:srgbClr val="FF0000"/>
              </a:solidFill>
            </a:rPr>
            <a:t> Aanverwante activiteiten!!! + verdeelsleutel</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85725</xdr:colOff>
      <xdr:row>2</xdr:row>
      <xdr:rowOff>0</xdr:rowOff>
    </xdr:from>
    <xdr:to>
      <xdr:col>1</xdr:col>
      <xdr:colOff>860426</xdr:colOff>
      <xdr:row>3</xdr:row>
      <xdr:rowOff>196582</xdr:rowOff>
    </xdr:to>
    <xdr:pic>
      <xdr:nvPicPr>
        <xdr:cNvPr id="2" name="Picture 1" descr="Image result for Brugel">
          <a:extLst>
            <a:ext uri="{FF2B5EF4-FFF2-40B4-BE49-F238E27FC236}">
              <a16:creationId xmlns:a16="http://schemas.microsoft.com/office/drawing/2014/main" id="{694CD932-926B-4C27-A099-A01A695FAB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647700"/>
          <a:ext cx="774701" cy="396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121708</xdr:colOff>
      <xdr:row>0</xdr:row>
      <xdr:rowOff>96308</xdr:rowOff>
    </xdr:from>
    <xdr:to>
      <xdr:col>1</xdr:col>
      <xdr:colOff>642409</xdr:colOff>
      <xdr:row>3</xdr:row>
      <xdr:rowOff>8306</xdr:rowOff>
    </xdr:to>
    <xdr:pic>
      <xdr:nvPicPr>
        <xdr:cNvPr id="2" name="Picture 1" descr="Image result for Bruge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08" y="96308"/>
          <a:ext cx="758826" cy="38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1</xdr:col>
      <xdr:colOff>802986</xdr:colOff>
      <xdr:row>3</xdr:row>
      <xdr:rowOff>34591</xdr:rowOff>
    </xdr:to>
    <xdr:pic>
      <xdr:nvPicPr>
        <xdr:cNvPr id="2" name="Picture 1" descr="Image result for Brugel">
          <a:extLst>
            <a:ext uri="{FF2B5EF4-FFF2-40B4-BE49-F238E27FC236}">
              <a16:creationId xmlns:a16="http://schemas.microsoft.com/office/drawing/2014/main" id="{DC80902D-1AF2-446F-A56C-6224759124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5651" cy="400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127000</xdr:colOff>
      <xdr:row>2</xdr:row>
      <xdr:rowOff>42334</xdr:rowOff>
    </xdr:from>
    <xdr:to>
      <xdr:col>2</xdr:col>
      <xdr:colOff>466272</xdr:colOff>
      <xdr:row>3</xdr:row>
      <xdr:rowOff>203336</xdr:rowOff>
    </xdr:to>
    <xdr:pic>
      <xdr:nvPicPr>
        <xdr:cNvPr id="2" name="Picture 1" descr="Image result for Brugel">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833" y="423334"/>
          <a:ext cx="752022" cy="393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458585</xdr:colOff>
      <xdr:row>47</xdr:row>
      <xdr:rowOff>105833</xdr:rowOff>
    </xdr:from>
    <xdr:to>
      <xdr:col>6</xdr:col>
      <xdr:colOff>423334</xdr:colOff>
      <xdr:row>64</xdr:row>
      <xdr:rowOff>63499</xdr:rowOff>
    </xdr:to>
    <xdr:sp macro="" textlink="">
      <xdr:nvSpPr>
        <xdr:cNvPr id="3" name="Rectangle 2">
          <a:extLst>
            <a:ext uri="{FF2B5EF4-FFF2-40B4-BE49-F238E27FC236}">
              <a16:creationId xmlns:a16="http://schemas.microsoft.com/office/drawing/2014/main" id="{2CE144A8-31BE-463A-9368-647479EED89C}"/>
            </a:ext>
          </a:extLst>
        </xdr:cNvPr>
        <xdr:cNvSpPr/>
      </xdr:nvSpPr>
      <xdr:spPr>
        <a:xfrm>
          <a:off x="3994741" y="8035396"/>
          <a:ext cx="3250874" cy="279135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u="sng">
              <a:solidFill>
                <a:srgbClr val="FF0000"/>
              </a:solidFill>
            </a:rPr>
            <a:t>Algemene toelichting:</a:t>
          </a:r>
        </a:p>
        <a:p>
          <a:pPr algn="l" rtl="0"/>
          <a:r>
            <a:rPr lang="nl-NL" sz="1100" b="0" u="none">
              <a:solidFill>
                <a:srgbClr val="FF0000"/>
              </a:solidFill>
            </a:rPr>
            <a:t>-</a:t>
          </a:r>
          <a:r>
            <a:rPr lang="nl-NL" sz="1100" b="0" u="none" baseline="0">
              <a:solidFill>
                <a:srgbClr val="FF0000"/>
              </a:solidFill>
            </a:rPr>
            <a:t> Alle bedragen worden in het oranje aangeduid.</a:t>
          </a:r>
        </a:p>
        <a:p>
          <a:pPr algn="l" rtl="0"/>
          <a:r>
            <a:rPr lang="nl-NL" sz="1100" b="0" u="none" baseline="0">
              <a:solidFill>
                <a:srgbClr val="FF0000"/>
              </a:solidFill>
            </a:rPr>
            <a:t>- De gele vakjes moeten ingevuld worden door de BMWB</a:t>
          </a:r>
        </a:p>
        <a:p>
          <a:pPr algn="l" rtl="0"/>
          <a:r>
            <a:rPr lang="nl-NL" sz="1100" b="0" u="none" baseline="0">
              <a:solidFill>
                <a:srgbClr val="FF0000"/>
              </a:solidFill>
            </a:rPr>
            <a:t>- De kosten houden rekening met de uitgaven die in de boekhouding zijn opgenomen (d.w.z. niet de BM, de TFM, enz. die het gevolg zijn van de tariefmethodologie).</a:t>
          </a:r>
        </a:p>
        <a:p>
          <a:pPr algn="l" rtl="0"/>
          <a:r>
            <a:rPr lang="nl-NL" sz="1100" b="0" u="none" baseline="0">
              <a:solidFill>
                <a:srgbClr val="FF0000"/>
              </a:solidFill>
            </a:rPr>
            <a:t>- De kosten houden rekening met de indirecte kosten.</a:t>
          </a:r>
        </a:p>
        <a:p>
          <a:pPr algn="l" rtl="0"/>
          <a:r>
            <a:rPr lang="nl-NL" sz="1100" b="0" u="none" baseline="0">
              <a:solidFill>
                <a:srgbClr val="FF0000"/>
              </a:solidFill>
            </a:rPr>
            <a:t>- De opbrengsten houden rekening met iedere opbrengst buiten opbrengsten afkomstig van periodieke tarieven.</a:t>
          </a:r>
        </a:p>
        <a:p>
          <a:pPr algn="l" rtl="0"/>
          <a:r>
            <a:rPr lang="nl-NL" sz="1100" b="0" u="none" baseline="0">
              <a:solidFill>
                <a:srgbClr val="FF0000"/>
              </a:solidFill>
            </a:rPr>
            <a:t>- Aanverwante activiteiten met een negatieve balans moeten door de operatoren worden gemotiveerd.</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2</xdr:row>
      <xdr:rowOff>42333</xdr:rowOff>
    </xdr:from>
    <xdr:to>
      <xdr:col>2</xdr:col>
      <xdr:colOff>234951</xdr:colOff>
      <xdr:row>3</xdr:row>
      <xdr:rowOff>197287</xdr:rowOff>
    </xdr:to>
    <xdr:pic>
      <xdr:nvPicPr>
        <xdr:cNvPr id="2" name="Picture 1" descr="Image result for Bruge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0" y="402166"/>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171888</xdr:colOff>
      <xdr:row>2</xdr:row>
      <xdr:rowOff>53281</xdr:rowOff>
    </xdr:from>
    <xdr:to>
      <xdr:col>2</xdr:col>
      <xdr:colOff>437084</xdr:colOff>
      <xdr:row>3</xdr:row>
      <xdr:rowOff>208235</xdr:rowOff>
    </xdr:to>
    <xdr:pic>
      <xdr:nvPicPr>
        <xdr:cNvPr id="2" name="Picture 1" descr="Image result for Brugel">
          <a:extLst>
            <a:ext uri="{FF2B5EF4-FFF2-40B4-BE49-F238E27FC236}">
              <a16:creationId xmlns:a16="http://schemas.microsoft.com/office/drawing/2014/main" id="{D6EFA836-2CFD-40C8-8EC7-08F8B5F98A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147" y="425522"/>
          <a:ext cx="746920" cy="384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85725</xdr:colOff>
      <xdr:row>1</xdr:row>
      <xdr:rowOff>171450</xdr:rowOff>
    </xdr:from>
    <xdr:to>
      <xdr:col>2</xdr:col>
      <xdr:colOff>837747</xdr:colOff>
      <xdr:row>4</xdr:row>
      <xdr:rowOff>12835</xdr:rowOff>
    </xdr:to>
    <xdr:pic>
      <xdr:nvPicPr>
        <xdr:cNvPr id="3" name="Picture 2" descr="Image result for Brugel">
          <a:extLst>
            <a:ext uri="{FF2B5EF4-FFF2-40B4-BE49-F238E27FC236}">
              <a16:creationId xmlns:a16="http://schemas.microsoft.com/office/drawing/2014/main" id="{0C72FF55-CFEC-4200-8B02-4627F1EC98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361950"/>
          <a:ext cx="752022" cy="393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186705</xdr:rowOff>
    </xdr:to>
    <xdr:pic>
      <xdr:nvPicPr>
        <xdr:cNvPr id="2" name="Picture 1" descr="Image result for Bruge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333" y="84666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56029</xdr:colOff>
      <xdr:row>1</xdr:row>
      <xdr:rowOff>22412</xdr:rowOff>
    </xdr:from>
    <xdr:to>
      <xdr:col>2</xdr:col>
      <xdr:colOff>216897</xdr:colOff>
      <xdr:row>2</xdr:row>
      <xdr:rowOff>177367</xdr:rowOff>
    </xdr:to>
    <xdr:pic>
      <xdr:nvPicPr>
        <xdr:cNvPr id="2" name="Picture 1" descr="Image result for Bruge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941" y="212912"/>
          <a:ext cx="743574" cy="379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by001/Downloads/20200929_MdR_Automatisation_V.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bge.sharepoint.com/FINANCES/Brugel/7%20-%20Rapports/2019/e-MdR%20Elec%20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_Amortissement"/>
      <sheetName val="Annexe _Projection"/>
      <sheetName val="Annexe _Coûts"/>
      <sheetName val="Questions"/>
      <sheetName val="TOC"/>
      <sheetName val="Ctrl"/>
      <sheetName val="Chek"/>
      <sheetName val="Consignes"/>
      <sheetName val="Param"/>
      <sheetName val="T0_Périmètres"/>
      <sheetName val="T1a - CG vs CNG"/>
      <sheetName val="T1a - CG vs CNG bis"/>
      <sheetName val="T1b - CGSFE (Unitaire)"/>
      <sheetName val="T1a - CnC ter"/>
      <sheetName val="T2 - Clés"/>
      <sheetName val="T3 - Bilan"/>
      <sheetName val="T4 - CR"/>
      <sheetName val="T5- RAB"/>
      <sheetName val="T6 - R &amp; ME"/>
      <sheetName val="T7 - Dette"/>
      <sheetName val="T8 - MFC"/>
      <sheetName val="T9 - Provisions"/>
      <sheetName val="T10 - Personnel"/>
      <sheetName val="T11 - PPI"/>
      <sheetName val="T12 - Fuites"/>
      <sheetName val="T13 - Efficience"/>
      <sheetName val="T14 - Volumes"/>
      <sheetName val="T16 - Impayés"/>
      <sheetName val="T17 - Fonds de Pensions"/>
      <sheetName val="T18 - Compteurs"/>
      <sheetName val="T19 _Immo. Corpo"/>
      <sheetName val="T15 - Tarifs"/>
      <sheetName val="T21 - Tarifs"/>
      <sheetName val="Annexe 1 - Tailfer"/>
      <sheetName val="Annexe 2 - Usine à coques"/>
      <sheetName val="Annexe 3 - Grille tarifaire"/>
      <sheetName val="Annexe 4 -CGSFE"/>
      <sheetName val="Annexe 5 - CGAFE"/>
      <sheetName val="Annexe 6 - CNG"/>
      <sheetName val="Annexe 7 - CNR"/>
      <sheetName val="Check Annexe"/>
      <sheetName val="charges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3">
          <cell r="C43">
            <v>95521875.390000001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InA"/>
      <sheetName val="InB"/>
      <sheetName val="InC"/>
      <sheetName val="InF"/>
      <sheetName val="InI"/>
      <sheetName val="InQ"/>
      <sheetName val="Ctrl"/>
      <sheetName val="T1"/>
      <sheetName val="T2_T3_T4"/>
      <sheetName val="T5_T6_T7"/>
      <sheetName val="T8"/>
      <sheetName val="T9"/>
      <sheetName val="T10"/>
      <sheetName val="T11"/>
      <sheetName val="T12"/>
      <sheetName val="T13"/>
      <sheetName val="T14"/>
      <sheetName val="T15E"/>
      <sheetName val="T15G"/>
      <sheetName val="T18"/>
      <sheetName val="T19"/>
      <sheetName val="T20"/>
      <sheetName val="PI"/>
      <sheetName val="Tar_E"/>
      <sheetName val="CT_E"/>
      <sheetName val="CTs"/>
      <sheetName val="Tar_G"/>
      <sheetName val="CT_G"/>
    </sheetNames>
    <sheetDataSet>
      <sheetData sheetId="0"/>
      <sheetData sheetId="1">
        <row r="49">
          <cell r="D49">
            <v>1</v>
          </cell>
        </row>
        <row r="50">
          <cell r="C50" t="str">
            <v>E</v>
          </cell>
          <cell r="D50">
            <v>1</v>
          </cell>
        </row>
        <row r="51">
          <cell r="C51">
            <v>2020</v>
          </cell>
        </row>
        <row r="52">
          <cell r="C52">
            <v>2018</v>
          </cell>
        </row>
      </sheetData>
      <sheetData sheetId="2">
        <row r="1">
          <cell r="A1" t="str">
            <v>Assets</v>
          </cell>
          <cell r="B1">
            <v>0</v>
          </cell>
          <cell r="C1">
            <v>0</v>
          </cell>
          <cell r="D1">
            <v>0</v>
          </cell>
          <cell r="E1" t="str">
            <v>REALITE</v>
          </cell>
          <cell r="F1">
            <v>0</v>
          </cell>
          <cell r="G1">
            <v>0</v>
          </cell>
          <cell r="H1">
            <v>0</v>
          </cell>
          <cell r="I1">
            <v>0</v>
          </cell>
          <cell r="J1">
            <v>0</v>
          </cell>
          <cell r="K1">
            <v>0</v>
          </cell>
          <cell r="L1">
            <v>0</v>
          </cell>
          <cell r="M1">
            <v>0</v>
          </cell>
          <cell r="N1" t="str">
            <v>PPA 2020-2024</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t="str">
            <v>PI 2021-2025</v>
          </cell>
          <cell r="DA1">
            <v>0</v>
          </cell>
          <cell r="DB1">
            <v>0</v>
          </cell>
          <cell r="DC1">
            <v>0</v>
          </cell>
          <cell r="DD1" t="str">
            <v>PI 2022-2026</v>
          </cell>
          <cell r="DE1">
            <v>0</v>
          </cell>
          <cell r="DF1">
            <v>0</v>
          </cell>
          <cell r="DG1">
            <v>0</v>
          </cell>
          <cell r="DH1" t="str">
            <v>PI 2023-2027</v>
          </cell>
          <cell r="DI1">
            <v>0</v>
          </cell>
          <cell r="DJ1">
            <v>0</v>
          </cell>
          <cell r="DK1">
            <v>0</v>
          </cell>
          <cell r="DL1" t="str">
            <v>PI 2024-2028</v>
          </cell>
          <cell r="DM1">
            <v>0</v>
          </cell>
          <cell r="DN1">
            <v>0</v>
          </cell>
          <cell r="DO1">
            <v>0</v>
          </cell>
          <cell r="DP1" t="str">
            <v>Quantités PI</v>
          </cell>
          <cell r="DQ1">
            <v>0</v>
          </cell>
          <cell r="DR1">
            <v>0</v>
          </cell>
          <cell r="DS1">
            <v>0</v>
          </cell>
          <cell r="DT1">
            <v>0</v>
          </cell>
          <cell r="DU1">
            <v>0</v>
          </cell>
          <cell r="DV1">
            <v>0</v>
          </cell>
          <cell r="DW1">
            <v>0</v>
          </cell>
          <cell r="DX1">
            <v>0</v>
          </cell>
          <cell r="DY1">
            <v>0</v>
          </cell>
          <cell r="DZ1">
            <v>0</v>
          </cell>
          <cell r="EA1">
            <v>0</v>
          </cell>
          <cell r="EB1">
            <v>0</v>
          </cell>
          <cell r="EC1">
            <v>0</v>
          </cell>
          <cell r="ED1">
            <v>0</v>
          </cell>
          <cell r="EE1" t="str">
            <v>PROPOSITION 2015 - 2019</v>
          </cell>
          <cell r="EF1">
            <v>0</v>
          </cell>
          <cell r="EG1">
            <v>0</v>
          </cell>
          <cell r="EH1">
            <v>0</v>
          </cell>
          <cell r="EI1">
            <v>0</v>
          </cell>
          <cell r="EJ1">
            <v>0</v>
          </cell>
          <cell r="EK1">
            <v>0</v>
          </cell>
          <cell r="EL1">
            <v>0</v>
          </cell>
          <cell r="EM1">
            <v>0</v>
          </cell>
        </row>
        <row r="2">
          <cell r="B2">
            <v>0</v>
          </cell>
          <cell r="C2">
            <v>0</v>
          </cell>
          <cell r="D2">
            <v>0</v>
          </cell>
          <cell r="E2" t="str">
            <v>RAB 2017</v>
          </cell>
          <cell r="F2" t="str">
            <v>INV 2018</v>
          </cell>
          <cell r="G2" t="str">
            <v>INT 2018</v>
          </cell>
          <cell r="H2" t="str">
            <v>NSU 2018</v>
          </cell>
          <cell r="I2" t="str">
            <v>OUT 2018</v>
          </cell>
          <cell r="J2" t="str">
            <v>DVA 2018</v>
          </cell>
          <cell r="K2" t="str">
            <v>RSU 2018</v>
          </cell>
          <cell r="L2" t="str">
            <v>DPV 2018</v>
          </cell>
          <cell r="M2" t="str">
            <v>RAB 2018</v>
          </cell>
          <cell r="N2" t="str">
            <v>INV 2019</v>
          </cell>
          <cell r="O2" t="str">
            <v>INT 2019</v>
          </cell>
          <cell r="P2" t="str">
            <v>NSU 2019</v>
          </cell>
          <cell r="Q2" t="str">
            <v>OUT 2019</v>
          </cell>
          <cell r="R2" t="str">
            <v>DVA 2019</v>
          </cell>
          <cell r="S2" t="str">
            <v>RSU 2019</v>
          </cell>
          <cell r="T2" t="str">
            <v>DPV 2019</v>
          </cell>
          <cell r="U2" t="str">
            <v>RAB 2019</v>
          </cell>
          <cell r="V2" t="str">
            <v>VAA 2019</v>
          </cell>
          <cell r="W2" t="str">
            <v>VA 2019</v>
          </cell>
          <cell r="X2" t="str">
            <v>FA 2019</v>
          </cell>
          <cell r="Y2" t="str">
            <v>SUBS 2019</v>
          </cell>
          <cell r="Z2" t="str">
            <v>PV 2019</v>
          </cell>
          <cell r="AA2" t="str">
            <v>INV 2020</v>
          </cell>
          <cell r="AB2" t="str">
            <v>INT 2020</v>
          </cell>
          <cell r="AC2" t="str">
            <v>NSU 2020</v>
          </cell>
          <cell r="AD2" t="str">
            <v>OUT 2020</v>
          </cell>
          <cell r="AE2" t="str">
            <v>DVA 2020</v>
          </cell>
          <cell r="AF2" t="str">
            <v>RSU 2020</v>
          </cell>
          <cell r="AG2" t="str">
            <v>DPV 2020</v>
          </cell>
          <cell r="AH2" t="str">
            <v>RAB 2020</v>
          </cell>
          <cell r="AI2" t="str">
            <v>VAA 2020</v>
          </cell>
          <cell r="AJ2" t="str">
            <v>VA 2020</v>
          </cell>
          <cell r="AK2" t="str">
            <v>FA 2020</v>
          </cell>
          <cell r="AL2" t="str">
            <v>SUBS 2020</v>
          </cell>
          <cell r="AM2" t="str">
            <v>PV 2020</v>
          </cell>
          <cell r="AN2" t="str">
            <v>INV 2021</v>
          </cell>
          <cell r="AO2" t="str">
            <v>INT 2021</v>
          </cell>
          <cell r="AP2" t="str">
            <v>NSU 2021</v>
          </cell>
          <cell r="AQ2" t="str">
            <v>OUT 2021</v>
          </cell>
          <cell r="AR2" t="str">
            <v>DVA 2021</v>
          </cell>
          <cell r="AS2" t="str">
            <v>RSU 2021</v>
          </cell>
          <cell r="AT2" t="str">
            <v>DPV 2021</v>
          </cell>
          <cell r="AU2" t="str">
            <v>RAB 2021</v>
          </cell>
          <cell r="AV2" t="str">
            <v>VAA 2021</v>
          </cell>
          <cell r="AW2" t="str">
            <v>VA 2021</v>
          </cell>
          <cell r="AX2" t="str">
            <v>FA 2021</v>
          </cell>
          <cell r="AY2" t="str">
            <v>SUBS 2021</v>
          </cell>
          <cell r="AZ2" t="str">
            <v>PV 2021</v>
          </cell>
          <cell r="BA2" t="str">
            <v>INV 2022</v>
          </cell>
          <cell r="BB2" t="str">
            <v>INT 2022</v>
          </cell>
          <cell r="BC2" t="str">
            <v>NSU 2022</v>
          </cell>
          <cell r="BD2" t="str">
            <v>OUT 2022</v>
          </cell>
          <cell r="BE2" t="str">
            <v>DVA 2022</v>
          </cell>
          <cell r="BF2" t="str">
            <v>RSU 2022</v>
          </cell>
          <cell r="BG2" t="str">
            <v>DPV 2022</v>
          </cell>
          <cell r="BH2" t="str">
            <v>RAB 2022</v>
          </cell>
          <cell r="BI2" t="str">
            <v>VAA 2022</v>
          </cell>
          <cell r="BJ2" t="str">
            <v>VA 2022</v>
          </cell>
          <cell r="BK2" t="str">
            <v>FA 2022</v>
          </cell>
          <cell r="BL2" t="str">
            <v>SUBS 2022</v>
          </cell>
          <cell r="BM2" t="str">
            <v>PV 2022</v>
          </cell>
          <cell r="BN2" t="str">
            <v>INV 2023</v>
          </cell>
          <cell r="BO2" t="str">
            <v>INT 2023</v>
          </cell>
          <cell r="BP2" t="str">
            <v>NSU 2023</v>
          </cell>
          <cell r="BQ2" t="str">
            <v>OUT 2023</v>
          </cell>
          <cell r="BR2" t="str">
            <v>DVA 2023</v>
          </cell>
          <cell r="BS2" t="str">
            <v>RSU 2023</v>
          </cell>
          <cell r="BT2" t="str">
            <v>DPV 2023</v>
          </cell>
          <cell r="BU2" t="str">
            <v>RAB 2023</v>
          </cell>
          <cell r="BV2" t="str">
            <v>VAA 2023</v>
          </cell>
          <cell r="BW2" t="str">
            <v>VA 2023</v>
          </cell>
          <cell r="BX2" t="str">
            <v>FA 2023</v>
          </cell>
          <cell r="BY2" t="str">
            <v>SUBS 2023</v>
          </cell>
          <cell r="BZ2" t="str">
            <v>PV 2023</v>
          </cell>
          <cell r="CA2" t="str">
            <v>INV 2024</v>
          </cell>
          <cell r="CB2" t="str">
            <v>INT 2024</v>
          </cell>
          <cell r="CC2" t="str">
            <v>NSU 2024</v>
          </cell>
          <cell r="CD2" t="str">
            <v>OUT 2024</v>
          </cell>
          <cell r="CE2" t="str">
            <v>DVA 2024</v>
          </cell>
          <cell r="CF2" t="str">
            <v>RSU 2024</v>
          </cell>
          <cell r="CG2" t="str">
            <v>DPV 2024</v>
          </cell>
          <cell r="CH2" t="str">
            <v>RAB 2024</v>
          </cell>
          <cell r="CI2" t="str">
            <v>VAA 2024</v>
          </cell>
          <cell r="CJ2" t="str">
            <v>VA 2024</v>
          </cell>
          <cell r="CK2" t="str">
            <v>FA 2024</v>
          </cell>
          <cell r="CL2" t="str">
            <v>SUBS 2024</v>
          </cell>
          <cell r="CM2" t="str">
            <v>PV 2024</v>
          </cell>
          <cell r="CN2" t="str">
            <v>CDi 2019</v>
          </cell>
          <cell r="CO2" t="str">
            <v>EXT 2019</v>
          </cell>
          <cell r="CP2" t="str">
            <v>CDi 2020</v>
          </cell>
          <cell r="CQ2" t="str">
            <v>EXT 2020</v>
          </cell>
          <cell r="CR2" t="str">
            <v>CDi 2021</v>
          </cell>
          <cell r="CS2" t="str">
            <v>EXT 2021</v>
          </cell>
          <cell r="CT2" t="str">
            <v>CDi 2022</v>
          </cell>
          <cell r="CU2" t="str">
            <v>EXT 2022</v>
          </cell>
          <cell r="CV2" t="str">
            <v>CDi 2023</v>
          </cell>
          <cell r="CW2" t="str">
            <v>EXT 2023</v>
          </cell>
          <cell r="CX2" t="str">
            <v>CDi 2024</v>
          </cell>
          <cell r="CY2" t="str">
            <v>EXT 2024</v>
          </cell>
          <cell r="CZ2" t="str">
            <v>CDI P2021</v>
          </cell>
          <cell r="DA2" t="str">
            <v>INV P2021</v>
          </cell>
          <cell r="DB2" t="str">
            <v>EXT P2021</v>
          </cell>
          <cell r="DC2" t="str">
            <v>INT P2021</v>
          </cell>
          <cell r="DD2" t="str">
            <v>CDI P2022</v>
          </cell>
          <cell r="DE2" t="str">
            <v>INV P2022</v>
          </cell>
          <cell r="DF2" t="str">
            <v>EXT P2022</v>
          </cell>
          <cell r="DG2" t="str">
            <v>INT P2022</v>
          </cell>
          <cell r="DH2" t="str">
            <v>CDI P2023</v>
          </cell>
          <cell r="DI2" t="str">
            <v>INV P2023</v>
          </cell>
          <cell r="DJ2" t="str">
            <v>EXT P2023</v>
          </cell>
          <cell r="DK2" t="str">
            <v>INT P2023</v>
          </cell>
          <cell r="DL2" t="str">
            <v>CDI P2024</v>
          </cell>
          <cell r="DM2" t="str">
            <v>INV P2024</v>
          </cell>
          <cell r="DN2" t="str">
            <v>EXT P2024</v>
          </cell>
          <cell r="DO2" t="str">
            <v>INT P2024</v>
          </cell>
          <cell r="DP2" t="str">
            <v>QIN 2020</v>
          </cell>
          <cell r="DQ2" t="str">
            <v>QOUT 2020</v>
          </cell>
          <cell r="DR2" t="str">
            <v>QIN 2021</v>
          </cell>
          <cell r="DS2" t="str">
            <v>QOUT 2021</v>
          </cell>
          <cell r="DT2" t="str">
            <v>QIN 2022</v>
          </cell>
          <cell r="DU2" t="str">
            <v>QOUT 2022</v>
          </cell>
          <cell r="DV2" t="str">
            <v>QPPA 2020</v>
          </cell>
          <cell r="DW2" t="str">
            <v>QPPA 2021</v>
          </cell>
          <cell r="DX2" t="str">
            <v>QPPA 2022</v>
          </cell>
          <cell r="DY2" t="str">
            <v>QPPA 2023</v>
          </cell>
          <cell r="DZ2" t="str">
            <v>QPPA 2024</v>
          </cell>
          <cell r="EA2" t="str">
            <v>QPI 2021</v>
          </cell>
          <cell r="EB2" t="str">
            <v>QPI 2022</v>
          </cell>
          <cell r="EC2" t="str">
            <v>QPI 2023</v>
          </cell>
          <cell r="ED2" t="str">
            <v>QPI 2024</v>
          </cell>
          <cell r="EE2" t="str">
            <v>RAB P2018</v>
          </cell>
          <cell r="EF2" t="str">
            <v>INV P2019</v>
          </cell>
          <cell r="EG2" t="str">
            <v>INT P2019</v>
          </cell>
          <cell r="EH2" t="str">
            <v>NSU P2019</v>
          </cell>
          <cell r="EI2" t="str">
            <v>OUT P2019</v>
          </cell>
          <cell r="EJ2" t="str">
            <v>DVA P2019</v>
          </cell>
          <cell r="EK2" t="str">
            <v>RSU P2019</v>
          </cell>
          <cell r="EL2" t="str">
            <v>DPV P2019</v>
          </cell>
          <cell r="EM2" t="str">
            <v>RAB P2019</v>
          </cell>
        </row>
        <row r="3">
          <cell r="A3" t="str">
            <v>RAB</v>
          </cell>
          <cell r="B3">
            <v>0</v>
          </cell>
          <cell r="C3">
            <v>0</v>
          </cell>
          <cell r="D3">
            <v>0</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cell r="BA3">
            <v>53</v>
          </cell>
          <cell r="BB3">
            <v>54</v>
          </cell>
          <cell r="BC3">
            <v>55</v>
          </cell>
          <cell r="BD3">
            <v>56</v>
          </cell>
          <cell r="BE3">
            <v>57</v>
          </cell>
          <cell r="BF3">
            <v>58</v>
          </cell>
          <cell r="BG3">
            <v>59</v>
          </cell>
          <cell r="BH3">
            <v>60</v>
          </cell>
          <cell r="BI3">
            <v>61</v>
          </cell>
          <cell r="BJ3">
            <v>62</v>
          </cell>
          <cell r="BK3">
            <v>63</v>
          </cell>
          <cell r="BL3">
            <v>64</v>
          </cell>
          <cell r="BM3">
            <v>65</v>
          </cell>
          <cell r="BN3">
            <v>66</v>
          </cell>
          <cell r="BO3">
            <v>67</v>
          </cell>
          <cell r="BP3">
            <v>68</v>
          </cell>
          <cell r="BQ3">
            <v>69</v>
          </cell>
          <cell r="BR3">
            <v>70</v>
          </cell>
          <cell r="BS3">
            <v>71</v>
          </cell>
          <cell r="BT3">
            <v>72</v>
          </cell>
          <cell r="BU3">
            <v>73</v>
          </cell>
          <cell r="BV3">
            <v>74</v>
          </cell>
          <cell r="BW3">
            <v>75</v>
          </cell>
          <cell r="BX3">
            <v>76</v>
          </cell>
          <cell r="BY3">
            <v>77</v>
          </cell>
          <cell r="BZ3">
            <v>78</v>
          </cell>
          <cell r="CA3">
            <v>79</v>
          </cell>
          <cell r="CB3">
            <v>80</v>
          </cell>
          <cell r="CC3">
            <v>81</v>
          </cell>
          <cell r="CD3">
            <v>82</v>
          </cell>
          <cell r="CE3">
            <v>83</v>
          </cell>
          <cell r="CF3">
            <v>84</v>
          </cell>
          <cell r="CG3">
            <v>85</v>
          </cell>
          <cell r="CH3">
            <v>86</v>
          </cell>
          <cell r="CI3">
            <v>87</v>
          </cell>
          <cell r="CJ3">
            <v>88</v>
          </cell>
          <cell r="CK3">
            <v>89</v>
          </cell>
          <cell r="CL3">
            <v>90</v>
          </cell>
          <cell r="CM3">
            <v>91</v>
          </cell>
          <cell r="CN3">
            <v>92</v>
          </cell>
          <cell r="CO3">
            <v>93</v>
          </cell>
          <cell r="CP3">
            <v>94</v>
          </cell>
          <cell r="CQ3">
            <v>95</v>
          </cell>
          <cell r="CR3">
            <v>96</v>
          </cell>
          <cell r="CS3">
            <v>97</v>
          </cell>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row>
        <row r="4">
          <cell r="A4" t="str">
            <v>EM0</v>
          </cell>
          <cell r="B4">
            <v>4</v>
          </cell>
          <cell r="C4">
            <v>0</v>
          </cell>
          <cell r="D4">
            <v>0</v>
          </cell>
          <cell r="E4">
            <v>413585.97</v>
          </cell>
          <cell r="F4">
            <v>0</v>
          </cell>
          <cell r="G4">
            <v>0</v>
          </cell>
          <cell r="H4">
            <v>0</v>
          </cell>
          <cell r="I4">
            <v>0</v>
          </cell>
          <cell r="J4">
            <v>0</v>
          </cell>
          <cell r="K4">
            <v>0</v>
          </cell>
          <cell r="L4">
            <v>0</v>
          </cell>
          <cell r="M4">
            <v>413585.97</v>
          </cell>
          <cell r="N4">
            <v>0</v>
          </cell>
          <cell r="O4">
            <v>0</v>
          </cell>
          <cell r="P4">
            <v>0</v>
          </cell>
          <cell r="Q4">
            <v>0</v>
          </cell>
          <cell r="R4">
            <v>0</v>
          </cell>
          <cell r="S4">
            <v>0</v>
          </cell>
          <cell r="T4">
            <v>0</v>
          </cell>
          <cell r="U4">
            <v>413585.97</v>
          </cell>
          <cell r="V4">
            <v>0</v>
          </cell>
          <cell r="W4">
            <v>319119.5</v>
          </cell>
          <cell r="X4">
            <v>0</v>
          </cell>
          <cell r="Y4">
            <v>0</v>
          </cell>
          <cell r="Z4">
            <v>94466.47</v>
          </cell>
          <cell r="AA4">
            <v>0</v>
          </cell>
          <cell r="AB4">
            <v>0</v>
          </cell>
          <cell r="AC4">
            <v>0</v>
          </cell>
          <cell r="AD4">
            <v>0</v>
          </cell>
          <cell r="AE4">
            <v>0</v>
          </cell>
          <cell r="AF4">
            <v>0</v>
          </cell>
          <cell r="AG4">
            <v>0</v>
          </cell>
          <cell r="AH4">
            <v>413585.97</v>
          </cell>
          <cell r="AI4">
            <v>0</v>
          </cell>
          <cell r="AJ4">
            <v>319119.5</v>
          </cell>
          <cell r="AK4">
            <v>0</v>
          </cell>
          <cell r="AL4">
            <v>0</v>
          </cell>
          <cell r="AM4">
            <v>94466.47</v>
          </cell>
          <cell r="AN4">
            <v>0</v>
          </cell>
          <cell r="AO4">
            <v>0</v>
          </cell>
          <cell r="AP4">
            <v>0</v>
          </cell>
          <cell r="AQ4">
            <v>0</v>
          </cell>
          <cell r="AR4">
            <v>0</v>
          </cell>
          <cell r="AS4">
            <v>0</v>
          </cell>
          <cell r="AT4">
            <v>0</v>
          </cell>
          <cell r="AU4">
            <v>413585.97</v>
          </cell>
          <cell r="AV4">
            <v>0</v>
          </cell>
          <cell r="AW4">
            <v>319119.5</v>
          </cell>
          <cell r="AX4">
            <v>0</v>
          </cell>
          <cell r="AY4">
            <v>0</v>
          </cell>
          <cell r="AZ4">
            <v>94466.47</v>
          </cell>
          <cell r="BA4">
            <v>0</v>
          </cell>
          <cell r="BB4">
            <v>0</v>
          </cell>
          <cell r="BC4">
            <v>0</v>
          </cell>
          <cell r="BD4">
            <v>0</v>
          </cell>
          <cell r="BE4">
            <v>0</v>
          </cell>
          <cell r="BF4">
            <v>0</v>
          </cell>
          <cell r="BG4">
            <v>0</v>
          </cell>
          <cell r="BH4">
            <v>413585.97</v>
          </cell>
          <cell r="BI4">
            <v>0</v>
          </cell>
          <cell r="BJ4">
            <v>319119.5</v>
          </cell>
          <cell r="BK4">
            <v>0</v>
          </cell>
          <cell r="BL4">
            <v>0</v>
          </cell>
          <cell r="BM4">
            <v>94466.47</v>
          </cell>
          <cell r="BN4">
            <v>0</v>
          </cell>
          <cell r="BO4">
            <v>0</v>
          </cell>
          <cell r="BP4">
            <v>0</v>
          </cell>
          <cell r="BQ4">
            <v>0</v>
          </cell>
          <cell r="BR4">
            <v>0</v>
          </cell>
          <cell r="BS4">
            <v>0</v>
          </cell>
          <cell r="BT4">
            <v>0</v>
          </cell>
          <cell r="BU4">
            <v>413585.97</v>
          </cell>
          <cell r="BV4">
            <v>0</v>
          </cell>
          <cell r="BW4">
            <v>319119.5</v>
          </cell>
          <cell r="BX4">
            <v>0</v>
          </cell>
          <cell r="BY4">
            <v>0</v>
          </cell>
          <cell r="BZ4">
            <v>94466.47</v>
          </cell>
          <cell r="CA4">
            <v>0</v>
          </cell>
          <cell r="CB4">
            <v>0</v>
          </cell>
          <cell r="CC4">
            <v>0</v>
          </cell>
          <cell r="CD4">
            <v>0</v>
          </cell>
          <cell r="CE4">
            <v>0</v>
          </cell>
          <cell r="CF4">
            <v>0</v>
          </cell>
          <cell r="CG4">
            <v>0</v>
          </cell>
          <cell r="CH4">
            <v>413585.97</v>
          </cell>
          <cell r="CI4">
            <v>0</v>
          </cell>
          <cell r="CJ4">
            <v>319119.5</v>
          </cell>
          <cell r="CK4">
            <v>0</v>
          </cell>
          <cell r="CL4">
            <v>0</v>
          </cell>
          <cell r="CM4">
            <v>94466.47</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413585.97000000009</v>
          </cell>
          <cell r="EF4">
            <v>0</v>
          </cell>
          <cell r="EG4">
            <v>0</v>
          </cell>
          <cell r="EH4">
            <v>0</v>
          </cell>
          <cell r="EI4">
            <v>0</v>
          </cell>
          <cell r="EJ4">
            <v>0</v>
          </cell>
          <cell r="EK4">
            <v>0</v>
          </cell>
          <cell r="EL4">
            <v>0</v>
          </cell>
          <cell r="EM4">
            <v>413585.97000000009</v>
          </cell>
        </row>
        <row r="5">
          <cell r="A5" t="str">
            <v>EM1</v>
          </cell>
          <cell r="B5">
            <v>5</v>
          </cell>
          <cell r="C5">
            <v>0</v>
          </cell>
          <cell r="D5">
            <v>0</v>
          </cell>
          <cell r="E5">
            <v>26969662.440000001</v>
          </cell>
          <cell r="F5">
            <v>2318286.0299999998</v>
          </cell>
          <cell r="G5">
            <v>-13462.4</v>
          </cell>
          <cell r="H5">
            <v>0</v>
          </cell>
          <cell r="I5">
            <v>-23234.100000000009</v>
          </cell>
          <cell r="J5">
            <v>-1230692.23</v>
          </cell>
          <cell r="K5">
            <v>0</v>
          </cell>
          <cell r="L5">
            <v>-254237.78</v>
          </cell>
          <cell r="M5">
            <v>27766321.960000001</v>
          </cell>
          <cell r="N5">
            <v>4963106.92</v>
          </cell>
          <cell r="O5">
            <v>0</v>
          </cell>
          <cell r="P5">
            <v>0</v>
          </cell>
          <cell r="Q5">
            <v>-13000.430000000148</v>
          </cell>
          <cell r="R5">
            <v>-1335064.08</v>
          </cell>
          <cell r="S5">
            <v>0</v>
          </cell>
          <cell r="T5">
            <v>-254237.78</v>
          </cell>
          <cell r="U5">
            <v>31127126.59</v>
          </cell>
          <cell r="V5">
            <v>4905803.54</v>
          </cell>
          <cell r="W5">
            <v>56538456.600000001</v>
          </cell>
          <cell r="X5">
            <v>-27377245.780000005</v>
          </cell>
          <cell r="Y5">
            <v>0</v>
          </cell>
          <cell r="Z5">
            <v>6355944.4299999997</v>
          </cell>
          <cell r="AA5">
            <v>4454326.459999999</v>
          </cell>
          <cell r="AB5">
            <v>0</v>
          </cell>
          <cell r="AC5">
            <v>0</v>
          </cell>
          <cell r="AD5">
            <v>-11071.52</v>
          </cell>
          <cell r="AE5">
            <v>-1468186.19</v>
          </cell>
          <cell r="AF5">
            <v>0</v>
          </cell>
          <cell r="AG5">
            <v>-254237.78</v>
          </cell>
          <cell r="AH5">
            <v>33847957.559999995</v>
          </cell>
          <cell r="AI5">
            <v>5170241.1500000004</v>
          </cell>
          <cell r="AJ5">
            <v>56538456.600000001</v>
          </cell>
          <cell r="AK5">
            <v>-28792205.689999994</v>
          </cell>
          <cell r="AL5">
            <v>0</v>
          </cell>
          <cell r="AM5">
            <v>6101706.6500000004</v>
          </cell>
          <cell r="AN5">
            <v>5575026.790000001</v>
          </cell>
          <cell r="AO5">
            <v>0</v>
          </cell>
          <cell r="AP5">
            <v>0</v>
          </cell>
          <cell r="AQ5">
            <v>-9857.25</v>
          </cell>
          <cell r="AR5">
            <v>-1603419.58</v>
          </cell>
          <cell r="AS5">
            <v>0</v>
          </cell>
          <cell r="AT5">
            <v>-254237.78</v>
          </cell>
          <cell r="AU5">
            <v>37555469.740000002</v>
          </cell>
          <cell r="AV5">
            <v>5472526.6699999999</v>
          </cell>
          <cell r="AW5">
            <v>62084918.459999986</v>
          </cell>
          <cell r="AX5">
            <v>-30376917.590000004</v>
          </cell>
          <cell r="AY5">
            <v>0</v>
          </cell>
          <cell r="AZ5">
            <v>5847468.870000001</v>
          </cell>
          <cell r="BA5">
            <v>1129207.4400000002</v>
          </cell>
          <cell r="BB5">
            <v>0</v>
          </cell>
          <cell r="BC5">
            <v>0</v>
          </cell>
          <cell r="BD5">
            <v>-9000.2999999999993</v>
          </cell>
          <cell r="BE5">
            <v>-1674004.8800000001</v>
          </cell>
          <cell r="BF5">
            <v>0</v>
          </cell>
          <cell r="BG5">
            <v>-254237.78</v>
          </cell>
          <cell r="BH5">
            <v>36747434.220000006</v>
          </cell>
          <cell r="BI5">
            <v>6110576.1200000001</v>
          </cell>
          <cell r="BJ5">
            <v>63185560.969999999</v>
          </cell>
          <cell r="BK5">
            <v>-32031357.840000004</v>
          </cell>
          <cell r="BL5">
            <v>0</v>
          </cell>
          <cell r="BM5">
            <v>5593231.0900000008</v>
          </cell>
          <cell r="BN5">
            <v>629813.22000000009</v>
          </cell>
          <cell r="BO5">
            <v>0</v>
          </cell>
          <cell r="BP5">
            <v>0</v>
          </cell>
          <cell r="BQ5">
            <v>-8143.3500000000013</v>
          </cell>
          <cell r="BR5">
            <v>-1653682.14</v>
          </cell>
          <cell r="BS5">
            <v>0</v>
          </cell>
          <cell r="BT5">
            <v>-254237.78</v>
          </cell>
          <cell r="BU5">
            <v>35461184.169999994</v>
          </cell>
          <cell r="BV5">
            <v>7500199.6400000006</v>
          </cell>
          <cell r="BW5">
            <v>63786809.259999998</v>
          </cell>
          <cell r="BX5">
            <v>-33664618.399999999</v>
          </cell>
          <cell r="BY5">
            <v>0</v>
          </cell>
          <cell r="BZ5">
            <v>5338993.3100000005</v>
          </cell>
          <cell r="CA5">
            <v>2470244.8099999996</v>
          </cell>
          <cell r="CB5">
            <v>0</v>
          </cell>
          <cell r="CC5">
            <v>0</v>
          </cell>
          <cell r="CD5">
            <v>-7286.4100000000008</v>
          </cell>
          <cell r="CE5">
            <v>-1661159.79</v>
          </cell>
          <cell r="CF5">
            <v>0</v>
          </cell>
          <cell r="CG5">
            <v>-254237.78</v>
          </cell>
          <cell r="CH5">
            <v>36008744.999999993</v>
          </cell>
          <cell r="CI5">
            <v>8773612.3599999994</v>
          </cell>
          <cell r="CJ5">
            <v>66228489.139999993</v>
          </cell>
          <cell r="CK5">
            <v>-35304499.669999994</v>
          </cell>
          <cell r="CL5">
            <v>0</v>
          </cell>
          <cell r="CM5">
            <v>5084755.5300000012</v>
          </cell>
          <cell r="CN5">
            <v>4349168.5600000005</v>
          </cell>
          <cell r="CO5">
            <v>0</v>
          </cell>
          <cell r="CP5">
            <v>3791211.8000000003</v>
          </cell>
          <cell r="CQ5">
            <v>0</v>
          </cell>
          <cell r="CR5">
            <v>5043685.9000000004</v>
          </cell>
          <cell r="CS5">
            <v>0</v>
          </cell>
          <cell r="CT5">
            <v>918361.38</v>
          </cell>
          <cell r="CU5">
            <v>0</v>
          </cell>
          <cell r="CV5">
            <v>540828.09999999986</v>
          </cell>
          <cell r="CW5">
            <v>0</v>
          </cell>
          <cell r="CX5">
            <v>1949737.5599999998</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30685847.740000017</v>
          </cell>
          <cell r="EF5">
            <v>972520.46</v>
          </cell>
          <cell r="EG5">
            <v>0</v>
          </cell>
          <cell r="EH5">
            <v>0</v>
          </cell>
          <cell r="EI5">
            <v>-63872.260000000009</v>
          </cell>
          <cell r="EJ5">
            <v>-1288407.7000000004</v>
          </cell>
          <cell r="EK5">
            <v>0</v>
          </cell>
          <cell r="EL5">
            <v>-254237.78</v>
          </cell>
          <cell r="EM5">
            <v>30051850.460000042</v>
          </cell>
        </row>
        <row r="6">
          <cell r="A6" t="str">
            <v>EM2</v>
          </cell>
          <cell r="B6">
            <v>6</v>
          </cell>
          <cell r="C6">
            <v>0</v>
          </cell>
          <cell r="D6">
            <v>0</v>
          </cell>
          <cell r="E6">
            <v>2747992.49</v>
          </cell>
          <cell r="F6">
            <v>1066153.3500000001</v>
          </cell>
          <cell r="G6">
            <v>0</v>
          </cell>
          <cell r="H6">
            <v>0</v>
          </cell>
          <cell r="I6">
            <v>0</v>
          </cell>
          <cell r="J6">
            <v>-510363.78</v>
          </cell>
          <cell r="K6">
            <v>0</v>
          </cell>
          <cell r="L6">
            <v>0</v>
          </cell>
          <cell r="M6">
            <v>3303782.0600000005</v>
          </cell>
          <cell r="N6">
            <v>1536549.9599999997</v>
          </cell>
          <cell r="O6">
            <v>0</v>
          </cell>
          <cell r="P6">
            <v>0</v>
          </cell>
          <cell r="Q6">
            <v>0</v>
          </cell>
          <cell r="R6">
            <v>-622189.39</v>
          </cell>
          <cell r="S6">
            <v>0</v>
          </cell>
          <cell r="T6">
            <v>0</v>
          </cell>
          <cell r="U6">
            <v>4218142.63</v>
          </cell>
          <cell r="V6">
            <v>0</v>
          </cell>
          <cell r="W6">
            <v>8086211.1600000001</v>
          </cell>
          <cell r="X6">
            <v>-2772026.21</v>
          </cell>
          <cell r="Y6">
            <v>0</v>
          </cell>
          <cell r="Z6">
            <v>0</v>
          </cell>
          <cell r="AA6">
            <v>1096042.3199999998</v>
          </cell>
          <cell r="AB6">
            <v>0</v>
          </cell>
          <cell r="AC6">
            <v>0</v>
          </cell>
          <cell r="AD6">
            <v>0</v>
          </cell>
          <cell r="AE6">
            <v>-666911.31000000006</v>
          </cell>
          <cell r="AF6">
            <v>0</v>
          </cell>
          <cell r="AG6">
            <v>0</v>
          </cell>
          <cell r="AH6">
            <v>4647273.6400000006</v>
          </cell>
          <cell r="AI6">
            <v>831960.18</v>
          </cell>
          <cell r="AJ6">
            <v>8086211.1600000001</v>
          </cell>
          <cell r="AK6">
            <v>-3438937.52</v>
          </cell>
          <cell r="AL6">
            <v>0</v>
          </cell>
          <cell r="AM6">
            <v>0</v>
          </cell>
          <cell r="AN6">
            <v>817720.8600000001</v>
          </cell>
          <cell r="AO6">
            <v>0</v>
          </cell>
          <cell r="AP6">
            <v>0</v>
          </cell>
          <cell r="AQ6">
            <v>0</v>
          </cell>
          <cell r="AR6">
            <v>-672048.3</v>
          </cell>
          <cell r="AS6">
            <v>0</v>
          </cell>
          <cell r="AT6">
            <v>0</v>
          </cell>
          <cell r="AU6">
            <v>4792946.2</v>
          </cell>
          <cell r="AV6">
            <v>1774588.6800000002</v>
          </cell>
          <cell r="AW6">
            <v>8903932.0199999996</v>
          </cell>
          <cell r="AX6">
            <v>-4110985.82</v>
          </cell>
          <cell r="AY6">
            <v>0</v>
          </cell>
          <cell r="AZ6">
            <v>0</v>
          </cell>
          <cell r="BA6">
            <v>0</v>
          </cell>
          <cell r="BB6">
            <v>0</v>
          </cell>
          <cell r="BC6">
            <v>0</v>
          </cell>
          <cell r="BD6">
            <v>0</v>
          </cell>
          <cell r="BE6">
            <v>-712934.35</v>
          </cell>
          <cell r="BF6">
            <v>0</v>
          </cell>
          <cell r="BG6">
            <v>0</v>
          </cell>
          <cell r="BH6">
            <v>4080011.8499999996</v>
          </cell>
          <cell r="BI6">
            <v>1774588.6800000002</v>
          </cell>
          <cell r="BJ6">
            <v>8903932.0199999996</v>
          </cell>
          <cell r="BK6">
            <v>-4823920.17</v>
          </cell>
          <cell r="BL6">
            <v>0</v>
          </cell>
          <cell r="BM6">
            <v>0</v>
          </cell>
          <cell r="BN6">
            <v>0</v>
          </cell>
          <cell r="BO6">
            <v>0</v>
          </cell>
          <cell r="BP6">
            <v>0</v>
          </cell>
          <cell r="BQ6">
            <v>0</v>
          </cell>
          <cell r="BR6">
            <v>-712934.35</v>
          </cell>
          <cell r="BS6">
            <v>0</v>
          </cell>
          <cell r="BT6">
            <v>0</v>
          </cell>
          <cell r="BU6">
            <v>3367077.4999999995</v>
          </cell>
          <cell r="BV6">
            <v>1774588.6800000002</v>
          </cell>
          <cell r="BW6">
            <v>8903932.0199999996</v>
          </cell>
          <cell r="BX6">
            <v>-5536854.5199999996</v>
          </cell>
          <cell r="BY6">
            <v>0</v>
          </cell>
          <cell r="BZ6">
            <v>0</v>
          </cell>
          <cell r="CA6">
            <v>0</v>
          </cell>
          <cell r="CB6">
            <v>0</v>
          </cell>
          <cell r="CC6">
            <v>0</v>
          </cell>
          <cell r="CD6">
            <v>0</v>
          </cell>
          <cell r="CE6">
            <v>-712934.35</v>
          </cell>
          <cell r="CF6">
            <v>0</v>
          </cell>
          <cell r="CG6">
            <v>0</v>
          </cell>
          <cell r="CH6">
            <v>2654143.1499999994</v>
          </cell>
          <cell r="CI6">
            <v>1774588.6800000002</v>
          </cell>
          <cell r="CJ6">
            <v>8903932.0199999996</v>
          </cell>
          <cell r="CK6">
            <v>-6249788.8699999992</v>
          </cell>
          <cell r="CL6">
            <v>0</v>
          </cell>
          <cell r="CM6">
            <v>0</v>
          </cell>
          <cell r="CN6">
            <v>1170530</v>
          </cell>
          <cell r="CO6">
            <v>0</v>
          </cell>
          <cell r="CP6">
            <v>914383.39999999991</v>
          </cell>
          <cell r="CQ6">
            <v>0</v>
          </cell>
          <cell r="CR6">
            <v>686605.07999999984</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2912245.1800000006</v>
          </cell>
          <cell r="EF6">
            <v>1011722.63</v>
          </cell>
          <cell r="EG6">
            <v>0</v>
          </cell>
          <cell r="EH6">
            <v>0</v>
          </cell>
          <cell r="EI6">
            <v>0</v>
          </cell>
          <cell r="EJ6">
            <v>-557302.88000000012</v>
          </cell>
          <cell r="EK6">
            <v>0</v>
          </cell>
          <cell r="EL6">
            <v>0</v>
          </cell>
          <cell r="EM6">
            <v>3366664.93</v>
          </cell>
        </row>
        <row r="7">
          <cell r="A7" t="str">
            <v>EM3</v>
          </cell>
          <cell r="B7">
            <v>7</v>
          </cell>
          <cell r="C7">
            <v>0</v>
          </cell>
          <cell r="D7">
            <v>0</v>
          </cell>
          <cell r="E7">
            <v>157194114.06</v>
          </cell>
          <cell r="F7">
            <v>10782335.109999999</v>
          </cell>
          <cell r="G7">
            <v>-2698080.14</v>
          </cell>
          <cell r="H7">
            <v>0</v>
          </cell>
          <cell r="I7">
            <v>-645392.00999999989</v>
          </cell>
          <cell r="J7">
            <v>-3243023.53</v>
          </cell>
          <cell r="K7">
            <v>3242.74</v>
          </cell>
          <cell r="L7">
            <v>-924953.1</v>
          </cell>
          <cell r="M7">
            <v>160468243.13</v>
          </cell>
          <cell r="N7">
            <v>13205049.020000001</v>
          </cell>
          <cell r="O7">
            <v>-2803083.4499999997</v>
          </cell>
          <cell r="P7">
            <v>0</v>
          </cell>
          <cell r="Q7">
            <v>-624791.61999999988</v>
          </cell>
          <cell r="R7">
            <v>-3396724.3899999987</v>
          </cell>
          <cell r="S7">
            <v>2718.06</v>
          </cell>
          <cell r="T7">
            <v>-924953.1</v>
          </cell>
          <cell r="U7">
            <v>165926457.65000001</v>
          </cell>
          <cell r="V7">
            <v>10888523.91</v>
          </cell>
          <cell r="W7">
            <v>197367139.07999998</v>
          </cell>
          <cell r="X7">
            <v>-56875403.690000005</v>
          </cell>
          <cell r="Y7">
            <v>-121989.03999999998</v>
          </cell>
          <cell r="Z7">
            <v>36998123.870000005</v>
          </cell>
          <cell r="AA7">
            <v>14995692.279999999</v>
          </cell>
          <cell r="AB7">
            <v>-2623861.2999999998</v>
          </cell>
          <cell r="AC7">
            <v>0</v>
          </cell>
          <cell r="AD7">
            <v>-578440.37000000011</v>
          </cell>
          <cell r="AE7">
            <v>-3603244.65</v>
          </cell>
          <cell r="AF7">
            <v>2718.06</v>
          </cell>
          <cell r="AG7">
            <v>-924953.1</v>
          </cell>
          <cell r="AH7">
            <v>173194368.56999999</v>
          </cell>
          <cell r="AI7">
            <v>10888523.91</v>
          </cell>
          <cell r="AJ7">
            <v>197367139.07999998</v>
          </cell>
          <cell r="AK7">
            <v>-60126670.300000012</v>
          </cell>
          <cell r="AL7">
            <v>-119270.98</v>
          </cell>
          <cell r="AM7">
            <v>36073170.770000003</v>
          </cell>
          <cell r="AN7">
            <v>14535074.67</v>
          </cell>
          <cell r="AO7">
            <v>-2800587.67</v>
          </cell>
          <cell r="AP7">
            <v>0</v>
          </cell>
          <cell r="AQ7">
            <v>-559861.9</v>
          </cell>
          <cell r="AR7">
            <v>-3813328.79</v>
          </cell>
          <cell r="AS7">
            <v>2718.06</v>
          </cell>
          <cell r="AT7">
            <v>-924953.1</v>
          </cell>
          <cell r="AU7">
            <v>179633429.84</v>
          </cell>
          <cell r="AV7">
            <v>11646212.57</v>
          </cell>
          <cell r="AW7">
            <v>208179894.81999996</v>
          </cell>
          <cell r="AX7">
            <v>-63578129.730000004</v>
          </cell>
          <cell r="AY7">
            <v>-116552.92</v>
          </cell>
          <cell r="AZ7">
            <v>35148217.670000002</v>
          </cell>
          <cell r="BA7">
            <v>14633478.799999999</v>
          </cell>
          <cell r="BB7">
            <v>-2978792.87</v>
          </cell>
          <cell r="BC7">
            <v>0</v>
          </cell>
          <cell r="BD7">
            <v>-541427.33000000007</v>
          </cell>
          <cell r="BE7">
            <v>-4023726.43</v>
          </cell>
          <cell r="BF7">
            <v>2718.06</v>
          </cell>
          <cell r="BG7">
            <v>-924953.1</v>
          </cell>
          <cell r="BH7">
            <v>185800726.96999997</v>
          </cell>
          <cell r="BI7">
            <v>11646212.57</v>
          </cell>
          <cell r="BJ7">
            <v>218912849.49000001</v>
          </cell>
          <cell r="BK7">
            <v>-67221552.230000004</v>
          </cell>
          <cell r="BL7">
            <v>-113834.86</v>
          </cell>
          <cell r="BM7">
            <v>34223264.57</v>
          </cell>
          <cell r="BN7">
            <v>14945377.990000002</v>
          </cell>
          <cell r="BO7">
            <v>-3157210.8</v>
          </cell>
          <cell r="BP7">
            <v>0</v>
          </cell>
          <cell r="BQ7">
            <v>-523071.41000000009</v>
          </cell>
          <cell r="BR7">
            <v>-4227696.5400000019</v>
          </cell>
          <cell r="BS7">
            <v>2718.06</v>
          </cell>
          <cell r="BT7">
            <v>-924953.1</v>
          </cell>
          <cell r="BU7">
            <v>191915891.16999999</v>
          </cell>
          <cell r="BV7">
            <v>12513873.140000001</v>
          </cell>
          <cell r="BW7">
            <v>229792783.23000002</v>
          </cell>
          <cell r="BX7">
            <v>-71064086.730000019</v>
          </cell>
          <cell r="BY7">
            <v>-111116.79999999999</v>
          </cell>
          <cell r="BZ7">
            <v>33298311.470000003</v>
          </cell>
          <cell r="CA7">
            <v>15362863.060000002</v>
          </cell>
          <cell r="CB7">
            <v>-3290130.94</v>
          </cell>
          <cell r="CC7">
            <v>0</v>
          </cell>
          <cell r="CD7">
            <v>-504906.70999999985</v>
          </cell>
          <cell r="CE7">
            <v>-4444146.8900000006</v>
          </cell>
          <cell r="CF7">
            <v>2718.06</v>
          </cell>
          <cell r="CG7">
            <v>-924953.1</v>
          </cell>
          <cell r="CH7">
            <v>198117334.65000004</v>
          </cell>
          <cell r="CI7">
            <v>12513873.140000001</v>
          </cell>
          <cell r="CJ7">
            <v>240957281.88999996</v>
          </cell>
          <cell r="CK7">
            <v>-75104906.87000002</v>
          </cell>
          <cell r="CL7">
            <v>-108398.73999999999</v>
          </cell>
          <cell r="CM7">
            <v>32373358.370000005</v>
          </cell>
          <cell r="CN7">
            <v>6846967.9800000004</v>
          </cell>
          <cell r="CO7">
            <v>1890142.3599999999</v>
          </cell>
          <cell r="CP7">
            <v>8112197.1100000003</v>
          </cell>
          <cell r="CQ7">
            <v>2056218.24</v>
          </cell>
          <cell r="CR7">
            <v>7883306.3999999994</v>
          </cell>
          <cell r="CS7">
            <v>2225301.2000000002</v>
          </cell>
          <cell r="CT7">
            <v>7958870.2700000005</v>
          </cell>
          <cell r="CU7">
            <v>2394769.9500000002</v>
          </cell>
          <cell r="CV7">
            <v>8164465.1100000003</v>
          </cell>
          <cell r="CW7">
            <v>2564294.23</v>
          </cell>
          <cell r="CX7">
            <v>8436042.3600000013</v>
          </cell>
          <cell r="CY7">
            <v>2687657.56</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165140027.71000001</v>
          </cell>
          <cell r="EF7">
            <v>10383795.360000003</v>
          </cell>
          <cell r="EG7">
            <v>-1154194.5699999998</v>
          </cell>
          <cell r="EH7">
            <v>0</v>
          </cell>
          <cell r="EI7">
            <v>-14823.840000000084</v>
          </cell>
          <cell r="EJ7">
            <v>-3606777.5500000003</v>
          </cell>
          <cell r="EK7">
            <v>0</v>
          </cell>
          <cell r="EL7">
            <v>-924953.09000000008</v>
          </cell>
          <cell r="EM7">
            <v>169823074.01999998</v>
          </cell>
        </row>
        <row r="8">
          <cell r="A8" t="str">
            <v>EM4</v>
          </cell>
          <cell r="B8">
            <v>8</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row>
        <row r="9">
          <cell r="A9" t="str">
            <v>EM5</v>
          </cell>
          <cell r="B9">
            <v>9</v>
          </cell>
          <cell r="C9">
            <v>0</v>
          </cell>
          <cell r="D9">
            <v>0</v>
          </cell>
          <cell r="E9">
            <v>8437232.0500000026</v>
          </cell>
          <cell r="F9">
            <v>509712.67000000004</v>
          </cell>
          <cell r="G9">
            <v>-82252</v>
          </cell>
          <cell r="H9">
            <v>0</v>
          </cell>
          <cell r="I9">
            <v>0</v>
          </cell>
          <cell r="J9">
            <v>-548572.84</v>
          </cell>
          <cell r="K9">
            <v>0</v>
          </cell>
          <cell r="L9">
            <v>129465.96</v>
          </cell>
          <cell r="M9">
            <v>8445585.8399999999</v>
          </cell>
          <cell r="N9">
            <v>1803461.2400000002</v>
          </cell>
          <cell r="O9">
            <v>0</v>
          </cell>
          <cell r="P9">
            <v>0</v>
          </cell>
          <cell r="Q9">
            <v>-62905.87</v>
          </cell>
          <cell r="R9">
            <v>-570936.87999999989</v>
          </cell>
          <cell r="S9">
            <v>0</v>
          </cell>
          <cell r="T9">
            <v>129465.96</v>
          </cell>
          <cell r="U9">
            <v>9744670.290000001</v>
          </cell>
          <cell r="V9">
            <v>5254083.0200000014</v>
          </cell>
          <cell r="W9">
            <v>26849180.490000002</v>
          </cell>
          <cell r="X9">
            <v>-12378089.040000001</v>
          </cell>
          <cell r="Y9">
            <v>0</v>
          </cell>
          <cell r="Z9">
            <v>-3236648.8899999997</v>
          </cell>
          <cell r="AA9">
            <v>1639285.67</v>
          </cell>
          <cell r="AB9">
            <v>0</v>
          </cell>
          <cell r="AC9">
            <v>0</v>
          </cell>
          <cell r="AD9">
            <v>-58420.45</v>
          </cell>
          <cell r="AE9">
            <v>-616338.60000000009</v>
          </cell>
          <cell r="AF9">
            <v>0</v>
          </cell>
          <cell r="AG9">
            <v>129465.96</v>
          </cell>
          <cell r="AH9">
            <v>10838662.870000003</v>
          </cell>
          <cell r="AI9">
            <v>5482895.3400000017</v>
          </cell>
          <cell r="AJ9">
            <v>26849180.490000002</v>
          </cell>
          <cell r="AK9">
            <v>-12903334.690000005</v>
          </cell>
          <cell r="AL9">
            <v>0</v>
          </cell>
          <cell r="AM9">
            <v>-3107182.9299999997</v>
          </cell>
          <cell r="AN9">
            <v>1750015.7100000002</v>
          </cell>
          <cell r="AO9">
            <v>0</v>
          </cell>
          <cell r="AP9">
            <v>0</v>
          </cell>
          <cell r="AQ9">
            <v>-53935.069999999992</v>
          </cell>
          <cell r="AR9">
            <v>-662664.58000000007</v>
          </cell>
          <cell r="AS9">
            <v>0</v>
          </cell>
          <cell r="AT9">
            <v>129465.96</v>
          </cell>
          <cell r="AU9">
            <v>12001544.890000001</v>
          </cell>
          <cell r="AV9">
            <v>5485856.5300000012</v>
          </cell>
          <cell r="AW9">
            <v>28449682.800000001</v>
          </cell>
          <cell r="AX9">
            <v>-13470420.939999999</v>
          </cell>
          <cell r="AY9">
            <v>0</v>
          </cell>
          <cell r="AZ9">
            <v>-2977716.9699999997</v>
          </cell>
          <cell r="BA9">
            <v>1546755.02</v>
          </cell>
          <cell r="BB9">
            <v>0</v>
          </cell>
          <cell r="BC9">
            <v>0</v>
          </cell>
          <cell r="BD9">
            <v>-49449.66</v>
          </cell>
          <cell r="BE9">
            <v>-707630.73999999987</v>
          </cell>
          <cell r="BF9">
            <v>0</v>
          </cell>
          <cell r="BG9">
            <v>129465.96</v>
          </cell>
          <cell r="BH9">
            <v>12920685.470000001</v>
          </cell>
          <cell r="BI9">
            <v>5485856.5300000012</v>
          </cell>
          <cell r="BJ9">
            <v>29846924.420000006</v>
          </cell>
          <cell r="BK9">
            <v>-14077987.940000003</v>
          </cell>
          <cell r="BL9">
            <v>0</v>
          </cell>
          <cell r="BM9">
            <v>-2848251.01</v>
          </cell>
          <cell r="BN9">
            <v>2317802.6800000002</v>
          </cell>
          <cell r="BO9">
            <v>0</v>
          </cell>
          <cell r="BP9">
            <v>0</v>
          </cell>
          <cell r="BQ9">
            <v>-42731.12999999999</v>
          </cell>
          <cell r="BR9">
            <v>-758699.09</v>
          </cell>
          <cell r="BS9">
            <v>0</v>
          </cell>
          <cell r="BT9">
            <v>129465.96</v>
          </cell>
          <cell r="BU9">
            <v>14566523.890000002</v>
          </cell>
          <cell r="BV9">
            <v>5485856.5300000012</v>
          </cell>
          <cell r="BW9">
            <v>32031808.930000003</v>
          </cell>
          <cell r="BX9">
            <v>-14746499.990000004</v>
          </cell>
          <cell r="BY9">
            <v>0</v>
          </cell>
          <cell r="BZ9">
            <v>-2718785.05</v>
          </cell>
          <cell r="CA9">
            <v>1395737.2799999998</v>
          </cell>
          <cell r="CB9">
            <v>0</v>
          </cell>
          <cell r="CC9">
            <v>0</v>
          </cell>
          <cell r="CD9">
            <v>-38887.450000000004</v>
          </cell>
          <cell r="CE9">
            <v>-800337.05999999994</v>
          </cell>
          <cell r="CF9">
            <v>0</v>
          </cell>
          <cell r="CG9">
            <v>129465.96</v>
          </cell>
          <cell r="CH9">
            <v>15252502.619999999</v>
          </cell>
          <cell r="CI9">
            <v>5637371.6500000013</v>
          </cell>
          <cell r="CJ9">
            <v>33307922.400000002</v>
          </cell>
          <cell r="CK9">
            <v>-15466100.689999998</v>
          </cell>
          <cell r="CL9">
            <v>0</v>
          </cell>
          <cell r="CM9">
            <v>-2589319.09</v>
          </cell>
          <cell r="CN9">
            <v>1455431</v>
          </cell>
          <cell r="CO9">
            <v>0</v>
          </cell>
          <cell r="CP9">
            <v>1360545.67</v>
          </cell>
          <cell r="CQ9">
            <v>0</v>
          </cell>
          <cell r="CR9">
            <v>1412484.6999999997</v>
          </cell>
          <cell r="CS9">
            <v>0</v>
          </cell>
          <cell r="CT9">
            <v>1300193.01</v>
          </cell>
          <cell r="CU9">
            <v>0</v>
          </cell>
          <cell r="CV9">
            <v>1919707.2500000002</v>
          </cell>
          <cell r="CW9">
            <v>0</v>
          </cell>
          <cell r="CX9">
            <v>1152217.22</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9928486.7500000019</v>
          </cell>
          <cell r="EF9">
            <v>1240580.2499999998</v>
          </cell>
          <cell r="EG9">
            <v>0</v>
          </cell>
          <cell r="EH9">
            <v>0</v>
          </cell>
          <cell r="EI9">
            <v>0</v>
          </cell>
          <cell r="EJ9">
            <v>-682401.38000000024</v>
          </cell>
          <cell r="EK9">
            <v>0</v>
          </cell>
          <cell r="EL9">
            <v>129465.96</v>
          </cell>
          <cell r="EM9">
            <v>10616131.580000006</v>
          </cell>
        </row>
        <row r="10">
          <cell r="A10" t="str">
            <v>EM6</v>
          </cell>
          <cell r="B10">
            <v>10</v>
          </cell>
          <cell r="C10">
            <v>0</v>
          </cell>
          <cell r="D10">
            <v>0</v>
          </cell>
          <cell r="E10">
            <v>62076156.409999996</v>
          </cell>
          <cell r="F10">
            <v>4903350.97</v>
          </cell>
          <cell r="G10">
            <v>-6835</v>
          </cell>
          <cell r="H10">
            <v>0</v>
          </cell>
          <cell r="I10">
            <v>-236291.13000000006</v>
          </cell>
          <cell r="J10">
            <v>-3316231.81</v>
          </cell>
          <cell r="K10">
            <v>476.12</v>
          </cell>
          <cell r="L10">
            <v>135029.76000000001</v>
          </cell>
          <cell r="M10">
            <v>63555655.319999993</v>
          </cell>
          <cell r="N10">
            <v>4683877.7799999993</v>
          </cell>
          <cell r="O10">
            <v>0</v>
          </cell>
          <cell r="P10">
            <v>0</v>
          </cell>
          <cell r="Q10">
            <v>-290033.1999999999</v>
          </cell>
          <cell r="R10">
            <v>-3425833.2600000007</v>
          </cell>
          <cell r="S10">
            <v>474.09000000000003</v>
          </cell>
          <cell r="T10">
            <v>135029.76000000001</v>
          </cell>
          <cell r="U10">
            <v>64659170.489999995</v>
          </cell>
          <cell r="V10">
            <v>21978215.470000006</v>
          </cell>
          <cell r="W10">
            <v>143648896.27999997</v>
          </cell>
          <cell r="X10">
            <v>-70821363.849999994</v>
          </cell>
          <cell r="Y10">
            <v>-14282.72</v>
          </cell>
          <cell r="Z10">
            <v>-3375744.1500000004</v>
          </cell>
          <cell r="AA10">
            <v>5363737.4000000004</v>
          </cell>
          <cell r="AB10">
            <v>0</v>
          </cell>
          <cell r="AC10">
            <v>0</v>
          </cell>
          <cell r="AD10">
            <v>-267511.95</v>
          </cell>
          <cell r="AE10">
            <v>-3551676.4200000004</v>
          </cell>
          <cell r="AF10">
            <v>474.09000000000003</v>
          </cell>
          <cell r="AG10">
            <v>135029.76000000001</v>
          </cell>
          <cell r="AH10">
            <v>66339223.36999999</v>
          </cell>
          <cell r="AI10">
            <v>22506045.570000004</v>
          </cell>
          <cell r="AJ10">
            <v>143648896.27999997</v>
          </cell>
          <cell r="AK10">
            <v>-74055149.889999986</v>
          </cell>
          <cell r="AL10">
            <v>-13808.63</v>
          </cell>
          <cell r="AM10">
            <v>-3240714.3900000006</v>
          </cell>
          <cell r="AN10">
            <v>5307328.05</v>
          </cell>
          <cell r="AO10">
            <v>0</v>
          </cell>
          <cell r="AP10">
            <v>0</v>
          </cell>
          <cell r="AQ10">
            <v>-249949.87000000002</v>
          </cell>
          <cell r="AR10">
            <v>-3682745.8299999996</v>
          </cell>
          <cell r="AS10">
            <v>474.09000000000003</v>
          </cell>
          <cell r="AT10">
            <v>135029.76000000001</v>
          </cell>
          <cell r="AU10">
            <v>67849359.569999993</v>
          </cell>
          <cell r="AV10">
            <v>22613435.370000005</v>
          </cell>
          <cell r="AW10">
            <v>148370821.98999998</v>
          </cell>
          <cell r="AX10">
            <v>-77402443.249999985</v>
          </cell>
          <cell r="AY10">
            <v>-13334.54</v>
          </cell>
          <cell r="AZ10">
            <v>-3105684.6300000004</v>
          </cell>
          <cell r="BA10">
            <v>5385295.1599999992</v>
          </cell>
          <cell r="BB10">
            <v>0</v>
          </cell>
          <cell r="BC10">
            <v>0</v>
          </cell>
          <cell r="BD10">
            <v>-234473.39000000004</v>
          </cell>
          <cell r="BE10">
            <v>-3798903.7699999996</v>
          </cell>
          <cell r="BF10">
            <v>474.09000000000003</v>
          </cell>
          <cell r="BG10">
            <v>135029.76000000001</v>
          </cell>
          <cell r="BH10">
            <v>69336781.419999987</v>
          </cell>
          <cell r="BI10">
            <v>23131920.860000007</v>
          </cell>
          <cell r="BJ10">
            <v>153275011.18999997</v>
          </cell>
          <cell r="BK10">
            <v>-80954714.450000003</v>
          </cell>
          <cell r="BL10">
            <v>-12860.45</v>
          </cell>
          <cell r="BM10">
            <v>-2970654.87</v>
          </cell>
          <cell r="BN10">
            <v>5478408.9100000001</v>
          </cell>
          <cell r="BO10">
            <v>0</v>
          </cell>
          <cell r="BP10">
            <v>0</v>
          </cell>
          <cell r="BQ10">
            <v>-220690.65000000002</v>
          </cell>
          <cell r="BR10">
            <v>-3907549.9800000004</v>
          </cell>
          <cell r="BS10">
            <v>474.09000000000003</v>
          </cell>
          <cell r="BT10">
            <v>135029.76000000001</v>
          </cell>
          <cell r="BU10">
            <v>70822453.549999982</v>
          </cell>
          <cell r="BV10">
            <v>24372642.650000006</v>
          </cell>
          <cell r="BW10">
            <v>158305118.06999999</v>
          </cell>
          <cell r="BX10">
            <v>-84634653.050000012</v>
          </cell>
          <cell r="BY10">
            <v>-12386.36</v>
          </cell>
          <cell r="BZ10">
            <v>-2835625.1100000003</v>
          </cell>
          <cell r="CA10">
            <v>5578465.0099999998</v>
          </cell>
          <cell r="CB10">
            <v>0</v>
          </cell>
          <cell r="CC10">
            <v>0</v>
          </cell>
          <cell r="CD10">
            <v>-207922.42</v>
          </cell>
          <cell r="CE10">
            <v>-4004585.939999999</v>
          </cell>
          <cell r="CF10">
            <v>474.09000000000003</v>
          </cell>
          <cell r="CG10">
            <v>135029.76000000001</v>
          </cell>
          <cell r="CH10">
            <v>72323914.049999997</v>
          </cell>
          <cell r="CI10">
            <v>25931407.780000005</v>
          </cell>
          <cell r="CJ10">
            <v>163473029.63</v>
          </cell>
          <cell r="CK10">
            <v>-88436607.960000008</v>
          </cell>
          <cell r="CL10">
            <v>-11912.270000000002</v>
          </cell>
          <cell r="CM10">
            <v>-2700595.3500000006</v>
          </cell>
          <cell r="CN10">
            <v>3412809.8599999994</v>
          </cell>
          <cell r="CO10">
            <v>0</v>
          </cell>
          <cell r="CP10">
            <v>3878345.5300000003</v>
          </cell>
          <cell r="CQ10">
            <v>0</v>
          </cell>
          <cell r="CR10">
            <v>3860065.4099999997</v>
          </cell>
          <cell r="CS10">
            <v>0</v>
          </cell>
          <cell r="CT10">
            <v>3921568.0600000005</v>
          </cell>
          <cell r="CU10">
            <v>0</v>
          </cell>
          <cell r="CV10">
            <v>3992156.28</v>
          </cell>
          <cell r="CW10">
            <v>0</v>
          </cell>
          <cell r="CX10">
            <v>4068007.3</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68352713.75999999</v>
          </cell>
          <cell r="EF10">
            <v>4552582.8200000012</v>
          </cell>
          <cell r="EG10">
            <v>0</v>
          </cell>
          <cell r="EH10">
            <v>0</v>
          </cell>
          <cell r="EI10">
            <v>0</v>
          </cell>
          <cell r="EJ10">
            <v>-3748313.63</v>
          </cell>
          <cell r="EK10">
            <v>0</v>
          </cell>
          <cell r="EL10">
            <v>135029.76999999999</v>
          </cell>
          <cell r="EM10">
            <v>69292012.719999999</v>
          </cell>
        </row>
        <row r="11">
          <cell r="A11" t="str">
            <v>EM7</v>
          </cell>
          <cell r="B11">
            <v>11</v>
          </cell>
          <cell r="C11">
            <v>0</v>
          </cell>
          <cell r="D11">
            <v>0</v>
          </cell>
          <cell r="E11">
            <v>931008.7099999995</v>
          </cell>
          <cell r="F11">
            <v>0</v>
          </cell>
          <cell r="G11">
            <v>0</v>
          </cell>
          <cell r="H11">
            <v>0</v>
          </cell>
          <cell r="I11">
            <v>-116670.72</v>
          </cell>
          <cell r="J11">
            <v>-802698.44999999984</v>
          </cell>
          <cell r="K11">
            <v>0</v>
          </cell>
          <cell r="L11">
            <v>210329.60000000001</v>
          </cell>
          <cell r="M11">
            <v>221969.13999999966</v>
          </cell>
          <cell r="N11">
            <v>0</v>
          </cell>
          <cell r="O11">
            <v>0</v>
          </cell>
          <cell r="P11">
            <v>0</v>
          </cell>
          <cell r="Q11">
            <v>-81222.570000000007</v>
          </cell>
          <cell r="R11">
            <v>-670326.83000000007</v>
          </cell>
          <cell r="S11">
            <v>0</v>
          </cell>
          <cell r="T11">
            <v>210329.60000000001</v>
          </cell>
          <cell r="U11">
            <v>-319250.66000000038</v>
          </cell>
          <cell r="V11">
            <v>5413809.6699999999</v>
          </cell>
          <cell r="W11">
            <v>17817978.660000004</v>
          </cell>
          <cell r="X11">
            <v>-16205073.190000001</v>
          </cell>
          <cell r="Y11">
            <v>0</v>
          </cell>
          <cell r="Z11">
            <v>-2103295.96</v>
          </cell>
          <cell r="AA11">
            <v>0</v>
          </cell>
          <cell r="AB11">
            <v>0</v>
          </cell>
          <cell r="AC11">
            <v>0</v>
          </cell>
          <cell r="AD11">
            <v>-62672.009999999987</v>
          </cell>
          <cell r="AE11">
            <v>-533021.68999999971</v>
          </cell>
          <cell r="AF11">
            <v>0</v>
          </cell>
          <cell r="AG11">
            <v>210329.60000000001</v>
          </cell>
          <cell r="AH11">
            <v>-704614.75999999978</v>
          </cell>
          <cell r="AI11">
            <v>7799183.7200000007</v>
          </cell>
          <cell r="AJ11">
            <v>17817978.660000004</v>
          </cell>
          <cell r="AK11">
            <v>-16629627.060000002</v>
          </cell>
          <cell r="AL11">
            <v>0</v>
          </cell>
          <cell r="AM11">
            <v>-1892966.3599999999</v>
          </cell>
          <cell r="AN11">
            <v>0</v>
          </cell>
          <cell r="AO11">
            <v>0</v>
          </cell>
          <cell r="AP11">
            <v>0</v>
          </cell>
          <cell r="AQ11">
            <v>-45884.369999999995</v>
          </cell>
          <cell r="AR11">
            <v>-436782.18999999994</v>
          </cell>
          <cell r="AS11">
            <v>0</v>
          </cell>
          <cell r="AT11">
            <v>210329.60000000001</v>
          </cell>
          <cell r="AU11">
            <v>-976951.71999999986</v>
          </cell>
          <cell r="AV11">
            <v>9665586.1699999999</v>
          </cell>
          <cell r="AW11">
            <v>17668528.470000006</v>
          </cell>
          <cell r="AX11">
            <v>-16962843.43</v>
          </cell>
          <cell r="AY11">
            <v>0</v>
          </cell>
          <cell r="AZ11">
            <v>-1682636.7599999998</v>
          </cell>
          <cell r="BA11">
            <v>0</v>
          </cell>
          <cell r="BB11">
            <v>0</v>
          </cell>
          <cell r="BC11">
            <v>0</v>
          </cell>
          <cell r="BD11">
            <v>-19792.199999999997</v>
          </cell>
          <cell r="BE11">
            <v>-337284.90000000026</v>
          </cell>
          <cell r="BF11">
            <v>0</v>
          </cell>
          <cell r="BG11">
            <v>210329.60000000001</v>
          </cell>
          <cell r="BH11">
            <v>-1123699.22</v>
          </cell>
          <cell r="BI11">
            <v>11036615.85</v>
          </cell>
          <cell r="BJ11">
            <v>17590691.760000005</v>
          </cell>
          <cell r="BK11">
            <v>-17242083.82</v>
          </cell>
          <cell r="BL11">
            <v>0</v>
          </cell>
          <cell r="BM11">
            <v>-1472307.1599999997</v>
          </cell>
          <cell r="BN11">
            <v>0</v>
          </cell>
          <cell r="BO11">
            <v>0</v>
          </cell>
          <cell r="BP11">
            <v>0</v>
          </cell>
          <cell r="BQ11">
            <v>-15213.37</v>
          </cell>
          <cell r="BR11">
            <v>-178809.84999999969</v>
          </cell>
          <cell r="BS11">
            <v>0</v>
          </cell>
          <cell r="BT11">
            <v>210329.60000000001</v>
          </cell>
          <cell r="BU11">
            <v>-1107392.8399999996</v>
          </cell>
          <cell r="BV11">
            <v>13218543.08</v>
          </cell>
          <cell r="BW11">
            <v>17514764.380000006</v>
          </cell>
          <cell r="BX11">
            <v>-17360179.66</v>
          </cell>
          <cell r="BY11">
            <v>0</v>
          </cell>
          <cell r="BZ11">
            <v>-1261977.5599999996</v>
          </cell>
          <cell r="CA11">
            <v>0</v>
          </cell>
          <cell r="CB11">
            <v>0</v>
          </cell>
          <cell r="CC11">
            <v>0</v>
          </cell>
          <cell r="CD11">
            <v>-10657.720000000001</v>
          </cell>
          <cell r="CE11">
            <v>-88589.049999999945</v>
          </cell>
          <cell r="CF11">
            <v>0</v>
          </cell>
          <cell r="CG11">
            <v>210329.60000000001</v>
          </cell>
          <cell r="CH11">
            <v>-996310.00999999931</v>
          </cell>
          <cell r="CI11">
            <v>15493345</v>
          </cell>
          <cell r="CJ11">
            <v>17438837.000000004</v>
          </cell>
          <cell r="CK11">
            <v>-17383499.050000004</v>
          </cell>
          <cell r="CL11">
            <v>0</v>
          </cell>
          <cell r="CM11">
            <v>-1051647.9599999995</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569267.74999999942</v>
          </cell>
          <cell r="EF11">
            <v>0</v>
          </cell>
          <cell r="EG11">
            <v>0</v>
          </cell>
          <cell r="EH11">
            <v>0</v>
          </cell>
          <cell r="EI11">
            <v>-289.45999999999185</v>
          </cell>
          <cell r="EJ11">
            <v>-725438.67999999959</v>
          </cell>
          <cell r="EK11">
            <v>0</v>
          </cell>
          <cell r="EL11">
            <v>210329.60000000001</v>
          </cell>
          <cell r="EM11">
            <v>53869.21</v>
          </cell>
        </row>
        <row r="12">
          <cell r="A12" t="str">
            <v>EM8</v>
          </cell>
          <cell r="B12">
            <v>12</v>
          </cell>
          <cell r="C12">
            <v>0</v>
          </cell>
          <cell r="D12">
            <v>0</v>
          </cell>
          <cell r="E12">
            <v>769313.50000000012</v>
          </cell>
          <cell r="F12">
            <v>534949.02</v>
          </cell>
          <cell r="G12">
            <v>-204337</v>
          </cell>
          <cell r="H12">
            <v>0</v>
          </cell>
          <cell r="I12">
            <v>-21745.61</v>
          </cell>
          <cell r="J12">
            <v>-194397.02000000002</v>
          </cell>
          <cell r="K12">
            <v>0</v>
          </cell>
          <cell r="L12">
            <v>-4972.43</v>
          </cell>
          <cell r="M12">
            <v>878810.46</v>
          </cell>
          <cell r="N12">
            <v>314677.06999999995</v>
          </cell>
          <cell r="O12">
            <v>-146816.72</v>
          </cell>
          <cell r="P12">
            <v>0</v>
          </cell>
          <cell r="Q12">
            <v>-11339.93</v>
          </cell>
          <cell r="R12">
            <v>-186083.87000000002</v>
          </cell>
          <cell r="S12">
            <v>0</v>
          </cell>
          <cell r="T12">
            <v>-4972.43</v>
          </cell>
          <cell r="U12">
            <v>844274.58</v>
          </cell>
          <cell r="V12">
            <v>4845387.47</v>
          </cell>
          <cell r="W12">
            <v>7999876.0299999993</v>
          </cell>
          <cell r="X12">
            <v>-6197717.6500000004</v>
          </cell>
          <cell r="Y12">
            <v>0</v>
          </cell>
          <cell r="Z12">
            <v>19889.72</v>
          </cell>
          <cell r="AA12">
            <v>1151211.4999999998</v>
          </cell>
          <cell r="AB12">
            <v>-153242.79999999999</v>
          </cell>
          <cell r="AC12">
            <v>0</v>
          </cell>
          <cell r="AD12">
            <v>-9314.26</v>
          </cell>
          <cell r="AE12">
            <v>-215677.20999999993</v>
          </cell>
          <cell r="AF12">
            <v>0</v>
          </cell>
          <cell r="AG12">
            <v>-4972.43</v>
          </cell>
          <cell r="AH12">
            <v>1612279.3799999997</v>
          </cell>
          <cell r="AI12">
            <v>5079005.08</v>
          </cell>
          <cell r="AJ12">
            <v>7999876.0299999993</v>
          </cell>
          <cell r="AK12">
            <v>-6402513.9399999995</v>
          </cell>
          <cell r="AL12">
            <v>0</v>
          </cell>
          <cell r="AM12">
            <v>14917.29</v>
          </cell>
          <cell r="AN12">
            <v>262267.62</v>
          </cell>
          <cell r="AO12">
            <v>-157177.95000000001</v>
          </cell>
          <cell r="AP12">
            <v>0</v>
          </cell>
          <cell r="AQ12">
            <v>-7294.7199999999993</v>
          </cell>
          <cell r="AR12">
            <v>-251886.43999999997</v>
          </cell>
          <cell r="AS12">
            <v>0</v>
          </cell>
          <cell r="AT12">
            <v>-4972.43</v>
          </cell>
          <cell r="AU12">
            <v>1453215.4599999997</v>
          </cell>
          <cell r="AV12">
            <v>5514093.4100000001</v>
          </cell>
          <cell r="AW12">
            <v>8085502.7199999988</v>
          </cell>
          <cell r="AX12">
            <v>-6642232.1199999992</v>
          </cell>
          <cell r="AY12">
            <v>0</v>
          </cell>
          <cell r="AZ12">
            <v>9944.86</v>
          </cell>
          <cell r="BA12">
            <v>250002.35</v>
          </cell>
          <cell r="BB12">
            <v>-161162.51</v>
          </cell>
          <cell r="BC12">
            <v>0</v>
          </cell>
          <cell r="BD12">
            <v>-5348.43</v>
          </cell>
          <cell r="BE12">
            <v>-240472.81</v>
          </cell>
          <cell r="BF12">
            <v>0</v>
          </cell>
          <cell r="BG12">
            <v>-4972.43</v>
          </cell>
          <cell r="BH12">
            <v>1291261.6299999999</v>
          </cell>
          <cell r="BI12">
            <v>5712160.2000000002</v>
          </cell>
          <cell r="BJ12">
            <v>8161308.1599999983</v>
          </cell>
          <cell r="BK12">
            <v>-6875018.96</v>
          </cell>
          <cell r="BL12">
            <v>0</v>
          </cell>
          <cell r="BM12">
            <v>4972.43</v>
          </cell>
          <cell r="BN12">
            <v>253493.15</v>
          </cell>
          <cell r="BO12">
            <v>-165197.01999999999</v>
          </cell>
          <cell r="BP12">
            <v>0</v>
          </cell>
          <cell r="BQ12">
            <v>-4044.9899999999989</v>
          </cell>
          <cell r="BR12">
            <v>-202763.86000000019</v>
          </cell>
          <cell r="BS12">
            <v>0</v>
          </cell>
          <cell r="BT12">
            <v>-4972.43</v>
          </cell>
          <cell r="BU12">
            <v>1167776.4799999997</v>
          </cell>
          <cell r="BV12">
            <v>5712160.2000000002</v>
          </cell>
          <cell r="BW12">
            <v>8236569.8899999997</v>
          </cell>
          <cell r="BX12">
            <v>-7068793.4100000001</v>
          </cell>
          <cell r="BY12">
            <v>0</v>
          </cell>
          <cell r="BZ12">
            <v>0</v>
          </cell>
          <cell r="CA12">
            <v>257244.23</v>
          </cell>
          <cell r="CB12">
            <v>-169223.61</v>
          </cell>
          <cell r="CC12">
            <v>0</v>
          </cell>
          <cell r="CD12">
            <v>-3042.14</v>
          </cell>
          <cell r="CE12">
            <v>-203892.52</v>
          </cell>
          <cell r="CF12">
            <v>0</v>
          </cell>
          <cell r="CG12">
            <v>0</v>
          </cell>
          <cell r="CH12">
            <v>1048862.4399999997</v>
          </cell>
          <cell r="CI12">
            <v>6233082.870000001</v>
          </cell>
          <cell r="CJ12">
            <v>8316018.4499999993</v>
          </cell>
          <cell r="CK12">
            <v>-7267156.0099999998</v>
          </cell>
          <cell r="CL12">
            <v>0</v>
          </cell>
          <cell r="CM12">
            <v>0</v>
          </cell>
          <cell r="CN12">
            <v>170409.06000000003</v>
          </cell>
          <cell r="CO12">
            <v>101480</v>
          </cell>
          <cell r="CP12">
            <v>699393.34</v>
          </cell>
          <cell r="CQ12">
            <v>106900</v>
          </cell>
          <cell r="CR12">
            <v>139434.43</v>
          </cell>
          <cell r="CS12">
            <v>110230</v>
          </cell>
          <cell r="CT12">
            <v>132572.97999999998</v>
          </cell>
          <cell r="CU12">
            <v>113520</v>
          </cell>
          <cell r="CV12">
            <v>134959.28</v>
          </cell>
          <cell r="CW12">
            <v>116850</v>
          </cell>
          <cell r="CX12">
            <v>137523.52000000002</v>
          </cell>
          <cell r="CY12">
            <v>120110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1254004.199999996</v>
          </cell>
          <cell r="EF12">
            <v>316656.97000000003</v>
          </cell>
          <cell r="EG12">
            <v>-165420.25</v>
          </cell>
          <cell r="EH12">
            <v>0</v>
          </cell>
          <cell r="EI12">
            <v>0</v>
          </cell>
          <cell r="EJ12">
            <v>-282170.74</v>
          </cell>
          <cell r="EK12">
            <v>0</v>
          </cell>
          <cell r="EL12">
            <v>-4972.4300000000021</v>
          </cell>
          <cell r="EM12">
            <v>1118097.7499999984</v>
          </cell>
        </row>
        <row r="13">
          <cell r="A13" t="str">
            <v>EM9</v>
          </cell>
          <cell r="B13">
            <v>13</v>
          </cell>
          <cell r="C13">
            <v>0</v>
          </cell>
          <cell r="D13">
            <v>0</v>
          </cell>
          <cell r="E13">
            <v>3842589.8499999996</v>
          </cell>
          <cell r="F13">
            <v>665.6</v>
          </cell>
          <cell r="G13">
            <v>0</v>
          </cell>
          <cell r="H13">
            <v>123.41999999999999</v>
          </cell>
          <cell r="I13">
            <v>0</v>
          </cell>
          <cell r="J13">
            <v>-942876.41</v>
          </cell>
          <cell r="K13">
            <v>109662.43000000001</v>
          </cell>
          <cell r="L13">
            <v>0</v>
          </cell>
          <cell r="M13">
            <v>3010164.8899999997</v>
          </cell>
          <cell r="N13">
            <v>2080000</v>
          </cell>
          <cell r="O13">
            <v>0</v>
          </cell>
          <cell r="P13">
            <v>0</v>
          </cell>
          <cell r="Q13">
            <v>0</v>
          </cell>
          <cell r="R13">
            <v>-1046256.3099999999</v>
          </cell>
          <cell r="S13">
            <v>109675.79000000001</v>
          </cell>
          <cell r="T13">
            <v>0</v>
          </cell>
          <cell r="U13">
            <v>4153584.37</v>
          </cell>
          <cell r="V13">
            <v>397752.21</v>
          </cell>
          <cell r="W13">
            <v>12955915.369999999</v>
          </cell>
          <cell r="X13">
            <v>-7290614.6900000013</v>
          </cell>
          <cell r="Y13">
            <v>-456116.31</v>
          </cell>
          <cell r="Z13">
            <v>0</v>
          </cell>
          <cell r="AA13">
            <v>1055600</v>
          </cell>
          <cell r="AB13">
            <v>0</v>
          </cell>
          <cell r="AC13">
            <v>0</v>
          </cell>
          <cell r="AD13">
            <v>0</v>
          </cell>
          <cell r="AE13">
            <v>-1063328.29</v>
          </cell>
          <cell r="AF13">
            <v>109675.79000000002</v>
          </cell>
          <cell r="AG13">
            <v>0</v>
          </cell>
          <cell r="AH13">
            <v>4255531.8699999992</v>
          </cell>
          <cell r="AI13">
            <v>1794832.29</v>
          </cell>
          <cell r="AJ13">
            <v>12955915.369999999</v>
          </cell>
          <cell r="AK13">
            <v>-8353942.9800000004</v>
          </cell>
          <cell r="AL13">
            <v>-346440.52</v>
          </cell>
          <cell r="AM13">
            <v>0</v>
          </cell>
          <cell r="AN13">
            <v>536244.80000000005</v>
          </cell>
          <cell r="AO13">
            <v>0</v>
          </cell>
          <cell r="AP13">
            <v>0</v>
          </cell>
          <cell r="AQ13">
            <v>0</v>
          </cell>
          <cell r="AR13">
            <v>-1039695.2600000001</v>
          </cell>
          <cell r="AS13">
            <v>92269.540000000008</v>
          </cell>
          <cell r="AT13">
            <v>0</v>
          </cell>
          <cell r="AU13">
            <v>3844350.9499999997</v>
          </cell>
          <cell r="AV13">
            <v>2827085.18</v>
          </cell>
          <cell r="AW13">
            <v>13492160.17</v>
          </cell>
          <cell r="AX13">
            <v>-9393638.2400000002</v>
          </cell>
          <cell r="AY13">
            <v>-254170.97999999998</v>
          </cell>
          <cell r="AZ13">
            <v>0</v>
          </cell>
          <cell r="BA13">
            <v>545897.21000000008</v>
          </cell>
          <cell r="BB13">
            <v>0</v>
          </cell>
          <cell r="BC13">
            <v>0</v>
          </cell>
          <cell r="BD13">
            <v>0</v>
          </cell>
          <cell r="BE13">
            <v>-1076031.1299999997</v>
          </cell>
          <cell r="BF13">
            <v>80104.87</v>
          </cell>
          <cell r="BG13">
            <v>0</v>
          </cell>
          <cell r="BH13">
            <v>3394321.9</v>
          </cell>
          <cell r="BI13">
            <v>2827085.18</v>
          </cell>
          <cell r="BJ13">
            <v>14038057.380000001</v>
          </cell>
          <cell r="BK13">
            <v>-10469669.369999999</v>
          </cell>
          <cell r="BL13">
            <v>-174066.11</v>
          </cell>
          <cell r="BM13">
            <v>0</v>
          </cell>
          <cell r="BN13">
            <v>555723.36</v>
          </cell>
          <cell r="BO13">
            <v>0</v>
          </cell>
          <cell r="BP13">
            <v>0</v>
          </cell>
          <cell r="BQ13">
            <v>0</v>
          </cell>
          <cell r="BR13">
            <v>-685951.6</v>
          </cell>
          <cell r="BS13">
            <v>62604.840000000011</v>
          </cell>
          <cell r="BT13">
            <v>0</v>
          </cell>
          <cell r="BU13">
            <v>3326698.4999999995</v>
          </cell>
          <cell r="BV13">
            <v>7456403.0599999996</v>
          </cell>
          <cell r="BW13">
            <v>14593780.74</v>
          </cell>
          <cell r="BX13">
            <v>-11155620.970000001</v>
          </cell>
          <cell r="BY13">
            <v>-111461.27</v>
          </cell>
          <cell r="BZ13">
            <v>0</v>
          </cell>
          <cell r="CA13">
            <v>566282.1</v>
          </cell>
          <cell r="CB13">
            <v>0</v>
          </cell>
          <cell r="CC13">
            <v>0</v>
          </cell>
          <cell r="CD13">
            <v>0</v>
          </cell>
          <cell r="CE13">
            <v>-593911.32999999996</v>
          </cell>
          <cell r="CF13">
            <v>51317.680000000008</v>
          </cell>
          <cell r="CG13">
            <v>0</v>
          </cell>
          <cell r="CH13">
            <v>3350386.95</v>
          </cell>
          <cell r="CI13">
            <v>7456403.0599999996</v>
          </cell>
          <cell r="CJ13">
            <v>15160062.84</v>
          </cell>
          <cell r="CK13">
            <v>-11749532.300000001</v>
          </cell>
          <cell r="CL13">
            <v>-60143.590000000011</v>
          </cell>
          <cell r="CM13">
            <v>0</v>
          </cell>
          <cell r="CN13">
            <v>2000000</v>
          </cell>
          <cell r="CO13">
            <v>0</v>
          </cell>
          <cell r="CP13">
            <v>1015000</v>
          </cell>
          <cell r="CQ13">
            <v>0</v>
          </cell>
          <cell r="CR13">
            <v>515620</v>
          </cell>
          <cell r="CS13">
            <v>0</v>
          </cell>
          <cell r="CT13">
            <v>524901.16</v>
          </cell>
          <cell r="CU13">
            <v>0</v>
          </cell>
          <cell r="CV13">
            <v>534349.38</v>
          </cell>
          <cell r="CW13">
            <v>0</v>
          </cell>
          <cell r="CX13">
            <v>544502.02</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4890595.5299999975</v>
          </cell>
          <cell r="EF13">
            <v>772333.8</v>
          </cell>
          <cell r="EG13">
            <v>-20000</v>
          </cell>
          <cell r="EH13">
            <v>0</v>
          </cell>
          <cell r="EI13">
            <v>0</v>
          </cell>
          <cell r="EJ13">
            <v>-1171559.8199999998</v>
          </cell>
          <cell r="EK13">
            <v>47070.95</v>
          </cell>
          <cell r="EL13">
            <v>0</v>
          </cell>
          <cell r="EM13">
            <v>4518440.459999999</v>
          </cell>
        </row>
        <row r="14">
          <cell r="A14" t="str">
            <v>EB1</v>
          </cell>
          <cell r="B14">
            <v>14</v>
          </cell>
          <cell r="C14">
            <v>0</v>
          </cell>
          <cell r="D14">
            <v>0</v>
          </cell>
          <cell r="E14">
            <v>250405676.80000001</v>
          </cell>
          <cell r="F14">
            <v>14560247.58</v>
          </cell>
          <cell r="G14">
            <v>-973992.57</v>
          </cell>
          <cell r="H14">
            <v>0</v>
          </cell>
          <cell r="I14">
            <v>-540081.5199999999</v>
          </cell>
          <cell r="J14">
            <v>-4670975.5199999996</v>
          </cell>
          <cell r="K14">
            <v>6688.6500000000005</v>
          </cell>
          <cell r="L14">
            <v>-1859987.53</v>
          </cell>
          <cell r="M14">
            <v>256927575.88999999</v>
          </cell>
          <cell r="N14">
            <v>16179584.34</v>
          </cell>
          <cell r="O14">
            <v>-971743.13</v>
          </cell>
          <cell r="P14">
            <v>0</v>
          </cell>
          <cell r="Q14">
            <v>-483521.70999999996</v>
          </cell>
          <cell r="R14">
            <v>-4935705.07</v>
          </cell>
          <cell r="S14">
            <v>5708.8600000000006</v>
          </cell>
          <cell r="T14">
            <v>-1859987.53</v>
          </cell>
          <cell r="U14">
            <v>264861911.64999998</v>
          </cell>
          <cell r="V14">
            <v>14150026.209999999</v>
          </cell>
          <cell r="W14">
            <v>286708629.76999998</v>
          </cell>
          <cell r="X14">
            <v>-77824439.719999984</v>
          </cell>
          <cell r="Y14">
            <v>-252350.07999999996</v>
          </cell>
          <cell r="Z14">
            <v>74399501.280000001</v>
          </cell>
          <cell r="AA14">
            <v>19559632.849999987</v>
          </cell>
          <cell r="AB14">
            <v>-713748.8</v>
          </cell>
          <cell r="AC14">
            <v>0</v>
          </cell>
          <cell r="AD14">
            <v>-438724.81</v>
          </cell>
          <cell r="AE14">
            <v>-5260843.41</v>
          </cell>
          <cell r="AF14">
            <v>5708.8600000000006</v>
          </cell>
          <cell r="AG14">
            <v>-1859987.53</v>
          </cell>
          <cell r="AH14">
            <v>276153948.81</v>
          </cell>
          <cell r="AI14">
            <v>14150026.209999999</v>
          </cell>
          <cell r="AJ14">
            <v>286708629.76999998</v>
          </cell>
          <cell r="AK14">
            <v>-82847553.49000001</v>
          </cell>
          <cell r="AL14">
            <v>-246641.21999999997</v>
          </cell>
          <cell r="AM14">
            <v>72539513.75</v>
          </cell>
          <cell r="AN14">
            <v>19367530.849999994</v>
          </cell>
          <cell r="AO14">
            <v>-721861.50999999989</v>
          </cell>
          <cell r="AP14">
            <v>0</v>
          </cell>
          <cell r="AQ14">
            <v>-425212.83999999997</v>
          </cell>
          <cell r="AR14">
            <v>-5613340.1499999994</v>
          </cell>
          <cell r="AS14">
            <v>5708.8600000000006</v>
          </cell>
          <cell r="AT14">
            <v>-1859987.53</v>
          </cell>
          <cell r="AU14">
            <v>286906786.49000001</v>
          </cell>
          <cell r="AV14">
            <v>14692970.709999999</v>
          </cell>
          <cell r="AW14">
            <v>304682812.44999999</v>
          </cell>
          <cell r="AX14">
            <v>-88214619.819999993</v>
          </cell>
          <cell r="AY14">
            <v>-240932.35999999996</v>
          </cell>
          <cell r="AZ14">
            <v>70679526.219999999</v>
          </cell>
          <cell r="BA14">
            <v>19622444.719999999</v>
          </cell>
          <cell r="BB14">
            <v>-731134.4</v>
          </cell>
          <cell r="BC14">
            <v>0</v>
          </cell>
          <cell r="BD14">
            <v>-411783.08</v>
          </cell>
          <cell r="BE14">
            <v>-5970350.8699999992</v>
          </cell>
          <cell r="BF14">
            <v>5708.8600000000006</v>
          </cell>
          <cell r="BG14">
            <v>-1859987.53</v>
          </cell>
          <cell r="BH14">
            <v>297561684.19000006</v>
          </cell>
          <cell r="BI14">
            <v>14692970.709999999</v>
          </cell>
          <cell r="BJ14">
            <v>322902636.09999996</v>
          </cell>
          <cell r="BK14">
            <v>-93925267.100000009</v>
          </cell>
          <cell r="BL14">
            <v>-235223.49999999997</v>
          </cell>
          <cell r="BM14">
            <v>68819538.689999998</v>
          </cell>
          <cell r="BN14">
            <v>19881946.829999998</v>
          </cell>
          <cell r="BO14">
            <v>-740574.14</v>
          </cell>
          <cell r="BP14">
            <v>0</v>
          </cell>
          <cell r="BQ14">
            <v>-398366.97000000003</v>
          </cell>
          <cell r="BR14">
            <v>-6325316.9900000012</v>
          </cell>
          <cell r="BS14">
            <v>5708.8600000000006</v>
          </cell>
          <cell r="BT14">
            <v>-1859987.53</v>
          </cell>
          <cell r="BU14">
            <v>308125094.24999994</v>
          </cell>
          <cell r="BV14">
            <v>15538324.189999998</v>
          </cell>
          <cell r="BW14">
            <v>341374858.54999995</v>
          </cell>
          <cell r="BX14">
            <v>-99979800.819999978</v>
          </cell>
          <cell r="BY14">
            <v>-229514.63999999996</v>
          </cell>
          <cell r="BZ14">
            <v>66959551.159999996</v>
          </cell>
          <cell r="CA14">
            <v>20160796.090000007</v>
          </cell>
          <cell r="CB14">
            <v>-750717.7300000001</v>
          </cell>
          <cell r="CC14">
            <v>0</v>
          </cell>
          <cell r="CD14">
            <v>-384983.99</v>
          </cell>
          <cell r="CE14">
            <v>-6698538.9300000006</v>
          </cell>
          <cell r="CF14">
            <v>5708.8600000000006</v>
          </cell>
          <cell r="CG14">
            <v>-1859987.53</v>
          </cell>
          <cell r="CH14">
            <v>318597371.01999992</v>
          </cell>
          <cell r="CI14">
            <v>15538324.189999998</v>
          </cell>
          <cell r="CJ14">
            <v>360115786.65999997</v>
          </cell>
          <cell r="CK14">
            <v>-106394173.49000001</v>
          </cell>
          <cell r="CL14">
            <v>-223805.77999999997</v>
          </cell>
          <cell r="CM14">
            <v>65099563.629999995</v>
          </cell>
          <cell r="CN14">
            <v>7570544.7199999988</v>
          </cell>
          <cell r="CO14">
            <v>669004.44999999995</v>
          </cell>
          <cell r="CP14">
            <v>9651343.9200000037</v>
          </cell>
          <cell r="CQ14">
            <v>557531.3600000001</v>
          </cell>
          <cell r="CR14">
            <v>9604373.8599999994</v>
          </cell>
          <cell r="CS14">
            <v>563873.55999999994</v>
          </cell>
          <cell r="CT14">
            <v>9777252.6000000034</v>
          </cell>
          <cell r="CU14">
            <v>571122.73</v>
          </cell>
          <cell r="CV14">
            <v>9953243.2200000025</v>
          </cell>
          <cell r="CW14">
            <v>578502.31000000006</v>
          </cell>
          <cell r="CX14">
            <v>10142354.729999999</v>
          </cell>
          <cell r="CY14">
            <v>586432.18000000005</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257233630.65000004</v>
          </cell>
          <cell r="EF14">
            <v>13316989.129999999</v>
          </cell>
          <cell r="EG14">
            <v>-608638.53999999992</v>
          </cell>
          <cell r="EH14">
            <v>0</v>
          </cell>
          <cell r="EI14">
            <v>-50459.800000000047</v>
          </cell>
          <cell r="EJ14">
            <v>-5056152.0999999996</v>
          </cell>
          <cell r="EK14">
            <v>0</v>
          </cell>
          <cell r="EL14">
            <v>-1859987.54</v>
          </cell>
          <cell r="EM14">
            <v>262975381.80000001</v>
          </cell>
        </row>
        <row r="15">
          <cell r="A15" t="str">
            <v>EB2</v>
          </cell>
          <cell r="B15">
            <v>15</v>
          </cell>
          <cell r="C15">
            <v>0</v>
          </cell>
          <cell r="D15">
            <v>0</v>
          </cell>
          <cell r="E15">
            <v>442399.45999999996</v>
          </cell>
          <cell r="F15">
            <v>0</v>
          </cell>
          <cell r="G15">
            <v>0</v>
          </cell>
          <cell r="H15">
            <v>0</v>
          </cell>
          <cell r="I15">
            <v>0</v>
          </cell>
          <cell r="J15">
            <v>-14907.179999999997</v>
          </cell>
          <cell r="K15">
            <v>0</v>
          </cell>
          <cell r="L15">
            <v>-2670.65</v>
          </cell>
          <cell r="M15">
            <v>424821.63</v>
          </cell>
          <cell r="N15">
            <v>0</v>
          </cell>
          <cell r="O15">
            <v>0</v>
          </cell>
          <cell r="P15">
            <v>0</v>
          </cell>
          <cell r="Q15">
            <v>-3.2199999999999989</v>
          </cell>
          <cell r="R15">
            <v>-14906.329999999998</v>
          </cell>
          <cell r="S15">
            <v>0</v>
          </cell>
          <cell r="T15">
            <v>-2670.65</v>
          </cell>
          <cell r="U15">
            <v>407241.43000000005</v>
          </cell>
          <cell r="V15">
            <v>99834.549999999988</v>
          </cell>
          <cell r="W15">
            <v>845108.67999999982</v>
          </cell>
          <cell r="X15">
            <v>-544735.77000000014</v>
          </cell>
          <cell r="Y15">
            <v>0</v>
          </cell>
          <cell r="Z15">
            <v>106826.20000000001</v>
          </cell>
          <cell r="AA15">
            <v>0</v>
          </cell>
          <cell r="AB15">
            <v>0</v>
          </cell>
          <cell r="AC15">
            <v>0</v>
          </cell>
          <cell r="AD15">
            <v>-2.3699999999999974</v>
          </cell>
          <cell r="AE15">
            <v>-14890.349999999995</v>
          </cell>
          <cell r="AF15">
            <v>0</v>
          </cell>
          <cell r="AG15">
            <v>-2670.65</v>
          </cell>
          <cell r="AH15">
            <v>389678.05999999994</v>
          </cell>
          <cell r="AI15">
            <v>99834.549999999988</v>
          </cell>
          <cell r="AJ15">
            <v>845108.67999999982</v>
          </cell>
          <cell r="AK15">
            <v>-559586.16999999993</v>
          </cell>
          <cell r="AL15">
            <v>0</v>
          </cell>
          <cell r="AM15">
            <v>104155.55</v>
          </cell>
          <cell r="AN15">
            <v>0</v>
          </cell>
          <cell r="AO15">
            <v>0</v>
          </cell>
          <cell r="AP15">
            <v>0</v>
          </cell>
          <cell r="AQ15">
            <v>-1.5300000000000011</v>
          </cell>
          <cell r="AR15">
            <v>-14817.059999999998</v>
          </cell>
          <cell r="AS15">
            <v>0</v>
          </cell>
          <cell r="AT15">
            <v>-2670.65</v>
          </cell>
          <cell r="AU15">
            <v>372188.82</v>
          </cell>
          <cell r="AV15">
            <v>104213.33999999998</v>
          </cell>
          <cell r="AW15">
            <v>845066.35999999987</v>
          </cell>
          <cell r="AX15">
            <v>-574362.43999999994</v>
          </cell>
          <cell r="AY15">
            <v>0</v>
          </cell>
          <cell r="AZ15">
            <v>101484.90000000001</v>
          </cell>
          <cell r="BA15">
            <v>0</v>
          </cell>
          <cell r="BB15">
            <v>0</v>
          </cell>
          <cell r="BC15">
            <v>0</v>
          </cell>
          <cell r="BD15">
            <v>-0.67999999999999972</v>
          </cell>
          <cell r="BE15">
            <v>-14077.829999999969</v>
          </cell>
          <cell r="BF15">
            <v>0</v>
          </cell>
          <cell r="BG15">
            <v>-2670.65</v>
          </cell>
          <cell r="BH15">
            <v>355439.66000000003</v>
          </cell>
          <cell r="BI15">
            <v>104213.33999999998</v>
          </cell>
          <cell r="BJ15">
            <v>845024.0399999998</v>
          </cell>
          <cell r="BK15">
            <v>-588398.62999999977</v>
          </cell>
          <cell r="BL15">
            <v>0</v>
          </cell>
          <cell r="BM15">
            <v>98814.25</v>
          </cell>
          <cell r="BN15">
            <v>0</v>
          </cell>
          <cell r="BO15">
            <v>0</v>
          </cell>
          <cell r="BP15">
            <v>0</v>
          </cell>
          <cell r="BQ15">
            <v>0</v>
          </cell>
          <cell r="BR15">
            <v>-11089.68</v>
          </cell>
          <cell r="BS15">
            <v>0</v>
          </cell>
          <cell r="BT15">
            <v>-2670.65</v>
          </cell>
          <cell r="BU15">
            <v>341679.33</v>
          </cell>
          <cell r="BV15">
            <v>290540.07999999996</v>
          </cell>
          <cell r="BW15">
            <v>845024.0399999998</v>
          </cell>
          <cell r="BX15">
            <v>-599488.31000000006</v>
          </cell>
          <cell r="BY15">
            <v>0</v>
          </cell>
          <cell r="BZ15">
            <v>96143.6</v>
          </cell>
          <cell r="CA15">
            <v>0</v>
          </cell>
          <cell r="CB15">
            <v>0</v>
          </cell>
          <cell r="CC15">
            <v>0</v>
          </cell>
          <cell r="CD15">
            <v>0</v>
          </cell>
          <cell r="CE15">
            <v>-11089.68</v>
          </cell>
          <cell r="CF15">
            <v>0</v>
          </cell>
          <cell r="CG15">
            <v>-2670.65</v>
          </cell>
          <cell r="CH15">
            <v>327919.00000000006</v>
          </cell>
          <cell r="CI15">
            <v>290540.07999999996</v>
          </cell>
          <cell r="CJ15">
            <v>845024.0399999998</v>
          </cell>
          <cell r="CK15">
            <v>-610577.99</v>
          </cell>
          <cell r="CL15">
            <v>0</v>
          </cell>
          <cell r="CM15">
            <v>93472.950000000012</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399327.26</v>
          </cell>
          <cell r="EF15">
            <v>0</v>
          </cell>
          <cell r="EG15">
            <v>0</v>
          </cell>
          <cell r="EH15">
            <v>0</v>
          </cell>
          <cell r="EI15">
            <v>0</v>
          </cell>
          <cell r="EJ15">
            <v>-14381.67</v>
          </cell>
          <cell r="EK15">
            <v>0</v>
          </cell>
          <cell r="EL15">
            <v>-2670.65</v>
          </cell>
          <cell r="EM15">
            <v>382274.93999999989</v>
          </cell>
        </row>
        <row r="16">
          <cell r="A16" t="str">
            <v>EB3</v>
          </cell>
          <cell r="B16">
            <v>16</v>
          </cell>
          <cell r="C16">
            <v>0</v>
          </cell>
          <cell r="D16">
            <v>0</v>
          </cell>
          <cell r="E16">
            <v>86873339.38000001</v>
          </cell>
          <cell r="F16">
            <v>7302031.4500000002</v>
          </cell>
          <cell r="G16">
            <v>-2174241.6800000002</v>
          </cell>
          <cell r="H16">
            <v>0</v>
          </cell>
          <cell r="I16">
            <v>-36143.870000000003</v>
          </cell>
          <cell r="J16">
            <v>-4954683.040000001</v>
          </cell>
          <cell r="K16">
            <v>0</v>
          </cell>
          <cell r="L16">
            <v>175308.94</v>
          </cell>
          <cell r="M16">
            <v>87185611.179999992</v>
          </cell>
          <cell r="N16">
            <v>8104142.29</v>
          </cell>
          <cell r="O16">
            <v>-2052353.35</v>
          </cell>
          <cell r="P16">
            <v>0</v>
          </cell>
          <cell r="Q16">
            <v>-75444.719999999972</v>
          </cell>
          <cell r="R16">
            <v>-5079698.04</v>
          </cell>
          <cell r="S16">
            <v>0</v>
          </cell>
          <cell r="T16">
            <v>175308.94</v>
          </cell>
          <cell r="U16">
            <v>88257566.299999997</v>
          </cell>
          <cell r="V16">
            <v>6981588.4199999999</v>
          </cell>
          <cell r="W16">
            <v>188113694.75000003</v>
          </cell>
          <cell r="X16">
            <v>-87182783.25999999</v>
          </cell>
          <cell r="Y16">
            <v>0</v>
          </cell>
          <cell r="Z16">
            <v>-4382723.53</v>
          </cell>
          <cell r="AA16">
            <v>10872413.340000002</v>
          </cell>
          <cell r="AB16">
            <v>-2124783.04</v>
          </cell>
          <cell r="AC16">
            <v>0</v>
          </cell>
          <cell r="AD16">
            <v>-61734.440000000017</v>
          </cell>
          <cell r="AE16">
            <v>-5267289.540000001</v>
          </cell>
          <cell r="AF16">
            <v>0</v>
          </cell>
          <cell r="AG16">
            <v>175308.94</v>
          </cell>
          <cell r="AH16">
            <v>91851481.560000002</v>
          </cell>
          <cell r="AI16">
            <v>7719998.6299999999</v>
          </cell>
          <cell r="AJ16">
            <v>188113694.75000003</v>
          </cell>
          <cell r="AK16">
            <v>-92054798.600000024</v>
          </cell>
          <cell r="AL16">
            <v>0</v>
          </cell>
          <cell r="AM16">
            <v>-4207414.59</v>
          </cell>
          <cell r="AN16">
            <v>10845761.659999998</v>
          </cell>
          <cell r="AO16">
            <v>-2063407.18</v>
          </cell>
          <cell r="AP16">
            <v>0</v>
          </cell>
          <cell r="AQ16">
            <v>-55932.49</v>
          </cell>
          <cell r="AR16">
            <v>-5464912.7200000016</v>
          </cell>
          <cell r="AS16">
            <v>0</v>
          </cell>
          <cell r="AT16">
            <v>175308.94</v>
          </cell>
          <cell r="AU16">
            <v>95288299.770000011</v>
          </cell>
          <cell r="AV16">
            <v>8385297.4900000002</v>
          </cell>
          <cell r="AW16">
            <v>196834428.39000002</v>
          </cell>
          <cell r="AX16">
            <v>-97514022.969999984</v>
          </cell>
          <cell r="AY16">
            <v>0</v>
          </cell>
          <cell r="AZ16">
            <v>-4032105.6500000004</v>
          </cell>
          <cell r="BA16">
            <v>11037855.749999998</v>
          </cell>
          <cell r="BB16">
            <v>-2161586.08</v>
          </cell>
          <cell r="BC16">
            <v>0</v>
          </cell>
          <cell r="BD16">
            <v>-54083.86</v>
          </cell>
          <cell r="BE16">
            <v>-5629525.7400000012</v>
          </cell>
          <cell r="BF16">
            <v>0</v>
          </cell>
          <cell r="BG16">
            <v>175308.94</v>
          </cell>
          <cell r="BH16">
            <v>98656268.779999971</v>
          </cell>
          <cell r="BI16">
            <v>11226625.280000001</v>
          </cell>
          <cell r="BJ16">
            <v>205649077.22000003</v>
          </cell>
          <cell r="BK16">
            <v>-103136011.72999997</v>
          </cell>
          <cell r="BL16">
            <v>0</v>
          </cell>
          <cell r="BM16">
            <v>-3856796.71</v>
          </cell>
          <cell r="BN16">
            <v>11233407.41</v>
          </cell>
          <cell r="BO16">
            <v>-2265427.5299999998</v>
          </cell>
          <cell r="BP16">
            <v>0</v>
          </cell>
          <cell r="BQ16">
            <v>-52235.24</v>
          </cell>
          <cell r="BR16">
            <v>-5789569.8600000003</v>
          </cell>
          <cell r="BS16">
            <v>0</v>
          </cell>
          <cell r="BT16">
            <v>175308.94</v>
          </cell>
          <cell r="BU16">
            <v>101957752.5</v>
          </cell>
          <cell r="BV16">
            <v>14731702.460000001</v>
          </cell>
          <cell r="BW16">
            <v>214555436.26000002</v>
          </cell>
          <cell r="BX16">
            <v>-108916195.98999999</v>
          </cell>
          <cell r="BY16">
            <v>0</v>
          </cell>
          <cell r="BZ16">
            <v>-3681487.77</v>
          </cell>
          <cell r="CA16">
            <v>11443538.640000001</v>
          </cell>
          <cell r="CB16">
            <v>-2370039.0299999998</v>
          </cell>
          <cell r="CC16">
            <v>0</v>
          </cell>
          <cell r="CD16">
            <v>-50386.62</v>
          </cell>
          <cell r="CE16">
            <v>-5949292.1000000024</v>
          </cell>
          <cell r="CF16">
            <v>0</v>
          </cell>
          <cell r="CG16">
            <v>175308.94</v>
          </cell>
          <cell r="CH16">
            <v>105206882.32999997</v>
          </cell>
          <cell r="CI16">
            <v>18305846.699999999</v>
          </cell>
          <cell r="CJ16">
            <v>223567315.03</v>
          </cell>
          <cell r="CK16">
            <v>-114854253.86999997</v>
          </cell>
          <cell r="CL16">
            <v>0</v>
          </cell>
          <cell r="CM16">
            <v>-3506178.83</v>
          </cell>
          <cell r="CN16">
            <v>5277502</v>
          </cell>
          <cell r="CO16">
            <v>1193075</v>
          </cell>
          <cell r="CP16">
            <v>7138115.6799999997</v>
          </cell>
          <cell r="CQ16">
            <v>1334480</v>
          </cell>
          <cell r="CR16">
            <v>7126193.0300000012</v>
          </cell>
          <cell r="CS16">
            <v>1245190</v>
          </cell>
          <cell r="CT16">
            <v>7254464.5299999993</v>
          </cell>
          <cell r="CU16">
            <v>1314255</v>
          </cell>
          <cell r="CV16">
            <v>7385044.8299999973</v>
          </cell>
          <cell r="CW16">
            <v>1388880</v>
          </cell>
          <cell r="CX16">
            <v>7525360.6699999999</v>
          </cell>
          <cell r="CY16">
            <v>1464055</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101025267.05999997</v>
          </cell>
          <cell r="EF16">
            <v>12361138.080000004</v>
          </cell>
          <cell r="EG16">
            <v>-2143562.5300000003</v>
          </cell>
          <cell r="EH16">
            <v>0</v>
          </cell>
          <cell r="EI16">
            <v>-166499.17999999924</v>
          </cell>
          <cell r="EJ16">
            <v>-5702418.9700000007</v>
          </cell>
          <cell r="EK16">
            <v>0</v>
          </cell>
          <cell r="EL16">
            <v>175308.94</v>
          </cell>
          <cell r="EM16">
            <v>105549233.40000001</v>
          </cell>
        </row>
        <row r="17">
          <cell r="A17" t="str">
            <v>EB4</v>
          </cell>
          <cell r="B17">
            <v>17</v>
          </cell>
          <cell r="C17">
            <v>0</v>
          </cell>
          <cell r="D17">
            <v>0</v>
          </cell>
          <cell r="E17">
            <v>39909746.880000003</v>
          </cell>
          <cell r="F17">
            <v>2375833.54</v>
          </cell>
          <cell r="G17">
            <v>-917666.4</v>
          </cell>
          <cell r="H17">
            <v>0</v>
          </cell>
          <cell r="I17">
            <v>-217768.21000000005</v>
          </cell>
          <cell r="J17">
            <v>-2954570.8500000006</v>
          </cell>
          <cell r="K17">
            <v>0</v>
          </cell>
          <cell r="L17">
            <v>-1689491.98</v>
          </cell>
          <cell r="M17">
            <v>36506082.980000004</v>
          </cell>
          <cell r="N17">
            <v>3404338.1600000015</v>
          </cell>
          <cell r="O17">
            <v>-576433</v>
          </cell>
          <cell r="P17">
            <v>0</v>
          </cell>
          <cell r="Q17">
            <v>-255082.08</v>
          </cell>
          <cell r="R17">
            <v>-2848641.13</v>
          </cell>
          <cell r="S17">
            <v>0</v>
          </cell>
          <cell r="T17">
            <v>-1689491.98</v>
          </cell>
          <cell r="U17">
            <v>34540772.950000003</v>
          </cell>
          <cell r="V17">
            <v>19755908.690000001</v>
          </cell>
          <cell r="W17">
            <v>72637139.729999989</v>
          </cell>
          <cell r="X17">
            <v>-53117534.37999998</v>
          </cell>
          <cell r="Y17">
            <v>0</v>
          </cell>
          <cell r="Z17">
            <v>16894919.73</v>
          </cell>
          <cell r="AA17">
            <v>2954515.9299999997</v>
          </cell>
          <cell r="AB17">
            <v>-615379</v>
          </cell>
          <cell r="AC17">
            <v>0</v>
          </cell>
          <cell r="AD17">
            <v>-226555.72</v>
          </cell>
          <cell r="AE17">
            <v>-2707271.62</v>
          </cell>
          <cell r="AF17">
            <v>0</v>
          </cell>
          <cell r="AG17">
            <v>-1689491.98</v>
          </cell>
          <cell r="AH17">
            <v>32256590.559999999</v>
          </cell>
          <cell r="AI17">
            <v>23809629.949999999</v>
          </cell>
          <cell r="AJ17">
            <v>72637139.729999989</v>
          </cell>
          <cell r="AK17">
            <v>-55585976.920000002</v>
          </cell>
          <cell r="AL17">
            <v>0</v>
          </cell>
          <cell r="AM17">
            <v>15205427.75</v>
          </cell>
          <cell r="AN17">
            <v>1863890.0499999998</v>
          </cell>
          <cell r="AO17">
            <v>-623971</v>
          </cell>
          <cell r="AP17">
            <v>0</v>
          </cell>
          <cell r="AQ17">
            <v>-199470.25</v>
          </cell>
          <cell r="AR17">
            <v>-2540567.7299999995</v>
          </cell>
          <cell r="AS17">
            <v>0</v>
          </cell>
          <cell r="AT17">
            <v>-1689491.98</v>
          </cell>
          <cell r="AU17">
            <v>29066979.650000002</v>
          </cell>
          <cell r="AV17">
            <v>28226018.690000001</v>
          </cell>
          <cell r="AW17">
            <v>73435177.230000004</v>
          </cell>
          <cell r="AX17">
            <v>-57884133.349999994</v>
          </cell>
          <cell r="AY17">
            <v>0</v>
          </cell>
          <cell r="AZ17">
            <v>13515935.77</v>
          </cell>
          <cell r="BA17">
            <v>1683103.3899999997</v>
          </cell>
          <cell r="BB17">
            <v>-642772</v>
          </cell>
          <cell r="BC17">
            <v>0</v>
          </cell>
          <cell r="BD17">
            <v>-173718.91999999998</v>
          </cell>
          <cell r="BE17">
            <v>-2338427.8499999996</v>
          </cell>
          <cell r="BF17">
            <v>0</v>
          </cell>
          <cell r="BG17">
            <v>-1689491.98</v>
          </cell>
          <cell r="BH17">
            <v>25905672.289999999</v>
          </cell>
          <cell r="BI17">
            <v>32578070.420000002</v>
          </cell>
          <cell r="BJ17">
            <v>74060052.650000006</v>
          </cell>
          <cell r="BK17">
            <v>-59980824.149999999</v>
          </cell>
          <cell r="BL17">
            <v>0</v>
          </cell>
          <cell r="BM17">
            <v>11826443.789999999</v>
          </cell>
          <cell r="BN17">
            <v>1709065.7800000005</v>
          </cell>
          <cell r="BO17">
            <v>-662857</v>
          </cell>
          <cell r="BP17">
            <v>0</v>
          </cell>
          <cell r="BQ17">
            <v>-149909.13</v>
          </cell>
          <cell r="BR17">
            <v>-2161957.13</v>
          </cell>
          <cell r="BS17">
            <v>0</v>
          </cell>
          <cell r="BT17">
            <v>-1689491.98</v>
          </cell>
          <cell r="BU17">
            <v>22950522.829999998</v>
          </cell>
          <cell r="BV17">
            <v>36516958.060000002</v>
          </cell>
          <cell r="BW17">
            <v>74722185.090000004</v>
          </cell>
          <cell r="BX17">
            <v>-61908614.070000008</v>
          </cell>
          <cell r="BY17">
            <v>0</v>
          </cell>
          <cell r="BZ17">
            <v>10136951.809999999</v>
          </cell>
          <cell r="CA17">
            <v>1736963.7699999996</v>
          </cell>
          <cell r="CB17">
            <v>-682896</v>
          </cell>
          <cell r="CC17">
            <v>0</v>
          </cell>
          <cell r="CD17">
            <v>-127939.95</v>
          </cell>
          <cell r="CE17">
            <v>-1919064.0900000012</v>
          </cell>
          <cell r="CF17">
            <v>0</v>
          </cell>
          <cell r="CG17">
            <v>-1689491.98</v>
          </cell>
          <cell r="CH17">
            <v>20268094.579999998</v>
          </cell>
          <cell r="CI17">
            <v>40557832.49000001</v>
          </cell>
          <cell r="CJ17">
            <v>75440387.019999996</v>
          </cell>
          <cell r="CK17">
            <v>-63619752.270000003</v>
          </cell>
          <cell r="CL17">
            <v>0</v>
          </cell>
          <cell r="CM17">
            <v>8447459.8299999982</v>
          </cell>
          <cell r="CN17">
            <v>2188404.16</v>
          </cell>
          <cell r="CO17">
            <v>206490</v>
          </cell>
          <cell r="CP17">
            <v>1812277.16</v>
          </cell>
          <cell r="CQ17">
            <v>227490</v>
          </cell>
          <cell r="CR17">
            <v>1104515.6400000001</v>
          </cell>
          <cell r="CS17">
            <v>222465</v>
          </cell>
          <cell r="CT17">
            <v>988112.82999999984</v>
          </cell>
          <cell r="CU17">
            <v>227185</v>
          </cell>
          <cell r="CV17">
            <v>1005898.85</v>
          </cell>
          <cell r="CW17">
            <v>232110</v>
          </cell>
          <cell r="CX17">
            <v>1025010.9099999999</v>
          </cell>
          <cell r="CY17">
            <v>237750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38305746.390000038</v>
          </cell>
          <cell r="EF17">
            <v>1934952.8999999997</v>
          </cell>
          <cell r="EG17">
            <v>-962819.52999999991</v>
          </cell>
          <cell r="EH17">
            <v>0</v>
          </cell>
          <cell r="EI17">
            <v>0</v>
          </cell>
          <cell r="EJ17">
            <v>-3062016.1800000011</v>
          </cell>
          <cell r="EK17">
            <v>0</v>
          </cell>
          <cell r="EL17">
            <v>-1689491.98</v>
          </cell>
          <cell r="EM17">
            <v>34526371.600000039</v>
          </cell>
        </row>
        <row r="18">
          <cell r="A18" t="str">
            <v>EB5</v>
          </cell>
          <cell r="B18">
            <v>18</v>
          </cell>
          <cell r="C18">
            <v>0</v>
          </cell>
          <cell r="D18">
            <v>0</v>
          </cell>
          <cell r="E18">
            <v>2766404.4</v>
          </cell>
          <cell r="F18">
            <v>1181616.01</v>
          </cell>
          <cell r="G18">
            <v>-293138</v>
          </cell>
          <cell r="H18">
            <v>0</v>
          </cell>
          <cell r="I18">
            <v>-12825.699999999999</v>
          </cell>
          <cell r="J18">
            <v>-444698.63</v>
          </cell>
          <cell r="K18">
            <v>0</v>
          </cell>
          <cell r="L18">
            <v>0</v>
          </cell>
          <cell r="M18">
            <v>3197358.0800000001</v>
          </cell>
          <cell r="N18">
            <v>3020664.6500000008</v>
          </cell>
          <cell r="O18">
            <v>-969815.73</v>
          </cell>
          <cell r="P18">
            <v>0</v>
          </cell>
          <cell r="Q18">
            <v>-11868.539999999999</v>
          </cell>
          <cell r="R18">
            <v>-608977.97</v>
          </cell>
          <cell r="S18">
            <v>0</v>
          </cell>
          <cell r="T18">
            <v>0</v>
          </cell>
          <cell r="U18">
            <v>4627360.4900000012</v>
          </cell>
          <cell r="V18">
            <v>0</v>
          </cell>
          <cell r="W18">
            <v>8787292.7800000031</v>
          </cell>
          <cell r="X18">
            <v>-2503427.2300000004</v>
          </cell>
          <cell r="Y18">
            <v>0</v>
          </cell>
          <cell r="Z18">
            <v>0</v>
          </cell>
          <cell r="AA18">
            <v>3785635.4600000014</v>
          </cell>
          <cell r="AB18">
            <v>-2116897.8200000003</v>
          </cell>
          <cell r="AC18">
            <v>0</v>
          </cell>
          <cell r="AD18">
            <v>-10645.289999999999</v>
          </cell>
          <cell r="AE18">
            <v>-778507.20000000007</v>
          </cell>
          <cell r="AF18">
            <v>0</v>
          </cell>
          <cell r="AG18">
            <v>0</v>
          </cell>
          <cell r="AH18">
            <v>5506945.6400000025</v>
          </cell>
          <cell r="AI18">
            <v>57928.25</v>
          </cell>
          <cell r="AJ18">
            <v>8787292.7800000031</v>
          </cell>
          <cell r="AK18">
            <v>-3280347.14</v>
          </cell>
          <cell r="AL18">
            <v>0</v>
          </cell>
          <cell r="AM18">
            <v>0</v>
          </cell>
          <cell r="AN18">
            <v>2416206.3199999998</v>
          </cell>
          <cell r="AO18">
            <v>-1072577.21</v>
          </cell>
          <cell r="AP18">
            <v>0</v>
          </cell>
          <cell r="AQ18">
            <v>-9422.0300000000007</v>
          </cell>
          <cell r="AR18">
            <v>-910614.6</v>
          </cell>
          <cell r="AS18">
            <v>0</v>
          </cell>
          <cell r="AT18">
            <v>0</v>
          </cell>
          <cell r="AU18">
            <v>5930538.1200000029</v>
          </cell>
          <cell r="AV18">
            <v>340728.19999999995</v>
          </cell>
          <cell r="AW18">
            <v>10118689.310000002</v>
          </cell>
          <cell r="AX18">
            <v>-4188151.1900000004</v>
          </cell>
          <cell r="AY18">
            <v>0</v>
          </cell>
          <cell r="AZ18">
            <v>0</v>
          </cell>
          <cell r="BA18">
            <v>9874620.7699999996</v>
          </cell>
          <cell r="BB18">
            <v>-7998667.1600000001</v>
          </cell>
          <cell r="BC18">
            <v>0</v>
          </cell>
          <cell r="BD18">
            <v>-8198.7699999999986</v>
          </cell>
          <cell r="BE18">
            <v>-1060457.3600000001</v>
          </cell>
          <cell r="BF18">
            <v>0</v>
          </cell>
          <cell r="BG18">
            <v>0</v>
          </cell>
          <cell r="BH18">
            <v>6737835.6000000015</v>
          </cell>
          <cell r="BI18">
            <v>439859.85</v>
          </cell>
          <cell r="BJ18">
            <v>11982410.340000002</v>
          </cell>
          <cell r="BK18">
            <v>-5244574.74</v>
          </cell>
          <cell r="BL18">
            <v>0</v>
          </cell>
          <cell r="BM18">
            <v>0</v>
          </cell>
          <cell r="BN18">
            <v>10045718.310000001</v>
          </cell>
          <cell r="BO18">
            <v>-8151647.8499999996</v>
          </cell>
          <cell r="BP18">
            <v>0</v>
          </cell>
          <cell r="BQ18">
            <v>-6975.5199999999995</v>
          </cell>
          <cell r="BR18">
            <v>-1154806.31</v>
          </cell>
          <cell r="BS18">
            <v>0</v>
          </cell>
          <cell r="BT18">
            <v>0</v>
          </cell>
          <cell r="BU18">
            <v>7470124.2300000023</v>
          </cell>
          <cell r="BV18">
            <v>439859.85</v>
          </cell>
          <cell r="BW18">
            <v>13864248.220000003</v>
          </cell>
          <cell r="BX18">
            <v>-6394123.9900000002</v>
          </cell>
          <cell r="BY18">
            <v>0</v>
          </cell>
          <cell r="BZ18">
            <v>0</v>
          </cell>
          <cell r="CA18">
            <v>10229572.109999998</v>
          </cell>
          <cell r="CB18">
            <v>-8305050.71</v>
          </cell>
          <cell r="CC18">
            <v>0</v>
          </cell>
          <cell r="CD18">
            <v>-5752.2599999999993</v>
          </cell>
          <cell r="CE18">
            <v>-1254647.01</v>
          </cell>
          <cell r="CF18">
            <v>0</v>
          </cell>
          <cell r="CG18">
            <v>0</v>
          </cell>
          <cell r="CH18">
            <v>8134246.3600000003</v>
          </cell>
          <cell r="CI18">
            <v>1369149.88</v>
          </cell>
          <cell r="CJ18">
            <v>15776537.039999999</v>
          </cell>
          <cell r="CK18">
            <v>-7642290.6800000025</v>
          </cell>
          <cell r="CL18">
            <v>0</v>
          </cell>
          <cell r="CM18">
            <v>0</v>
          </cell>
          <cell r="CN18">
            <v>2161190.3600000003</v>
          </cell>
          <cell r="CO18">
            <v>423332.73</v>
          </cell>
          <cell r="CP18">
            <v>2629642.7399999993</v>
          </cell>
          <cell r="CQ18">
            <v>669962.82000000007</v>
          </cell>
          <cell r="CR18">
            <v>1695885.5999999999</v>
          </cell>
          <cell r="CS18">
            <v>687422.21</v>
          </cell>
          <cell r="CT18">
            <v>6982580.3099999977</v>
          </cell>
          <cell r="CU18">
            <v>7606017.1600000001</v>
          </cell>
          <cell r="CV18">
            <v>7108266.7399999993</v>
          </cell>
          <cell r="CW18">
            <v>7751447.8499999996</v>
          </cell>
          <cell r="CX18">
            <v>7243323.8199999984</v>
          </cell>
          <cell r="CY18">
            <v>7897325.71</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8326707.4700000007</v>
          </cell>
          <cell r="EF18">
            <v>1371467.36</v>
          </cell>
          <cell r="EG18">
            <v>-70345.75</v>
          </cell>
          <cell r="EH18">
            <v>0</v>
          </cell>
          <cell r="EI18">
            <v>0</v>
          </cell>
          <cell r="EJ18">
            <v>-1237715.47</v>
          </cell>
          <cell r="EK18">
            <v>0</v>
          </cell>
          <cell r="EL18">
            <v>0</v>
          </cell>
          <cell r="EM18">
            <v>8390113.6099999994</v>
          </cell>
        </row>
        <row r="19">
          <cell r="A19" t="str">
            <v>ED1</v>
          </cell>
          <cell r="B19">
            <v>19</v>
          </cell>
          <cell r="C19">
            <v>0</v>
          </cell>
          <cell r="D19">
            <v>0</v>
          </cell>
          <cell r="E19">
            <v>8475080.5899999999</v>
          </cell>
          <cell r="F19">
            <v>1997922.42</v>
          </cell>
          <cell r="G19">
            <v>672.47</v>
          </cell>
          <cell r="H19">
            <v>0</v>
          </cell>
          <cell r="I19">
            <v>-2770.13</v>
          </cell>
          <cell r="J19">
            <v>-1188003.58</v>
          </cell>
          <cell r="K19">
            <v>0</v>
          </cell>
          <cell r="L19">
            <v>4896.75</v>
          </cell>
          <cell r="M19">
            <v>9287798.5199999996</v>
          </cell>
          <cell r="N19">
            <v>3701133.2000000016</v>
          </cell>
          <cell r="O19">
            <v>0</v>
          </cell>
          <cell r="P19">
            <v>0</v>
          </cell>
          <cell r="Q19">
            <v>-10847.69</v>
          </cell>
          <cell r="R19">
            <v>-1458827.94</v>
          </cell>
          <cell r="S19">
            <v>0</v>
          </cell>
          <cell r="T19">
            <v>4896.75</v>
          </cell>
          <cell r="U19">
            <v>11524152.840000002</v>
          </cell>
          <cell r="V19">
            <v>1372509.1600000001</v>
          </cell>
          <cell r="W19">
            <v>20603950</v>
          </cell>
          <cell r="X19">
            <v>-6267615.5700000003</v>
          </cell>
          <cell r="Y19">
            <v>0</v>
          </cell>
          <cell r="Z19">
            <v>-19587.04</v>
          </cell>
          <cell r="AA19">
            <v>2806355.6999999997</v>
          </cell>
          <cell r="AB19">
            <v>0</v>
          </cell>
          <cell r="AC19">
            <v>0</v>
          </cell>
          <cell r="AD19">
            <v>-9471.58</v>
          </cell>
          <cell r="AE19">
            <v>-1760388.7100000002</v>
          </cell>
          <cell r="AF19">
            <v>0</v>
          </cell>
          <cell r="AG19">
            <v>4896.75</v>
          </cell>
          <cell r="AH19">
            <v>12565545</v>
          </cell>
          <cell r="AI19">
            <v>1601243.4900000002</v>
          </cell>
          <cell r="AJ19">
            <v>20603950</v>
          </cell>
          <cell r="AK19">
            <v>-8023714.71</v>
          </cell>
          <cell r="AL19">
            <v>0</v>
          </cell>
          <cell r="AM19">
            <v>-14690.29</v>
          </cell>
          <cell r="AN19">
            <v>954784.85999999975</v>
          </cell>
          <cell r="AO19">
            <v>0</v>
          </cell>
          <cell r="AP19">
            <v>0</v>
          </cell>
          <cell r="AQ19">
            <v>-8095.4699999999993</v>
          </cell>
          <cell r="AR19">
            <v>-1923270.1000000003</v>
          </cell>
          <cell r="AS19">
            <v>0</v>
          </cell>
          <cell r="AT19">
            <v>4896.75</v>
          </cell>
          <cell r="AU19">
            <v>11593861.039999999</v>
          </cell>
          <cell r="AV19">
            <v>1730068.6000000003</v>
          </cell>
          <cell r="AW19">
            <v>21544973.710000001</v>
          </cell>
          <cell r="AX19">
            <v>-9941319.129999999</v>
          </cell>
          <cell r="AY19">
            <v>0</v>
          </cell>
          <cell r="AZ19">
            <v>-9793.5400000000009</v>
          </cell>
          <cell r="BA19">
            <v>739729.51000000013</v>
          </cell>
          <cell r="BB19">
            <v>0</v>
          </cell>
          <cell r="BC19">
            <v>0</v>
          </cell>
          <cell r="BD19">
            <v>-6719.3499999999985</v>
          </cell>
          <cell r="BE19">
            <v>-1977517.4400000002</v>
          </cell>
          <cell r="BF19">
            <v>0</v>
          </cell>
          <cell r="BG19">
            <v>4896.75</v>
          </cell>
          <cell r="BH19">
            <v>10354250.509999998</v>
          </cell>
          <cell r="BI19">
            <v>2125902.8200000003</v>
          </cell>
          <cell r="BJ19">
            <v>22270942.07</v>
          </cell>
          <cell r="BK19">
            <v>-11911794.77</v>
          </cell>
          <cell r="BL19">
            <v>0</v>
          </cell>
          <cell r="BM19">
            <v>-4896.7900000000009</v>
          </cell>
          <cell r="BN19">
            <v>741156.7</v>
          </cell>
          <cell r="BO19">
            <v>0</v>
          </cell>
          <cell r="BP19">
            <v>0</v>
          </cell>
          <cell r="BQ19">
            <v>-5343.24</v>
          </cell>
          <cell r="BR19">
            <v>-2019851.3200000003</v>
          </cell>
          <cell r="BS19">
            <v>0</v>
          </cell>
          <cell r="BT19">
            <v>4896.75</v>
          </cell>
          <cell r="BU19">
            <v>9075109.3999999985</v>
          </cell>
          <cell r="BV19">
            <v>2429246.1500000004</v>
          </cell>
          <cell r="BW19">
            <v>22998337.620000001</v>
          </cell>
          <cell r="BX19">
            <v>-13923228.179999998</v>
          </cell>
          <cell r="BY19">
            <v>0</v>
          </cell>
          <cell r="BZ19">
            <v>-4.0000000000873115E-2</v>
          </cell>
          <cell r="CA19">
            <v>765974.97</v>
          </cell>
          <cell r="CB19">
            <v>0</v>
          </cell>
          <cell r="CC19">
            <v>0</v>
          </cell>
          <cell r="CD19">
            <v>-3967.1200000000008</v>
          </cell>
          <cell r="CE19">
            <v>-2004148.8</v>
          </cell>
          <cell r="CF19">
            <v>0</v>
          </cell>
          <cell r="CG19">
            <v>0.04</v>
          </cell>
          <cell r="CH19">
            <v>7832968.4899999974</v>
          </cell>
          <cell r="CI19">
            <v>2429246.1500000004</v>
          </cell>
          <cell r="CJ19">
            <v>23750551.439999998</v>
          </cell>
          <cell r="CK19">
            <v>-15917582.950000001</v>
          </cell>
          <cell r="CL19">
            <v>0</v>
          </cell>
          <cell r="CM19">
            <v>0</v>
          </cell>
          <cell r="CN19">
            <v>2565241.2600000002</v>
          </cell>
          <cell r="CO19">
            <v>0</v>
          </cell>
          <cell r="CP19">
            <v>1937424.64</v>
          </cell>
          <cell r="CQ19">
            <v>0</v>
          </cell>
          <cell r="CR19">
            <v>666432.7000000003</v>
          </cell>
          <cell r="CS19">
            <v>0</v>
          </cell>
          <cell r="CT19">
            <v>483609.83999999991</v>
          </cell>
          <cell r="CU19">
            <v>0</v>
          </cell>
          <cell r="CV19">
            <v>485261.36999999994</v>
          </cell>
          <cell r="CW19">
            <v>0</v>
          </cell>
          <cell r="CX19">
            <v>501668.80000000005</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4688895.75</v>
          </cell>
          <cell r="EF19">
            <v>821190.2</v>
          </cell>
          <cell r="EG19">
            <v>-46755.51</v>
          </cell>
          <cell r="EH19">
            <v>0</v>
          </cell>
          <cell r="EI19">
            <v>0</v>
          </cell>
          <cell r="EJ19">
            <v>-889084.7300000001</v>
          </cell>
          <cell r="EK19">
            <v>0</v>
          </cell>
          <cell r="EL19">
            <v>23872.129999999997</v>
          </cell>
          <cell r="EM19">
            <v>4598117.84</v>
          </cell>
        </row>
        <row r="20">
          <cell r="A20" t="str">
            <v>ED2</v>
          </cell>
          <cell r="B20">
            <v>20</v>
          </cell>
          <cell r="C20">
            <v>0</v>
          </cell>
          <cell r="D20">
            <v>0</v>
          </cell>
          <cell r="E20">
            <v>1820781.6600000001</v>
          </cell>
          <cell r="F20">
            <v>957832.98</v>
          </cell>
          <cell r="G20">
            <v>-515380</v>
          </cell>
          <cell r="H20">
            <v>0</v>
          </cell>
          <cell r="I20">
            <v>-1361</v>
          </cell>
          <cell r="J20">
            <v>-489542.48</v>
          </cell>
          <cell r="K20">
            <v>0</v>
          </cell>
          <cell r="L20">
            <v>23581.51</v>
          </cell>
          <cell r="M20">
            <v>1795912.67</v>
          </cell>
          <cell r="N20">
            <v>1237440.8699999999</v>
          </cell>
          <cell r="O20">
            <v>0</v>
          </cell>
          <cell r="P20">
            <v>0</v>
          </cell>
          <cell r="Q20">
            <v>-998.00999999999988</v>
          </cell>
          <cell r="R20">
            <v>-490317.48999999993</v>
          </cell>
          <cell r="S20">
            <v>0</v>
          </cell>
          <cell r="T20">
            <v>23581.51</v>
          </cell>
          <cell r="U20">
            <v>2565619.5499999998</v>
          </cell>
          <cell r="V20">
            <v>6698075.9000000004</v>
          </cell>
          <cell r="W20">
            <v>13579144.039999999</v>
          </cell>
          <cell r="X20">
            <v>-9560025.6599999983</v>
          </cell>
          <cell r="Y20">
            <v>0</v>
          </cell>
          <cell r="Z20">
            <v>-94326.090000000026</v>
          </cell>
          <cell r="AA20">
            <v>1360366.58</v>
          </cell>
          <cell r="AB20">
            <v>0</v>
          </cell>
          <cell r="AC20">
            <v>0</v>
          </cell>
          <cell r="AD20">
            <v>-878.6099999999999</v>
          </cell>
          <cell r="AE20">
            <v>-556911.12999999989</v>
          </cell>
          <cell r="AF20">
            <v>0</v>
          </cell>
          <cell r="AG20">
            <v>23581.51</v>
          </cell>
          <cell r="AH20">
            <v>3391777.8999999994</v>
          </cell>
          <cell r="AI20">
            <v>6698075.9000000004</v>
          </cell>
          <cell r="AJ20">
            <v>13579144.039999999</v>
          </cell>
          <cell r="AK20">
            <v>-10116621.560000001</v>
          </cell>
          <cell r="AL20">
            <v>0</v>
          </cell>
          <cell r="AM20">
            <v>-70744.580000000016</v>
          </cell>
          <cell r="AN20">
            <v>1412925.7599999998</v>
          </cell>
          <cell r="AO20">
            <v>0</v>
          </cell>
          <cell r="AP20">
            <v>0</v>
          </cell>
          <cell r="AQ20">
            <v>-759.2399999999999</v>
          </cell>
          <cell r="AR20">
            <v>-633848.26</v>
          </cell>
          <cell r="AS20">
            <v>0</v>
          </cell>
          <cell r="AT20">
            <v>23581.51</v>
          </cell>
          <cell r="AU20">
            <v>4193677.6699999995</v>
          </cell>
          <cell r="AV20">
            <v>7945930.4500000002</v>
          </cell>
          <cell r="AW20">
            <v>14990875.959999997</v>
          </cell>
          <cell r="AX20">
            <v>-10750035.219999999</v>
          </cell>
          <cell r="AY20">
            <v>0</v>
          </cell>
          <cell r="AZ20">
            <v>-47163.070000000007</v>
          </cell>
          <cell r="BA20">
            <v>1442212.5699999998</v>
          </cell>
          <cell r="BB20">
            <v>0</v>
          </cell>
          <cell r="BC20">
            <v>0</v>
          </cell>
          <cell r="BD20">
            <v>-639.83999999999992</v>
          </cell>
          <cell r="BE20">
            <v>-718601.66</v>
          </cell>
          <cell r="BF20">
            <v>0</v>
          </cell>
          <cell r="BG20">
            <v>23581.51</v>
          </cell>
          <cell r="BH20">
            <v>4940230.25</v>
          </cell>
          <cell r="BI20">
            <v>8524771.6400000006</v>
          </cell>
          <cell r="BJ20">
            <v>16431894.689999999</v>
          </cell>
          <cell r="BK20">
            <v>-11468082.880000005</v>
          </cell>
          <cell r="BL20">
            <v>0</v>
          </cell>
          <cell r="BM20">
            <v>-23581.559999999998</v>
          </cell>
          <cell r="BN20">
            <v>1529171.0699999998</v>
          </cell>
          <cell r="BO20">
            <v>0</v>
          </cell>
          <cell r="BP20">
            <v>0</v>
          </cell>
          <cell r="BQ20">
            <v>-520.47</v>
          </cell>
          <cell r="BR20">
            <v>-802940.43</v>
          </cell>
          <cell r="BS20">
            <v>0</v>
          </cell>
          <cell r="BT20">
            <v>23581.51</v>
          </cell>
          <cell r="BU20">
            <v>5689521.9299999988</v>
          </cell>
          <cell r="BV20">
            <v>9165882.1100000013</v>
          </cell>
          <cell r="BW20">
            <v>17959871.919999998</v>
          </cell>
          <cell r="BX20">
            <v>-12270349.940000003</v>
          </cell>
          <cell r="BY20">
            <v>0</v>
          </cell>
          <cell r="BZ20">
            <v>-4.9999999988358468E-2</v>
          </cell>
          <cell r="CA20">
            <v>1446092.9100000001</v>
          </cell>
          <cell r="CB20">
            <v>0</v>
          </cell>
          <cell r="CC20">
            <v>0</v>
          </cell>
          <cell r="CD20">
            <v>-401.07999999999987</v>
          </cell>
          <cell r="CE20">
            <v>-900374.35</v>
          </cell>
          <cell r="CF20">
            <v>0</v>
          </cell>
          <cell r="CG20">
            <v>0.05</v>
          </cell>
          <cell r="CH20">
            <v>6234839.459999999</v>
          </cell>
          <cell r="CI20">
            <v>9165882.1100000013</v>
          </cell>
          <cell r="CJ20">
            <v>19404770.989999998</v>
          </cell>
          <cell r="CK20">
            <v>-13169931.530000003</v>
          </cell>
          <cell r="CL20">
            <v>0</v>
          </cell>
          <cell r="CM20">
            <v>0</v>
          </cell>
          <cell r="CN20">
            <v>780963.49</v>
          </cell>
          <cell r="CO20">
            <v>0</v>
          </cell>
          <cell r="CP20">
            <v>862774.36</v>
          </cell>
          <cell r="CQ20">
            <v>0</v>
          </cell>
          <cell r="CR20">
            <v>900178.64000000013</v>
          </cell>
          <cell r="CS20">
            <v>0</v>
          </cell>
          <cell r="CT20">
            <v>914088.04999999993</v>
          </cell>
          <cell r="CU20">
            <v>0</v>
          </cell>
          <cell r="CV20">
            <v>966770.46</v>
          </cell>
          <cell r="CW20">
            <v>0</v>
          </cell>
          <cell r="CX20">
            <v>925679.50999999989</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6844035.9399999995</v>
          </cell>
          <cell r="EF20">
            <v>699205.67</v>
          </cell>
          <cell r="EG20">
            <v>0</v>
          </cell>
          <cell r="EH20">
            <v>0</v>
          </cell>
          <cell r="EI20">
            <v>0</v>
          </cell>
          <cell r="EJ20">
            <v>-1080970.73</v>
          </cell>
          <cell r="EK20">
            <v>0</v>
          </cell>
          <cell r="EL20">
            <v>3443.67</v>
          </cell>
          <cell r="EM20">
            <v>6465714.5499999998</v>
          </cell>
        </row>
        <row r="21">
          <cell r="A21" t="str">
            <v>ED3</v>
          </cell>
          <cell r="B21">
            <v>21</v>
          </cell>
          <cell r="C21">
            <v>0</v>
          </cell>
          <cell r="D21">
            <v>0</v>
          </cell>
          <cell r="E21">
            <v>111972.23000000001</v>
          </cell>
          <cell r="F21">
            <v>141621.87</v>
          </cell>
          <cell r="G21">
            <v>0</v>
          </cell>
          <cell r="H21">
            <v>0</v>
          </cell>
          <cell r="I21">
            <v>0</v>
          </cell>
          <cell r="J21">
            <v>-16376.16</v>
          </cell>
          <cell r="K21">
            <v>0</v>
          </cell>
          <cell r="L21">
            <v>0</v>
          </cell>
          <cell r="M21">
            <v>237217.94</v>
          </cell>
          <cell r="N21">
            <v>753196.58</v>
          </cell>
          <cell r="O21">
            <v>0</v>
          </cell>
          <cell r="P21">
            <v>0</v>
          </cell>
          <cell r="Q21">
            <v>0</v>
          </cell>
          <cell r="R21">
            <v>-65210.5</v>
          </cell>
          <cell r="S21">
            <v>0</v>
          </cell>
          <cell r="T21">
            <v>0</v>
          </cell>
          <cell r="U21">
            <v>925204.02</v>
          </cell>
          <cell r="V21">
            <v>0</v>
          </cell>
          <cell r="W21">
            <v>1801804.87</v>
          </cell>
          <cell r="X21">
            <v>-103499.22</v>
          </cell>
          <cell r="Y21">
            <v>0</v>
          </cell>
          <cell r="Z21">
            <v>0</v>
          </cell>
          <cell r="AA21">
            <v>773101.63000000012</v>
          </cell>
          <cell r="AB21">
            <v>0</v>
          </cell>
          <cell r="AC21">
            <v>0</v>
          </cell>
          <cell r="AD21">
            <v>0</v>
          </cell>
          <cell r="AE21">
            <v>-141525.41</v>
          </cell>
          <cell r="AF21">
            <v>0</v>
          </cell>
          <cell r="AG21">
            <v>0</v>
          </cell>
          <cell r="AH21">
            <v>1556780.2400000002</v>
          </cell>
          <cell r="AI21">
            <v>0</v>
          </cell>
          <cell r="AJ21">
            <v>1801804.87</v>
          </cell>
          <cell r="AK21">
            <v>-245024.63</v>
          </cell>
          <cell r="AL21">
            <v>0</v>
          </cell>
          <cell r="AM21">
            <v>0</v>
          </cell>
          <cell r="AN21">
            <v>605446.47000000009</v>
          </cell>
          <cell r="AO21">
            <v>0</v>
          </cell>
          <cell r="AP21">
            <v>0</v>
          </cell>
          <cell r="AQ21">
            <v>0</v>
          </cell>
          <cell r="AR21">
            <v>-210452.81</v>
          </cell>
          <cell r="AS21">
            <v>0</v>
          </cell>
          <cell r="AT21">
            <v>0</v>
          </cell>
          <cell r="AU21">
            <v>1951773.9000000001</v>
          </cell>
          <cell r="AV21">
            <v>0</v>
          </cell>
          <cell r="AW21">
            <v>2407251.3400000003</v>
          </cell>
          <cell r="AX21">
            <v>-455477.44</v>
          </cell>
          <cell r="AY21">
            <v>0</v>
          </cell>
          <cell r="AZ21">
            <v>0</v>
          </cell>
          <cell r="BA21">
            <v>525378.55999999994</v>
          </cell>
          <cell r="BB21">
            <v>0</v>
          </cell>
          <cell r="BC21">
            <v>0</v>
          </cell>
          <cell r="BD21">
            <v>0</v>
          </cell>
          <cell r="BE21">
            <v>-266994.07</v>
          </cell>
          <cell r="BF21">
            <v>0</v>
          </cell>
          <cell r="BG21">
            <v>0</v>
          </cell>
          <cell r="BH21">
            <v>2210158.39</v>
          </cell>
          <cell r="BI21">
            <v>0</v>
          </cell>
          <cell r="BJ21">
            <v>2932629.9000000004</v>
          </cell>
          <cell r="BK21">
            <v>-722471.51</v>
          </cell>
          <cell r="BL21">
            <v>0</v>
          </cell>
          <cell r="BM21">
            <v>0</v>
          </cell>
          <cell r="BN21">
            <v>467980.93999999994</v>
          </cell>
          <cell r="BO21">
            <v>0</v>
          </cell>
          <cell r="BP21">
            <v>0</v>
          </cell>
          <cell r="BQ21">
            <v>0</v>
          </cell>
          <cell r="BR21">
            <v>-316662.05</v>
          </cell>
          <cell r="BS21">
            <v>0</v>
          </cell>
          <cell r="BT21">
            <v>0</v>
          </cell>
          <cell r="BU21">
            <v>2361477.2800000003</v>
          </cell>
          <cell r="BV21">
            <v>0</v>
          </cell>
          <cell r="BW21">
            <v>3400610.8400000003</v>
          </cell>
          <cell r="BX21">
            <v>-1039133.56</v>
          </cell>
          <cell r="BY21">
            <v>0</v>
          </cell>
          <cell r="BZ21">
            <v>0</v>
          </cell>
          <cell r="CA21">
            <v>272498.64</v>
          </cell>
          <cell r="CB21">
            <v>0</v>
          </cell>
          <cell r="CC21">
            <v>0</v>
          </cell>
          <cell r="CD21">
            <v>0</v>
          </cell>
          <cell r="CE21">
            <v>-352777.76999999996</v>
          </cell>
          <cell r="CF21">
            <v>0</v>
          </cell>
          <cell r="CG21">
            <v>0</v>
          </cell>
          <cell r="CH21">
            <v>2281198.15</v>
          </cell>
          <cell r="CI21">
            <v>0</v>
          </cell>
          <cell r="CJ21">
            <v>3673109.4800000004</v>
          </cell>
          <cell r="CK21">
            <v>-1391911.3299999996</v>
          </cell>
          <cell r="CL21">
            <v>0</v>
          </cell>
          <cell r="CM21">
            <v>0</v>
          </cell>
          <cell r="CN21">
            <v>685778</v>
          </cell>
          <cell r="CO21">
            <v>0</v>
          </cell>
          <cell r="CP21">
            <v>715834.85000000009</v>
          </cell>
          <cell r="CQ21">
            <v>0</v>
          </cell>
          <cell r="CR21">
            <v>560598.57000000007</v>
          </cell>
          <cell r="CS21">
            <v>0</v>
          </cell>
          <cell r="CT21">
            <v>486461.60000000003</v>
          </cell>
          <cell r="CU21">
            <v>0</v>
          </cell>
          <cell r="CV21">
            <v>433315.68</v>
          </cell>
          <cell r="CW21">
            <v>0</v>
          </cell>
          <cell r="CX21">
            <v>252313.52</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-28618.289999999983</v>
          </cell>
          <cell r="EF21">
            <v>0</v>
          </cell>
          <cell r="EG21">
            <v>0</v>
          </cell>
          <cell r="EH21">
            <v>0</v>
          </cell>
          <cell r="EI21">
            <v>0</v>
          </cell>
          <cell r="EJ21">
            <v>7136.09</v>
          </cell>
          <cell r="EK21">
            <v>0</v>
          </cell>
          <cell r="EL21">
            <v>0</v>
          </cell>
          <cell r="EM21">
            <v>-21482.199999999983</v>
          </cell>
        </row>
        <row r="22">
          <cell r="A22" t="str">
            <v>ED4</v>
          </cell>
          <cell r="B22">
            <v>22</v>
          </cell>
          <cell r="C22">
            <v>0</v>
          </cell>
          <cell r="D22">
            <v>0</v>
          </cell>
          <cell r="E22">
            <v>91148.41</v>
          </cell>
          <cell r="F22">
            <v>7.0000000000000007E-2</v>
          </cell>
          <cell r="G22">
            <v>0</v>
          </cell>
          <cell r="H22">
            <v>0</v>
          </cell>
          <cell r="I22">
            <v>0</v>
          </cell>
          <cell r="J22">
            <v>-9005.91</v>
          </cell>
          <cell r="K22">
            <v>0</v>
          </cell>
          <cell r="L22">
            <v>7926.28</v>
          </cell>
          <cell r="M22">
            <v>-9322.49</v>
          </cell>
          <cell r="N22">
            <v>0</v>
          </cell>
          <cell r="O22">
            <v>0</v>
          </cell>
          <cell r="P22">
            <v>0</v>
          </cell>
          <cell r="Q22">
            <v>0</v>
          </cell>
          <cell r="R22">
            <v>-6209.909999999998</v>
          </cell>
          <cell r="S22">
            <v>0</v>
          </cell>
          <cell r="T22">
            <v>7926.28</v>
          </cell>
          <cell r="U22">
            <v>-7606.119999999999</v>
          </cell>
          <cell r="V22">
            <v>7.0000000000000007E-2</v>
          </cell>
          <cell r="W22">
            <v>90058.420000000013</v>
          </cell>
          <cell r="X22">
            <v>-65959.400000000009</v>
          </cell>
          <cell r="Y22">
            <v>0</v>
          </cell>
          <cell r="Z22">
            <v>-31705.14</v>
          </cell>
          <cell r="AA22">
            <v>0</v>
          </cell>
          <cell r="AB22">
            <v>0</v>
          </cell>
          <cell r="AC22">
            <v>0</v>
          </cell>
          <cell r="AD22">
            <v>0</v>
          </cell>
          <cell r="AE22">
            <v>-6209.87</v>
          </cell>
          <cell r="AF22">
            <v>0</v>
          </cell>
          <cell r="AG22">
            <v>7926.28</v>
          </cell>
          <cell r="AH22">
            <v>-5889.7100000000037</v>
          </cell>
          <cell r="AI22">
            <v>27959.489999999998</v>
          </cell>
          <cell r="AJ22">
            <v>90058.420000000013</v>
          </cell>
          <cell r="AK22">
            <v>-72169.270000000019</v>
          </cell>
          <cell r="AL22">
            <v>0</v>
          </cell>
          <cell r="AM22">
            <v>-23778.86</v>
          </cell>
          <cell r="AN22">
            <v>0</v>
          </cell>
          <cell r="AO22">
            <v>0</v>
          </cell>
          <cell r="AP22">
            <v>0</v>
          </cell>
          <cell r="AQ22">
            <v>0</v>
          </cell>
          <cell r="AR22">
            <v>-3656.5999999999995</v>
          </cell>
          <cell r="AS22">
            <v>0</v>
          </cell>
          <cell r="AT22">
            <v>7926.28</v>
          </cell>
          <cell r="AU22">
            <v>-1620.0300000000025</v>
          </cell>
          <cell r="AV22">
            <v>53492.46</v>
          </cell>
          <cell r="AW22">
            <v>90058.420000000013</v>
          </cell>
          <cell r="AX22">
            <v>-75825.87</v>
          </cell>
          <cell r="AY22">
            <v>0</v>
          </cell>
          <cell r="AZ22">
            <v>-15852.580000000002</v>
          </cell>
          <cell r="BA22">
            <v>0</v>
          </cell>
          <cell r="BB22">
            <v>0</v>
          </cell>
          <cell r="BC22">
            <v>0</v>
          </cell>
          <cell r="BD22">
            <v>0</v>
          </cell>
          <cell r="BE22">
            <v>-3656.5999999999995</v>
          </cell>
          <cell r="BF22">
            <v>0</v>
          </cell>
          <cell r="BG22">
            <v>7926.28</v>
          </cell>
          <cell r="BH22">
            <v>2649.6499999999951</v>
          </cell>
          <cell r="BI22">
            <v>53492.46</v>
          </cell>
          <cell r="BJ22">
            <v>90058.420000000013</v>
          </cell>
          <cell r="BK22">
            <v>-79482.47</v>
          </cell>
          <cell r="BL22">
            <v>0</v>
          </cell>
          <cell r="BM22">
            <v>-7926.3000000000029</v>
          </cell>
          <cell r="BN22">
            <v>0</v>
          </cell>
          <cell r="BO22">
            <v>0</v>
          </cell>
          <cell r="BP22">
            <v>0</v>
          </cell>
          <cell r="BQ22">
            <v>0</v>
          </cell>
          <cell r="BR22">
            <v>-3656.5999999999995</v>
          </cell>
          <cell r="BS22">
            <v>0</v>
          </cell>
          <cell r="BT22">
            <v>7926.28</v>
          </cell>
          <cell r="BU22">
            <v>6919.3299999999917</v>
          </cell>
          <cell r="BV22">
            <v>53492.46</v>
          </cell>
          <cell r="BW22">
            <v>90058.420000000013</v>
          </cell>
          <cell r="BX22">
            <v>-83139.070000000007</v>
          </cell>
          <cell r="BY22">
            <v>0</v>
          </cell>
          <cell r="BZ22">
            <v>-2.0000000004074536E-2</v>
          </cell>
          <cell r="CA22">
            <v>0</v>
          </cell>
          <cell r="CB22">
            <v>0</v>
          </cell>
          <cell r="CC22">
            <v>0</v>
          </cell>
          <cell r="CD22">
            <v>0</v>
          </cell>
          <cell r="CE22">
            <v>-3191.6699999999996</v>
          </cell>
          <cell r="CF22">
            <v>0</v>
          </cell>
          <cell r="CG22">
            <v>0.02</v>
          </cell>
          <cell r="CH22">
            <v>3727.6799999999967</v>
          </cell>
          <cell r="CI22">
            <v>53492.46</v>
          </cell>
          <cell r="CJ22">
            <v>90058.420000000013</v>
          </cell>
          <cell r="CK22">
            <v>-86330.739999999991</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958.8100000000004</v>
          </cell>
          <cell r="EF22">
            <v>0</v>
          </cell>
          <cell r="EG22">
            <v>0</v>
          </cell>
          <cell r="EH22">
            <v>0</v>
          </cell>
          <cell r="EI22">
            <v>0</v>
          </cell>
          <cell r="EJ22">
            <v>-8467.24</v>
          </cell>
          <cell r="EK22">
            <v>0</v>
          </cell>
          <cell r="EL22">
            <v>7926.2900000000009</v>
          </cell>
          <cell r="EM22">
            <v>417.86000000001877</v>
          </cell>
        </row>
        <row r="23">
          <cell r="A23" t="str">
            <v>ED5</v>
          </cell>
          <cell r="B23">
            <v>23</v>
          </cell>
          <cell r="C23">
            <v>0</v>
          </cell>
          <cell r="D23">
            <v>0</v>
          </cell>
          <cell r="E23">
            <v>51262.05</v>
          </cell>
          <cell r="F23">
            <v>155200</v>
          </cell>
          <cell r="G23">
            <v>0</v>
          </cell>
          <cell r="H23">
            <v>0</v>
          </cell>
          <cell r="I23">
            <v>0</v>
          </cell>
          <cell r="J23">
            <v>-79128.95</v>
          </cell>
          <cell r="K23">
            <v>0</v>
          </cell>
          <cell r="L23">
            <v>0</v>
          </cell>
          <cell r="M23">
            <v>226724.44</v>
          </cell>
          <cell r="N23">
            <v>0</v>
          </cell>
          <cell r="O23">
            <v>0</v>
          </cell>
          <cell r="P23">
            <v>0</v>
          </cell>
          <cell r="Q23">
            <v>0</v>
          </cell>
          <cell r="R23">
            <v>-109233.85</v>
          </cell>
          <cell r="S23">
            <v>0</v>
          </cell>
          <cell r="T23">
            <v>0</v>
          </cell>
          <cell r="U23">
            <v>117490.59</v>
          </cell>
          <cell r="V23">
            <v>0</v>
          </cell>
          <cell r="W23">
            <v>341002.11</v>
          </cell>
          <cell r="X23">
            <v>-223511.52000000002</v>
          </cell>
          <cell r="Y23">
            <v>0</v>
          </cell>
          <cell r="Z23">
            <v>0</v>
          </cell>
          <cell r="AA23">
            <v>0</v>
          </cell>
          <cell r="AB23">
            <v>0</v>
          </cell>
          <cell r="AC23">
            <v>0</v>
          </cell>
          <cell r="AD23">
            <v>0</v>
          </cell>
          <cell r="AE23">
            <v>-82952.17</v>
          </cell>
          <cell r="AF23">
            <v>0</v>
          </cell>
          <cell r="AG23">
            <v>0</v>
          </cell>
          <cell r="AH23">
            <v>34538.42</v>
          </cell>
          <cell r="AI23">
            <v>83543.350000000006</v>
          </cell>
          <cell r="AJ23">
            <v>341002.11</v>
          </cell>
          <cell r="AK23">
            <v>-306463.69</v>
          </cell>
          <cell r="AL23">
            <v>0</v>
          </cell>
          <cell r="AM23">
            <v>0</v>
          </cell>
          <cell r="AN23">
            <v>0</v>
          </cell>
          <cell r="AO23">
            <v>0</v>
          </cell>
          <cell r="AP23">
            <v>0</v>
          </cell>
          <cell r="AQ23">
            <v>0</v>
          </cell>
          <cell r="AR23">
            <v>-34538.42</v>
          </cell>
          <cell r="AS23">
            <v>0</v>
          </cell>
          <cell r="AT23">
            <v>0</v>
          </cell>
          <cell r="AU23">
            <v>0</v>
          </cell>
          <cell r="AV23">
            <v>185802.11</v>
          </cell>
          <cell r="AW23">
            <v>341002.11</v>
          </cell>
          <cell r="AX23">
            <v>-341002.11</v>
          </cell>
          <cell r="AY23">
            <v>0</v>
          </cell>
          <cell r="AZ23">
            <v>0</v>
          </cell>
          <cell r="BA23">
            <v>0</v>
          </cell>
          <cell r="BB23">
            <v>0</v>
          </cell>
          <cell r="BC23">
            <v>0</v>
          </cell>
          <cell r="BD23">
            <v>0</v>
          </cell>
          <cell r="BE23">
            <v>0</v>
          </cell>
          <cell r="BF23">
            <v>0</v>
          </cell>
          <cell r="BG23">
            <v>0</v>
          </cell>
          <cell r="BH23">
            <v>0</v>
          </cell>
          <cell r="BI23">
            <v>341002.11</v>
          </cell>
          <cell r="BJ23">
            <v>341002.11</v>
          </cell>
          <cell r="BK23">
            <v>-341002.11</v>
          </cell>
          <cell r="BL23">
            <v>0</v>
          </cell>
          <cell r="BM23">
            <v>0</v>
          </cell>
          <cell r="BN23">
            <v>0</v>
          </cell>
          <cell r="BO23">
            <v>0</v>
          </cell>
          <cell r="BP23">
            <v>0</v>
          </cell>
          <cell r="BQ23">
            <v>0</v>
          </cell>
          <cell r="BR23">
            <v>0</v>
          </cell>
          <cell r="BS23">
            <v>0</v>
          </cell>
          <cell r="BT23">
            <v>0</v>
          </cell>
          <cell r="BU23">
            <v>0</v>
          </cell>
          <cell r="BV23">
            <v>341002.11</v>
          </cell>
          <cell r="BW23">
            <v>341002.11</v>
          </cell>
          <cell r="BX23">
            <v>-341002.11</v>
          </cell>
          <cell r="BY23">
            <v>0</v>
          </cell>
          <cell r="BZ23">
            <v>0</v>
          </cell>
          <cell r="CA23">
            <v>0</v>
          </cell>
          <cell r="CB23">
            <v>0</v>
          </cell>
          <cell r="CC23">
            <v>0</v>
          </cell>
          <cell r="CD23">
            <v>0</v>
          </cell>
          <cell r="CE23">
            <v>0</v>
          </cell>
          <cell r="CF23">
            <v>0</v>
          </cell>
          <cell r="CG23">
            <v>0</v>
          </cell>
          <cell r="CH23">
            <v>0</v>
          </cell>
          <cell r="CI23">
            <v>341002.11</v>
          </cell>
          <cell r="CJ23">
            <v>341002.11</v>
          </cell>
          <cell r="CK23">
            <v>-341002.11</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row>
        <row r="24">
          <cell r="A24" t="str">
            <v>EX0</v>
          </cell>
          <cell r="B24">
            <v>24</v>
          </cell>
          <cell r="C24">
            <v>0</v>
          </cell>
          <cell r="D24">
            <v>0</v>
          </cell>
          <cell r="E24">
            <v>4749728.0599999996</v>
          </cell>
          <cell r="F24">
            <v>54068.83</v>
          </cell>
          <cell r="G24">
            <v>0</v>
          </cell>
          <cell r="H24">
            <v>0</v>
          </cell>
          <cell r="I24">
            <v>0</v>
          </cell>
          <cell r="J24">
            <v>0</v>
          </cell>
          <cell r="K24">
            <v>0</v>
          </cell>
          <cell r="L24">
            <v>0</v>
          </cell>
          <cell r="M24">
            <v>4803796.8899999997</v>
          </cell>
          <cell r="N24">
            <v>0</v>
          </cell>
          <cell r="O24">
            <v>0</v>
          </cell>
          <cell r="P24">
            <v>0</v>
          </cell>
          <cell r="Q24">
            <v>0</v>
          </cell>
          <cell r="R24">
            <v>0</v>
          </cell>
          <cell r="S24">
            <v>0</v>
          </cell>
          <cell r="T24">
            <v>0</v>
          </cell>
          <cell r="U24">
            <v>4803796.8899999997</v>
          </cell>
          <cell r="V24">
            <v>0</v>
          </cell>
          <cell r="W24">
            <v>4768926.71</v>
          </cell>
          <cell r="X24">
            <v>0</v>
          </cell>
          <cell r="Y24">
            <v>0</v>
          </cell>
          <cell r="Z24">
            <v>34870.18</v>
          </cell>
          <cell r="AA24">
            <v>0</v>
          </cell>
          <cell r="AB24">
            <v>0</v>
          </cell>
          <cell r="AC24">
            <v>0</v>
          </cell>
          <cell r="AD24">
            <v>0</v>
          </cell>
          <cell r="AE24">
            <v>0</v>
          </cell>
          <cell r="AF24">
            <v>0</v>
          </cell>
          <cell r="AG24">
            <v>0</v>
          </cell>
          <cell r="AH24">
            <v>4803796.8899999997</v>
          </cell>
          <cell r="AI24">
            <v>0</v>
          </cell>
          <cell r="AJ24">
            <v>4768926.71</v>
          </cell>
          <cell r="AK24">
            <v>0</v>
          </cell>
          <cell r="AL24">
            <v>0</v>
          </cell>
          <cell r="AM24">
            <v>34870.18</v>
          </cell>
          <cell r="AN24">
            <v>0</v>
          </cell>
          <cell r="AO24">
            <v>0</v>
          </cell>
          <cell r="AP24">
            <v>0</v>
          </cell>
          <cell r="AQ24">
            <v>0</v>
          </cell>
          <cell r="AR24">
            <v>0</v>
          </cell>
          <cell r="AS24">
            <v>0</v>
          </cell>
          <cell r="AT24">
            <v>0</v>
          </cell>
          <cell r="AU24">
            <v>4803796.8899999997</v>
          </cell>
          <cell r="AV24">
            <v>0</v>
          </cell>
          <cell r="AW24">
            <v>4768926.71</v>
          </cell>
          <cell r="AX24">
            <v>0</v>
          </cell>
          <cell r="AY24">
            <v>0</v>
          </cell>
          <cell r="AZ24">
            <v>34870.18</v>
          </cell>
          <cell r="BA24">
            <v>0</v>
          </cell>
          <cell r="BB24">
            <v>0</v>
          </cell>
          <cell r="BC24">
            <v>0</v>
          </cell>
          <cell r="BD24">
            <v>0</v>
          </cell>
          <cell r="BE24">
            <v>0</v>
          </cell>
          <cell r="BF24">
            <v>0</v>
          </cell>
          <cell r="BG24">
            <v>0</v>
          </cell>
          <cell r="BH24">
            <v>4803796.8899999997</v>
          </cell>
          <cell r="BI24">
            <v>0</v>
          </cell>
          <cell r="BJ24">
            <v>4768926.71</v>
          </cell>
          <cell r="BK24">
            <v>0</v>
          </cell>
          <cell r="BL24">
            <v>0</v>
          </cell>
          <cell r="BM24">
            <v>34870.18</v>
          </cell>
          <cell r="BN24">
            <v>0</v>
          </cell>
          <cell r="BO24">
            <v>0</v>
          </cell>
          <cell r="BP24">
            <v>0</v>
          </cell>
          <cell r="BQ24">
            <v>0</v>
          </cell>
          <cell r="BR24">
            <v>0</v>
          </cell>
          <cell r="BS24">
            <v>0</v>
          </cell>
          <cell r="BT24">
            <v>0</v>
          </cell>
          <cell r="BU24">
            <v>4803796.8899999997</v>
          </cell>
          <cell r="BV24">
            <v>0</v>
          </cell>
          <cell r="BW24">
            <v>4768926.71</v>
          </cell>
          <cell r="BX24">
            <v>0</v>
          </cell>
          <cell r="BY24">
            <v>0</v>
          </cell>
          <cell r="BZ24">
            <v>34870.18</v>
          </cell>
          <cell r="CA24">
            <v>0</v>
          </cell>
          <cell r="CB24">
            <v>0</v>
          </cell>
          <cell r="CC24">
            <v>0</v>
          </cell>
          <cell r="CD24">
            <v>0</v>
          </cell>
          <cell r="CE24">
            <v>0</v>
          </cell>
          <cell r="CF24">
            <v>0</v>
          </cell>
          <cell r="CG24">
            <v>0</v>
          </cell>
          <cell r="CH24">
            <v>4803796.8899999997</v>
          </cell>
          <cell r="CI24">
            <v>0</v>
          </cell>
          <cell r="CJ24">
            <v>4768926.71</v>
          </cell>
          <cell r="CK24">
            <v>0</v>
          </cell>
          <cell r="CL24">
            <v>0</v>
          </cell>
          <cell r="CM24">
            <v>34870.18</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4584353.1799999988</v>
          </cell>
          <cell r="EF24">
            <v>0</v>
          </cell>
          <cell r="EG24">
            <v>0</v>
          </cell>
          <cell r="EH24">
            <v>0</v>
          </cell>
          <cell r="EI24">
            <v>0</v>
          </cell>
          <cell r="EJ24">
            <v>0</v>
          </cell>
          <cell r="EK24">
            <v>0</v>
          </cell>
          <cell r="EL24">
            <v>0</v>
          </cell>
          <cell r="EM24">
            <v>4584353.1799999988</v>
          </cell>
        </row>
        <row r="25">
          <cell r="A25" t="str">
            <v>EX1</v>
          </cell>
          <cell r="B25">
            <v>25</v>
          </cell>
          <cell r="C25">
            <v>0</v>
          </cell>
          <cell r="D25">
            <v>0</v>
          </cell>
          <cell r="E25">
            <v>34505495.840000004</v>
          </cell>
          <cell r="F25">
            <v>423029.41</v>
          </cell>
          <cell r="G25">
            <v>0</v>
          </cell>
          <cell r="H25">
            <v>-61584.909999999996</v>
          </cell>
          <cell r="I25">
            <v>0</v>
          </cell>
          <cell r="J25">
            <v>-907531.05</v>
          </cell>
          <cell r="K25">
            <v>7688.7599999999993</v>
          </cell>
          <cell r="L25">
            <v>-8728.19</v>
          </cell>
          <cell r="M25">
            <v>33958369.859999999</v>
          </cell>
          <cell r="N25">
            <v>0</v>
          </cell>
          <cell r="O25">
            <v>0</v>
          </cell>
          <cell r="P25">
            <v>0</v>
          </cell>
          <cell r="Q25">
            <v>-820.02</v>
          </cell>
          <cell r="R25">
            <v>-913330.79</v>
          </cell>
          <cell r="S25">
            <v>8407.25</v>
          </cell>
          <cell r="T25">
            <v>-8728.19</v>
          </cell>
          <cell r="U25">
            <v>33043898.109999999</v>
          </cell>
          <cell r="V25">
            <v>9181427.7200000007</v>
          </cell>
          <cell r="W25">
            <v>55020666.459999986</v>
          </cell>
          <cell r="X25">
            <v>-21790942.919999994</v>
          </cell>
          <cell r="Y25">
            <v>-362252.62000000005</v>
          </cell>
          <cell r="Z25">
            <v>349127.41</v>
          </cell>
          <cell r="AA25">
            <v>173593.42</v>
          </cell>
          <cell r="AB25">
            <v>0</v>
          </cell>
          <cell r="AC25">
            <v>0</v>
          </cell>
          <cell r="AD25">
            <v>-802.15000000000009</v>
          </cell>
          <cell r="AE25">
            <v>-915048.8600000001</v>
          </cell>
          <cell r="AF25">
            <v>8407.25</v>
          </cell>
          <cell r="AG25">
            <v>-8728.19</v>
          </cell>
          <cell r="AH25">
            <v>32301319.579999994</v>
          </cell>
          <cell r="AI25">
            <v>9181427.7200000007</v>
          </cell>
          <cell r="AJ25">
            <v>55020666.459999986</v>
          </cell>
          <cell r="AK25">
            <v>-22705900.730000004</v>
          </cell>
          <cell r="AL25">
            <v>-353845.37000000005</v>
          </cell>
          <cell r="AM25">
            <v>340399.22</v>
          </cell>
          <cell r="AN25">
            <v>2033387.39</v>
          </cell>
          <cell r="AO25">
            <v>0</v>
          </cell>
          <cell r="AP25">
            <v>0</v>
          </cell>
          <cell r="AQ25">
            <v>-784.29000000000008</v>
          </cell>
          <cell r="AR25">
            <v>-937100.79999999993</v>
          </cell>
          <cell r="AS25">
            <v>8407.25</v>
          </cell>
          <cell r="AT25">
            <v>-8728.19</v>
          </cell>
          <cell r="AU25">
            <v>33396500.940000005</v>
          </cell>
          <cell r="AV25">
            <v>9181427.7200000007</v>
          </cell>
          <cell r="AW25">
            <v>57053160.649999984</v>
          </cell>
          <cell r="AX25">
            <v>-23642892.619999994</v>
          </cell>
          <cell r="AY25">
            <v>-345438.12</v>
          </cell>
          <cell r="AZ25">
            <v>331671.02999999997</v>
          </cell>
          <cell r="BA25">
            <v>1085946.57</v>
          </cell>
          <cell r="BB25">
            <v>0</v>
          </cell>
          <cell r="BC25">
            <v>0</v>
          </cell>
          <cell r="BD25">
            <v>-766.43000000000006</v>
          </cell>
          <cell r="BE25">
            <v>-968276.29</v>
          </cell>
          <cell r="BF25">
            <v>8407.25</v>
          </cell>
          <cell r="BG25">
            <v>-8728.19</v>
          </cell>
          <cell r="BH25">
            <v>33513083.849999994</v>
          </cell>
          <cell r="BI25">
            <v>9181427.7200000007</v>
          </cell>
          <cell r="BJ25">
            <v>58138214.019999981</v>
          </cell>
          <cell r="BK25">
            <v>-24611042.139999997</v>
          </cell>
          <cell r="BL25">
            <v>-337030.87000000005</v>
          </cell>
          <cell r="BM25">
            <v>322942.83999999997</v>
          </cell>
          <cell r="BN25">
            <v>1285329.49</v>
          </cell>
          <cell r="BO25">
            <v>0</v>
          </cell>
          <cell r="BP25">
            <v>0</v>
          </cell>
          <cell r="BQ25">
            <v>-748.56000000000006</v>
          </cell>
          <cell r="BR25">
            <v>-990415.35000000009</v>
          </cell>
          <cell r="BS25">
            <v>8407.25</v>
          </cell>
          <cell r="BT25">
            <v>-8728.19</v>
          </cell>
          <cell r="BU25">
            <v>33806928.490000002</v>
          </cell>
          <cell r="BV25">
            <v>9181427.7200000007</v>
          </cell>
          <cell r="BW25">
            <v>59422650.309999987</v>
          </cell>
          <cell r="BX25">
            <v>-25601312.850000001</v>
          </cell>
          <cell r="BY25">
            <v>-328623.62000000005</v>
          </cell>
          <cell r="BZ25">
            <v>314214.64999999997</v>
          </cell>
          <cell r="CA25">
            <v>1333936.6399999999</v>
          </cell>
          <cell r="CB25">
            <v>0</v>
          </cell>
          <cell r="CC25">
            <v>0</v>
          </cell>
          <cell r="CD25">
            <v>-730.69</v>
          </cell>
          <cell r="CE25">
            <v>-1015783.08</v>
          </cell>
          <cell r="CF25">
            <v>8407.25</v>
          </cell>
          <cell r="CG25">
            <v>-8728.19</v>
          </cell>
          <cell r="CH25">
            <v>34124030.420000002</v>
          </cell>
          <cell r="CI25">
            <v>9275709.9800000004</v>
          </cell>
          <cell r="CJ25">
            <v>60755693.749999985</v>
          </cell>
          <cell r="CK25">
            <v>-26616933.420000002</v>
          </cell>
          <cell r="CL25">
            <v>-320216.37</v>
          </cell>
          <cell r="CM25">
            <v>305486.45999999996</v>
          </cell>
          <cell r="CN25">
            <v>0</v>
          </cell>
          <cell r="CO25">
            <v>0</v>
          </cell>
          <cell r="CP25">
            <v>166916.75</v>
          </cell>
          <cell r="CQ25">
            <v>0</v>
          </cell>
          <cell r="CR25">
            <v>1955180.18</v>
          </cell>
          <cell r="CS25">
            <v>0</v>
          </cell>
          <cell r="CT25">
            <v>1044179.4</v>
          </cell>
          <cell r="CU25">
            <v>0</v>
          </cell>
          <cell r="CV25">
            <v>1235893.74</v>
          </cell>
          <cell r="CW25">
            <v>0</v>
          </cell>
          <cell r="CX25">
            <v>1282631.3899999999</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33718738.829999991</v>
          </cell>
          <cell r="EF25">
            <v>331000.2</v>
          </cell>
          <cell r="EG25">
            <v>0</v>
          </cell>
          <cell r="EH25">
            <v>0</v>
          </cell>
          <cell r="EI25">
            <v>-1205.7900000000009</v>
          </cell>
          <cell r="EJ25">
            <v>-914610.20000000019</v>
          </cell>
          <cell r="EK25">
            <v>5343.0599999999995</v>
          </cell>
          <cell r="EL25">
            <v>-8728.19</v>
          </cell>
          <cell r="EM25">
            <v>33130537.909999996</v>
          </cell>
        </row>
        <row r="26">
          <cell r="A26" t="str">
            <v>EX2</v>
          </cell>
          <cell r="B26">
            <v>26</v>
          </cell>
          <cell r="C26">
            <v>0</v>
          </cell>
          <cell r="D26">
            <v>0</v>
          </cell>
          <cell r="E26">
            <v>6125816.5399999991</v>
          </cell>
          <cell r="F26">
            <v>3403432.51</v>
          </cell>
          <cell r="G26">
            <v>0</v>
          </cell>
          <cell r="H26">
            <v>0</v>
          </cell>
          <cell r="I26">
            <v>0</v>
          </cell>
          <cell r="J26">
            <v>-1169207.44</v>
          </cell>
          <cell r="K26">
            <v>10174.279999999999</v>
          </cell>
          <cell r="L26">
            <v>1686.29</v>
          </cell>
          <cell r="M26">
            <v>8371902.1799999997</v>
          </cell>
          <cell r="N26">
            <v>3847521.6</v>
          </cell>
          <cell r="O26">
            <v>0</v>
          </cell>
          <cell r="P26">
            <v>0</v>
          </cell>
          <cell r="Q26">
            <v>-191.17999999999998</v>
          </cell>
          <cell r="R26">
            <v>-1466677.36</v>
          </cell>
          <cell r="S26">
            <v>10174.279999999999</v>
          </cell>
          <cell r="T26">
            <v>1686.29</v>
          </cell>
          <cell r="U26">
            <v>10764415.809999999</v>
          </cell>
          <cell r="V26">
            <v>859861.43</v>
          </cell>
          <cell r="W26">
            <v>20347195.91</v>
          </cell>
          <cell r="X26">
            <v>-6679021.6900000004</v>
          </cell>
          <cell r="Y26">
            <v>-213.80999999999472</v>
          </cell>
          <cell r="Z26">
            <v>-6745.130000000001</v>
          </cell>
          <cell r="AA26">
            <v>2897117.18</v>
          </cell>
          <cell r="AB26">
            <v>0</v>
          </cell>
          <cell r="AC26">
            <v>0</v>
          </cell>
          <cell r="AD26">
            <v>-159.39999999999998</v>
          </cell>
          <cell r="AE26">
            <v>-1736540.6999999997</v>
          </cell>
          <cell r="AF26">
            <v>106.90999999999477</v>
          </cell>
          <cell r="AG26">
            <v>1686.29</v>
          </cell>
          <cell r="AH26">
            <v>11926626.09</v>
          </cell>
          <cell r="AI26">
            <v>1533230.29</v>
          </cell>
          <cell r="AJ26">
            <v>20347195.91</v>
          </cell>
          <cell r="AK26">
            <v>-8415404.0800000001</v>
          </cell>
          <cell r="AL26">
            <v>-106.89999999999998</v>
          </cell>
          <cell r="AM26">
            <v>-5058.84</v>
          </cell>
          <cell r="AN26">
            <v>880758.98</v>
          </cell>
          <cell r="AO26">
            <v>0</v>
          </cell>
          <cell r="AP26">
            <v>0</v>
          </cell>
          <cell r="AQ26">
            <v>-127.63</v>
          </cell>
          <cell r="AR26">
            <v>-1884168.3799999997</v>
          </cell>
          <cell r="AS26">
            <v>106.89999999999998</v>
          </cell>
          <cell r="AT26">
            <v>1686.29</v>
          </cell>
          <cell r="AU26">
            <v>10924882.25</v>
          </cell>
          <cell r="AV26">
            <v>1945573.9</v>
          </cell>
          <cell r="AW26">
            <v>21227637.18</v>
          </cell>
          <cell r="AX26">
            <v>-10299382.379999999</v>
          </cell>
          <cell r="AY26">
            <v>0</v>
          </cell>
          <cell r="AZ26">
            <v>-3372.5499999999993</v>
          </cell>
          <cell r="BA26">
            <v>1634984.29</v>
          </cell>
          <cell r="BB26">
            <v>0</v>
          </cell>
          <cell r="BC26">
            <v>0</v>
          </cell>
          <cell r="BD26">
            <v>-95.859999999999985</v>
          </cell>
          <cell r="BE26">
            <v>-1922066.8399999999</v>
          </cell>
          <cell r="BF26">
            <v>0</v>
          </cell>
          <cell r="BG26">
            <v>1686.29</v>
          </cell>
          <cell r="BH26">
            <v>10639390.129999999</v>
          </cell>
          <cell r="BI26">
            <v>1945573.9</v>
          </cell>
          <cell r="BJ26">
            <v>22862303.759999998</v>
          </cell>
          <cell r="BK26">
            <v>-12221227.370000001</v>
          </cell>
          <cell r="BL26">
            <v>0</v>
          </cell>
          <cell r="BM26">
            <v>-1686.2599999999984</v>
          </cell>
          <cell r="BN26">
            <v>1910024.26</v>
          </cell>
          <cell r="BO26">
            <v>0</v>
          </cell>
          <cell r="BP26">
            <v>0</v>
          </cell>
          <cell r="BQ26">
            <v>-64.09</v>
          </cell>
          <cell r="BR26">
            <v>-1884132.5099999998</v>
          </cell>
          <cell r="BS26">
            <v>0</v>
          </cell>
          <cell r="BT26">
            <v>1686.26</v>
          </cell>
          <cell r="BU26">
            <v>10666904.050000001</v>
          </cell>
          <cell r="BV26">
            <v>4975672.9799999995</v>
          </cell>
          <cell r="BW26">
            <v>24772010.309999999</v>
          </cell>
          <cell r="BX26">
            <v>-14105106.26</v>
          </cell>
          <cell r="BY26">
            <v>0</v>
          </cell>
          <cell r="BZ26">
            <v>0</v>
          </cell>
          <cell r="CA26">
            <v>1978748.84</v>
          </cell>
          <cell r="CB26">
            <v>0</v>
          </cell>
          <cell r="CC26">
            <v>0</v>
          </cell>
          <cell r="CD26">
            <v>-32.319999999999986</v>
          </cell>
          <cell r="CE26">
            <v>-1961166.9499999997</v>
          </cell>
          <cell r="CF26">
            <v>0</v>
          </cell>
          <cell r="CG26">
            <v>0</v>
          </cell>
          <cell r="CH26">
            <v>10684453.619999999</v>
          </cell>
          <cell r="CI26">
            <v>6149496.8999999985</v>
          </cell>
          <cell r="CJ26">
            <v>26750540.789999999</v>
          </cell>
          <cell r="CK26">
            <v>-16066087.17</v>
          </cell>
          <cell r="CL26">
            <v>0</v>
          </cell>
          <cell r="CM26">
            <v>0</v>
          </cell>
          <cell r="CN26">
            <v>3699540</v>
          </cell>
          <cell r="CO26">
            <v>0</v>
          </cell>
          <cell r="CP26">
            <v>2785689.6000000001</v>
          </cell>
          <cell r="CQ26">
            <v>0</v>
          </cell>
          <cell r="CR26">
            <v>846883.64</v>
          </cell>
          <cell r="CS26">
            <v>0</v>
          </cell>
          <cell r="CT26">
            <v>1572100.28</v>
          </cell>
          <cell r="CU26">
            <v>0</v>
          </cell>
          <cell r="CV26">
            <v>1836561.78</v>
          </cell>
          <cell r="CW26">
            <v>0</v>
          </cell>
          <cell r="CX26">
            <v>1902643.12</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5532558.9699999988</v>
          </cell>
          <cell r="EF26">
            <v>1085680.6599999999</v>
          </cell>
          <cell r="EG26">
            <v>0</v>
          </cell>
          <cell r="EH26">
            <v>0</v>
          </cell>
          <cell r="EI26">
            <v>0</v>
          </cell>
          <cell r="EJ26">
            <v>-1079489.4100000001</v>
          </cell>
          <cell r="EK26">
            <v>10174.299999999999</v>
          </cell>
          <cell r="EL26">
            <v>1686.29</v>
          </cell>
          <cell r="EM26">
            <v>5550610.8099999996</v>
          </cell>
        </row>
        <row r="27">
          <cell r="A27" t="str">
            <v>EX3</v>
          </cell>
          <cell r="B27">
            <v>27</v>
          </cell>
          <cell r="C27">
            <v>0</v>
          </cell>
          <cell r="D27">
            <v>0</v>
          </cell>
          <cell r="E27">
            <v>1641279.6399999997</v>
          </cell>
          <cell r="F27">
            <v>497259.01</v>
          </cell>
          <cell r="G27">
            <v>0</v>
          </cell>
          <cell r="H27">
            <v>0</v>
          </cell>
          <cell r="I27">
            <v>-146.52000000000001</v>
          </cell>
          <cell r="J27">
            <v>-358447.84</v>
          </cell>
          <cell r="K27">
            <v>0</v>
          </cell>
          <cell r="L27">
            <v>13893.51</v>
          </cell>
          <cell r="M27">
            <v>1793837.8</v>
          </cell>
          <cell r="N27">
            <v>322400</v>
          </cell>
          <cell r="O27">
            <v>0</v>
          </cell>
          <cell r="P27">
            <v>0</v>
          </cell>
          <cell r="Q27">
            <v>-1181.94</v>
          </cell>
          <cell r="R27">
            <v>-371352.20999999996</v>
          </cell>
          <cell r="S27">
            <v>0</v>
          </cell>
          <cell r="T27">
            <v>13893.51</v>
          </cell>
          <cell r="U27">
            <v>1757597.1600000001</v>
          </cell>
          <cell r="V27">
            <v>308669.36</v>
          </cell>
          <cell r="W27">
            <v>4524910.33</v>
          </cell>
          <cell r="X27">
            <v>-2370220.3699999996</v>
          </cell>
          <cell r="Y27">
            <v>0</v>
          </cell>
          <cell r="Z27">
            <v>-55574.050000000017</v>
          </cell>
          <cell r="AA27">
            <v>343070</v>
          </cell>
          <cell r="AB27">
            <v>0</v>
          </cell>
          <cell r="AC27">
            <v>0</v>
          </cell>
          <cell r="AD27">
            <v>-1026.81</v>
          </cell>
          <cell r="AE27">
            <v>-363693.53</v>
          </cell>
          <cell r="AF27">
            <v>0</v>
          </cell>
          <cell r="AG27">
            <v>13893.51</v>
          </cell>
          <cell r="AH27">
            <v>1749840.33</v>
          </cell>
          <cell r="AI27">
            <v>716439.73</v>
          </cell>
          <cell r="AJ27">
            <v>4524910.33</v>
          </cell>
          <cell r="AK27">
            <v>-2733389.46</v>
          </cell>
          <cell r="AL27">
            <v>0</v>
          </cell>
          <cell r="AM27">
            <v>-41680.540000000023</v>
          </cell>
          <cell r="AN27">
            <v>348559.12</v>
          </cell>
          <cell r="AO27">
            <v>0</v>
          </cell>
          <cell r="AP27">
            <v>0</v>
          </cell>
          <cell r="AQ27">
            <v>-871.69</v>
          </cell>
          <cell r="AR27">
            <v>-354756.87000000005</v>
          </cell>
          <cell r="AS27">
            <v>0</v>
          </cell>
          <cell r="AT27">
            <v>13893.51</v>
          </cell>
          <cell r="AU27">
            <v>1756664.4</v>
          </cell>
          <cell r="AV27">
            <v>1150069.8999999999</v>
          </cell>
          <cell r="AW27">
            <v>4871918.2</v>
          </cell>
          <cell r="AX27">
            <v>-3087466.77</v>
          </cell>
          <cell r="AY27">
            <v>0</v>
          </cell>
          <cell r="AZ27">
            <v>-27787.030000000028</v>
          </cell>
          <cell r="BA27">
            <v>354833.19</v>
          </cell>
          <cell r="BB27">
            <v>0</v>
          </cell>
          <cell r="BC27">
            <v>0</v>
          </cell>
          <cell r="BD27">
            <v>-716.56</v>
          </cell>
          <cell r="BE27">
            <v>-356292.62999999995</v>
          </cell>
          <cell r="BF27">
            <v>0</v>
          </cell>
          <cell r="BG27">
            <v>13893.51</v>
          </cell>
          <cell r="BH27">
            <v>1768381.9100000001</v>
          </cell>
          <cell r="BI27">
            <v>1150069.8999999999</v>
          </cell>
          <cell r="BJ27">
            <v>5225200.1400000006</v>
          </cell>
          <cell r="BK27">
            <v>-3442924.7100000004</v>
          </cell>
          <cell r="BL27">
            <v>0</v>
          </cell>
          <cell r="BM27">
            <v>-13893.520000000033</v>
          </cell>
          <cell r="BN27">
            <v>361220.18</v>
          </cell>
          <cell r="BO27">
            <v>0</v>
          </cell>
          <cell r="BP27">
            <v>0</v>
          </cell>
          <cell r="BQ27">
            <v>-561.44000000000005</v>
          </cell>
          <cell r="BR27">
            <v>-354136.12000000005</v>
          </cell>
          <cell r="BS27">
            <v>0</v>
          </cell>
          <cell r="BT27">
            <v>13893.51</v>
          </cell>
          <cell r="BU27">
            <v>1788798.04</v>
          </cell>
          <cell r="BV27">
            <v>1484857.44</v>
          </cell>
          <cell r="BW27">
            <v>5584869.0700000003</v>
          </cell>
          <cell r="BX27">
            <v>-3796071.0199999996</v>
          </cell>
          <cell r="BY27">
            <v>0</v>
          </cell>
          <cell r="BZ27">
            <v>-1.0000000038417056E-2</v>
          </cell>
          <cell r="CA27">
            <v>368083.37</v>
          </cell>
          <cell r="CB27">
            <v>0</v>
          </cell>
          <cell r="CC27">
            <v>0</v>
          </cell>
          <cell r="CD27">
            <v>-406.30999999999995</v>
          </cell>
          <cell r="CE27">
            <v>-342232.31</v>
          </cell>
          <cell r="CF27">
            <v>0</v>
          </cell>
          <cell r="CG27">
            <v>0.01</v>
          </cell>
          <cell r="CH27">
            <v>1814242.7999999996</v>
          </cell>
          <cell r="CI27">
            <v>2345036.4699999997</v>
          </cell>
          <cell r="CJ27">
            <v>5951401.1900000004</v>
          </cell>
          <cell r="CK27">
            <v>-4137158.3899999992</v>
          </cell>
          <cell r="CL27">
            <v>0</v>
          </cell>
          <cell r="CM27">
            <v>-2.9103830456733704E-11</v>
          </cell>
          <cell r="CN27">
            <v>310000</v>
          </cell>
          <cell r="CO27">
            <v>0</v>
          </cell>
          <cell r="CP27">
            <v>329875</v>
          </cell>
          <cell r="CQ27">
            <v>0</v>
          </cell>
          <cell r="CR27">
            <v>335153</v>
          </cell>
          <cell r="CS27">
            <v>0</v>
          </cell>
          <cell r="CT27">
            <v>341185.75</v>
          </cell>
          <cell r="CU27">
            <v>0</v>
          </cell>
          <cell r="CV27">
            <v>347327.1</v>
          </cell>
          <cell r="CW27">
            <v>0</v>
          </cell>
          <cell r="CX27">
            <v>353926.31</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1593547.4100000001</v>
          </cell>
          <cell r="EF27">
            <v>397200.24</v>
          </cell>
          <cell r="EG27">
            <v>0</v>
          </cell>
          <cell r="EH27">
            <v>0</v>
          </cell>
          <cell r="EI27">
            <v>0</v>
          </cell>
          <cell r="EJ27">
            <v>-374917.61000000004</v>
          </cell>
          <cell r="EK27">
            <v>0</v>
          </cell>
          <cell r="EL27">
            <v>13893.51</v>
          </cell>
          <cell r="EM27">
            <v>1629723.5500000005</v>
          </cell>
        </row>
        <row r="28">
          <cell r="A28" t="str">
            <v>EX4</v>
          </cell>
          <cell r="B28">
            <v>28</v>
          </cell>
          <cell r="C28">
            <v>0</v>
          </cell>
          <cell r="D28">
            <v>0</v>
          </cell>
          <cell r="E28">
            <v>2639642.4000000004</v>
          </cell>
          <cell r="F28">
            <v>2389951.2800000003</v>
          </cell>
          <cell r="G28">
            <v>0</v>
          </cell>
          <cell r="H28">
            <v>0</v>
          </cell>
          <cell r="I28">
            <v>-4406.3099999999995</v>
          </cell>
          <cell r="J28">
            <v>-1703055.93</v>
          </cell>
          <cell r="K28">
            <v>0</v>
          </cell>
          <cell r="L28">
            <v>0</v>
          </cell>
          <cell r="M28">
            <v>3322131.4400000004</v>
          </cell>
          <cell r="N28">
            <v>2771673.05</v>
          </cell>
          <cell r="O28">
            <v>0</v>
          </cell>
          <cell r="P28">
            <v>0</v>
          </cell>
          <cell r="Q28">
            <v>-1673.1599999999999</v>
          </cell>
          <cell r="R28">
            <v>-2203209.7600000002</v>
          </cell>
          <cell r="S28">
            <v>0</v>
          </cell>
          <cell r="T28">
            <v>0</v>
          </cell>
          <cell r="U28">
            <v>3888921.57</v>
          </cell>
          <cell r="V28">
            <v>2165146.2500000005</v>
          </cell>
          <cell r="W28">
            <v>13564424.399999999</v>
          </cell>
          <cell r="X28">
            <v>-6881478.9199999999</v>
          </cell>
          <cell r="Y28">
            <v>0</v>
          </cell>
          <cell r="Z28">
            <v>0</v>
          </cell>
          <cell r="AA28">
            <v>2796020.5</v>
          </cell>
          <cell r="AB28">
            <v>0</v>
          </cell>
          <cell r="AC28">
            <v>0</v>
          </cell>
          <cell r="AD28">
            <v>-253.36999999999989</v>
          </cell>
          <cell r="AE28">
            <v>-2480241.5900000003</v>
          </cell>
          <cell r="AF28">
            <v>0</v>
          </cell>
          <cell r="AG28">
            <v>0</v>
          </cell>
          <cell r="AH28">
            <v>4204447.1099999994</v>
          </cell>
          <cell r="AI28">
            <v>3883052.3000000007</v>
          </cell>
          <cell r="AJ28">
            <v>13564424.399999999</v>
          </cell>
          <cell r="AK28">
            <v>-9359977.2899999991</v>
          </cell>
          <cell r="AL28">
            <v>0</v>
          </cell>
          <cell r="AM28">
            <v>0</v>
          </cell>
          <cell r="AN28">
            <v>2840756.83</v>
          </cell>
          <cell r="AO28">
            <v>0</v>
          </cell>
          <cell r="AP28">
            <v>0</v>
          </cell>
          <cell r="AQ28">
            <v>0</v>
          </cell>
          <cell r="AR28">
            <v>-2817950.8299999996</v>
          </cell>
          <cell r="AS28">
            <v>0</v>
          </cell>
          <cell r="AT28">
            <v>0</v>
          </cell>
          <cell r="AU28">
            <v>4227253.1100000003</v>
          </cell>
          <cell r="AV28">
            <v>5605281.7000000011</v>
          </cell>
          <cell r="AW28">
            <v>16405181.229999999</v>
          </cell>
          <cell r="AX28">
            <v>-12177928.120000001</v>
          </cell>
          <cell r="AY28">
            <v>0</v>
          </cell>
          <cell r="AZ28">
            <v>0</v>
          </cell>
          <cell r="BA28">
            <v>2891890.46</v>
          </cell>
          <cell r="BB28">
            <v>0</v>
          </cell>
          <cell r="BC28">
            <v>0</v>
          </cell>
          <cell r="BD28">
            <v>0</v>
          </cell>
          <cell r="BE28">
            <v>-2822853.0399999996</v>
          </cell>
          <cell r="BF28">
            <v>0</v>
          </cell>
          <cell r="BG28">
            <v>0</v>
          </cell>
          <cell r="BH28">
            <v>4296290.53</v>
          </cell>
          <cell r="BI28">
            <v>7996730.8500000006</v>
          </cell>
          <cell r="BJ28">
            <v>19297071.689999998</v>
          </cell>
          <cell r="BK28">
            <v>-15000781.159999998</v>
          </cell>
          <cell r="BL28">
            <v>0</v>
          </cell>
          <cell r="BM28">
            <v>0</v>
          </cell>
          <cell r="BN28">
            <v>2943944.49</v>
          </cell>
          <cell r="BO28">
            <v>0</v>
          </cell>
          <cell r="BP28">
            <v>0</v>
          </cell>
          <cell r="BQ28">
            <v>0</v>
          </cell>
          <cell r="BR28">
            <v>-2867543.2600000002</v>
          </cell>
          <cell r="BS28">
            <v>0</v>
          </cell>
          <cell r="BT28">
            <v>0</v>
          </cell>
          <cell r="BU28">
            <v>4372691.7600000007</v>
          </cell>
          <cell r="BV28">
            <v>10768403.899999999</v>
          </cell>
          <cell r="BW28">
            <v>22241016.179999996</v>
          </cell>
          <cell r="BX28">
            <v>-17868324.419999998</v>
          </cell>
          <cell r="BY28">
            <v>0</v>
          </cell>
          <cell r="BZ28">
            <v>0</v>
          </cell>
          <cell r="CA28">
            <v>2999879.42</v>
          </cell>
          <cell r="CB28">
            <v>0</v>
          </cell>
          <cell r="CC28">
            <v>0</v>
          </cell>
          <cell r="CD28">
            <v>0</v>
          </cell>
          <cell r="CE28">
            <v>-2918717.6700000004</v>
          </cell>
          <cell r="CF28">
            <v>0</v>
          </cell>
          <cell r="CG28">
            <v>0</v>
          </cell>
          <cell r="CH28">
            <v>4453853.51</v>
          </cell>
          <cell r="CI28">
            <v>13564424.399999999</v>
          </cell>
          <cell r="CJ28">
            <v>25240895.599999998</v>
          </cell>
          <cell r="CK28">
            <v>-20787042.089999996</v>
          </cell>
          <cell r="CL28">
            <v>0</v>
          </cell>
          <cell r="CM28">
            <v>0</v>
          </cell>
          <cell r="CN28">
            <v>2665070.2400000002</v>
          </cell>
          <cell r="CO28">
            <v>0</v>
          </cell>
          <cell r="CP28">
            <v>2688481.25</v>
          </cell>
          <cell r="CQ28">
            <v>0</v>
          </cell>
          <cell r="CR28">
            <v>2731496.9499999997</v>
          </cell>
          <cell r="CS28">
            <v>0</v>
          </cell>
          <cell r="CT28">
            <v>2780663.9</v>
          </cell>
          <cell r="CU28">
            <v>0</v>
          </cell>
          <cell r="CV28">
            <v>2830715.85</v>
          </cell>
          <cell r="CW28">
            <v>0</v>
          </cell>
          <cell r="CX28">
            <v>2884499.44</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1829120.7000000002</v>
          </cell>
          <cell r="EF28">
            <v>1282625.78</v>
          </cell>
          <cell r="EG28">
            <v>0</v>
          </cell>
          <cell r="EH28">
            <v>0</v>
          </cell>
          <cell r="EI28">
            <v>0</v>
          </cell>
          <cell r="EJ28">
            <v>-1493599.73</v>
          </cell>
          <cell r="EK28">
            <v>0</v>
          </cell>
          <cell r="EL28">
            <v>0</v>
          </cell>
          <cell r="EM28">
            <v>1618146.7500000005</v>
          </cell>
        </row>
        <row r="29">
          <cell r="A29" t="str">
            <v>EX5</v>
          </cell>
          <cell r="B29">
            <v>29</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row>
        <row r="30">
          <cell r="A30" t="str">
            <v>EX6</v>
          </cell>
          <cell r="B30">
            <v>30</v>
          </cell>
          <cell r="C30">
            <v>0</v>
          </cell>
          <cell r="D30">
            <v>0</v>
          </cell>
          <cell r="E30">
            <v>1342299.5600000003</v>
          </cell>
          <cell r="F30">
            <v>441888.87</v>
          </cell>
          <cell r="G30">
            <v>0</v>
          </cell>
          <cell r="H30">
            <v>0</v>
          </cell>
          <cell r="I30">
            <v>0</v>
          </cell>
          <cell r="J30">
            <v>-517389.61999999994</v>
          </cell>
          <cell r="K30">
            <v>0</v>
          </cell>
          <cell r="L30">
            <v>14903.49</v>
          </cell>
          <cell r="M30">
            <v>1281702.2999999998</v>
          </cell>
          <cell r="N30">
            <v>783432</v>
          </cell>
          <cell r="O30">
            <v>0</v>
          </cell>
          <cell r="P30">
            <v>0</v>
          </cell>
          <cell r="Q30">
            <v>-1464.6900000000146</v>
          </cell>
          <cell r="R30">
            <v>-520425.12999999995</v>
          </cell>
          <cell r="S30">
            <v>0</v>
          </cell>
          <cell r="T30">
            <v>7451.76</v>
          </cell>
          <cell r="U30">
            <v>1550696.24</v>
          </cell>
          <cell r="V30">
            <v>4329554.88</v>
          </cell>
          <cell r="W30">
            <v>8483375.0199999996</v>
          </cell>
          <cell r="X30">
            <v>-5772737.4400000004</v>
          </cell>
          <cell r="Y30">
            <v>0</v>
          </cell>
          <cell r="Z30">
            <v>0</v>
          </cell>
          <cell r="AA30">
            <v>1163007.3</v>
          </cell>
          <cell r="AB30">
            <v>0</v>
          </cell>
          <cell r="AC30">
            <v>0</v>
          </cell>
          <cell r="AD30">
            <v>-851.5</v>
          </cell>
          <cell r="AE30">
            <v>-663257.00999999989</v>
          </cell>
          <cell r="AF30">
            <v>0</v>
          </cell>
          <cell r="AG30">
            <v>0</v>
          </cell>
          <cell r="AH30">
            <v>2049595.0300000003</v>
          </cell>
          <cell r="AI30">
            <v>4329554.88</v>
          </cell>
          <cell r="AJ30">
            <v>8483375.0199999996</v>
          </cell>
          <cell r="AK30">
            <v>-6433779.9899999993</v>
          </cell>
          <cell r="AL30">
            <v>0</v>
          </cell>
          <cell r="AM30">
            <v>0</v>
          </cell>
          <cell r="AN30">
            <v>846998.66</v>
          </cell>
          <cell r="AO30">
            <v>0</v>
          </cell>
          <cell r="AP30">
            <v>0</v>
          </cell>
          <cell r="AQ30">
            <v>-238.30999999999995</v>
          </cell>
          <cell r="AR30">
            <v>-731287.20000000007</v>
          </cell>
          <cell r="AS30">
            <v>0</v>
          </cell>
          <cell r="AT30">
            <v>0</v>
          </cell>
          <cell r="AU30">
            <v>2165068.1799999997</v>
          </cell>
          <cell r="AV30">
            <v>4885571.72</v>
          </cell>
          <cell r="AW30">
            <v>9327307.7200000007</v>
          </cell>
          <cell r="AX30">
            <v>-7162239.54</v>
          </cell>
          <cell r="AY30">
            <v>0</v>
          </cell>
          <cell r="AZ30">
            <v>0</v>
          </cell>
          <cell r="BA30">
            <v>862244.64</v>
          </cell>
          <cell r="BB30">
            <v>0</v>
          </cell>
          <cell r="BC30">
            <v>0</v>
          </cell>
          <cell r="BD30">
            <v>0</v>
          </cell>
          <cell r="BE30">
            <v>-796038.14999999991</v>
          </cell>
          <cell r="BF30">
            <v>0</v>
          </cell>
          <cell r="BG30">
            <v>0</v>
          </cell>
          <cell r="BH30">
            <v>2231274.67</v>
          </cell>
          <cell r="BI30">
            <v>5484750</v>
          </cell>
          <cell r="BJ30">
            <v>10189552.359999999</v>
          </cell>
          <cell r="BK30">
            <v>-7958277.6899999995</v>
          </cell>
          <cell r="BL30">
            <v>0</v>
          </cell>
          <cell r="BM30">
            <v>0</v>
          </cell>
          <cell r="BN30">
            <v>877765.04</v>
          </cell>
          <cell r="BO30">
            <v>0</v>
          </cell>
          <cell r="BP30">
            <v>0</v>
          </cell>
          <cell r="BQ30">
            <v>0</v>
          </cell>
          <cell r="BR30">
            <v>-864735.20999999985</v>
          </cell>
          <cell r="BS30">
            <v>0</v>
          </cell>
          <cell r="BT30">
            <v>0</v>
          </cell>
          <cell r="BU30">
            <v>2244304.5</v>
          </cell>
          <cell r="BV30">
            <v>6091943.6899999995</v>
          </cell>
          <cell r="BW30">
            <v>11067317.4</v>
          </cell>
          <cell r="BX30">
            <v>-8823012.9000000004</v>
          </cell>
          <cell r="BY30">
            <v>0</v>
          </cell>
          <cell r="BZ30">
            <v>0</v>
          </cell>
          <cell r="CA30">
            <v>894442.58</v>
          </cell>
          <cell r="CB30">
            <v>0</v>
          </cell>
          <cell r="CC30">
            <v>0</v>
          </cell>
          <cell r="CD30">
            <v>0</v>
          </cell>
          <cell r="CE30">
            <v>-917790.59000000008</v>
          </cell>
          <cell r="CF30">
            <v>0</v>
          </cell>
          <cell r="CG30">
            <v>0</v>
          </cell>
          <cell r="CH30">
            <v>2220956.4899999998</v>
          </cell>
          <cell r="CI30">
            <v>6533832.5599999996</v>
          </cell>
          <cell r="CJ30">
            <v>11961759.98</v>
          </cell>
          <cell r="CK30">
            <v>-9740803.4899999984</v>
          </cell>
          <cell r="CL30">
            <v>0</v>
          </cell>
          <cell r="CM30">
            <v>0</v>
          </cell>
          <cell r="CN30">
            <v>753300</v>
          </cell>
          <cell r="CO30">
            <v>0</v>
          </cell>
          <cell r="CP30">
            <v>1118276.25</v>
          </cell>
          <cell r="CQ30">
            <v>0</v>
          </cell>
          <cell r="CR30">
            <v>814421.78999999992</v>
          </cell>
          <cell r="CS30">
            <v>0</v>
          </cell>
          <cell r="CT30">
            <v>829081.38</v>
          </cell>
          <cell r="CU30">
            <v>0</v>
          </cell>
          <cell r="CV30">
            <v>844004.84000000008</v>
          </cell>
          <cell r="CW30">
            <v>0</v>
          </cell>
          <cell r="CX30">
            <v>860040.94000000006</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1275961.2000000027</v>
          </cell>
          <cell r="EF30">
            <v>662000.4</v>
          </cell>
          <cell r="EG30">
            <v>0</v>
          </cell>
          <cell r="EH30">
            <v>0</v>
          </cell>
          <cell r="EI30">
            <v>0</v>
          </cell>
          <cell r="EJ30">
            <v>-641963.52000000002</v>
          </cell>
          <cell r="EK30">
            <v>0</v>
          </cell>
          <cell r="EL30">
            <v>7451.7600000000075</v>
          </cell>
          <cell r="EM30">
            <v>1303449.8399999999</v>
          </cell>
        </row>
        <row r="31">
          <cell r="A31" t="str">
            <v>EVC</v>
          </cell>
          <cell r="B31">
            <v>31</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row>
        <row r="32">
          <cell r="A32" t="str">
            <v>ET</v>
          </cell>
          <cell r="B32">
            <v>32</v>
          </cell>
          <cell r="C32">
            <v>0</v>
          </cell>
          <cell r="D32">
            <v>0</v>
          </cell>
          <cell r="E32">
            <v>705333729.37999976</v>
          </cell>
          <cell r="F32">
            <v>55997388.579999983</v>
          </cell>
          <cell r="G32">
            <v>-7878712.7200000007</v>
          </cell>
          <cell r="H32">
            <v>-61461.49</v>
          </cell>
          <cell r="I32">
            <v>-1858836.8299999998</v>
          </cell>
          <cell r="J32">
            <v>-30266380.25</v>
          </cell>
          <cell r="K32">
            <v>137932.97999999998</v>
          </cell>
          <cell r="L32">
            <v>-4028019.5700000003</v>
          </cell>
          <cell r="M32">
            <v>717375640.07999992</v>
          </cell>
          <cell r="N32">
            <v>72712248.729999989</v>
          </cell>
          <cell r="O32">
            <v>-7520245.3800000008</v>
          </cell>
          <cell r="P32">
            <v>0</v>
          </cell>
          <cell r="Q32">
            <v>-1926390.5799999996</v>
          </cell>
          <cell r="R32">
            <v>-32346138.489999998</v>
          </cell>
          <cell r="S32">
            <v>137158.33000000002</v>
          </cell>
          <cell r="T32">
            <v>-4035471.3000000007</v>
          </cell>
          <cell r="U32">
            <v>744396801.38999987</v>
          </cell>
          <cell r="V32">
            <v>119586177.92999999</v>
          </cell>
          <cell r="W32">
            <v>1171800097.1499999</v>
          </cell>
          <cell r="X32">
            <v>-480805467.17000002</v>
          </cell>
          <cell r="Y32">
            <v>-1207204.58</v>
          </cell>
          <cell r="Z32">
            <v>121947319.31000002</v>
          </cell>
          <cell r="AA32">
            <v>79240725.519999981</v>
          </cell>
          <cell r="AB32">
            <v>-8347912.7599999998</v>
          </cell>
          <cell r="AC32">
            <v>0</v>
          </cell>
          <cell r="AD32">
            <v>-1738536.6100000003</v>
          </cell>
          <cell r="AE32">
            <v>-34453955.460000008</v>
          </cell>
          <cell r="AF32">
            <v>127090.96</v>
          </cell>
          <cell r="AG32">
            <v>-4042923.0600000005</v>
          </cell>
          <cell r="AH32">
            <v>775181289.97999978</v>
          </cell>
          <cell r="AI32">
            <v>133444631.97999999</v>
          </cell>
          <cell r="AJ32">
            <v>1171800097.1499999</v>
          </cell>
          <cell r="AK32">
            <v>-513443089.80000001</v>
          </cell>
          <cell r="AL32">
            <v>-1080113.6199999999</v>
          </cell>
          <cell r="AM32">
            <v>117904396.24999999</v>
          </cell>
          <cell r="AN32">
            <v>73200685.449999988</v>
          </cell>
          <cell r="AO32">
            <v>-7439582.5199999996</v>
          </cell>
          <cell r="AP32">
            <v>0</v>
          </cell>
          <cell r="AQ32">
            <v>-1627698.95</v>
          </cell>
          <cell r="AR32">
            <v>-36237853.500000007</v>
          </cell>
          <cell r="AS32">
            <v>109684.7</v>
          </cell>
          <cell r="AT32">
            <v>-4042923.0600000005</v>
          </cell>
          <cell r="AU32">
            <v>799143602.09999979</v>
          </cell>
          <cell r="AV32">
            <v>149431831.56999999</v>
          </cell>
          <cell r="AW32">
            <v>1234499027.9200003</v>
          </cell>
          <cell r="AX32">
            <v>-548246470.08999979</v>
          </cell>
          <cell r="AY32">
            <v>-970428.91999999993</v>
          </cell>
          <cell r="AZ32">
            <v>113861473.19000001</v>
          </cell>
          <cell r="BA32">
            <v>75245880.399999991</v>
          </cell>
          <cell r="BB32">
            <v>-14674115.02</v>
          </cell>
          <cell r="BC32">
            <v>0</v>
          </cell>
          <cell r="BD32">
            <v>-1516214.6600000004</v>
          </cell>
          <cell r="BE32">
            <v>-37416125.379999995</v>
          </cell>
          <cell r="BF32">
            <v>97413.12999999999</v>
          </cell>
          <cell r="BG32">
            <v>-4042923.0600000005</v>
          </cell>
          <cell r="BH32">
            <v>816837517.50999975</v>
          </cell>
          <cell r="BI32">
            <v>163570476.99000004</v>
          </cell>
          <cell r="BJ32">
            <v>1292220451.1100001</v>
          </cell>
          <cell r="BK32">
            <v>-584328467.94000006</v>
          </cell>
          <cell r="BL32">
            <v>-873015.79</v>
          </cell>
          <cell r="BM32">
            <v>109818550.13000003</v>
          </cell>
          <cell r="BN32">
            <v>77167349.810000002</v>
          </cell>
          <cell r="BO32">
            <v>-15142914.34</v>
          </cell>
          <cell r="BP32">
            <v>0</v>
          </cell>
          <cell r="BQ32">
            <v>-1428619.5600000003</v>
          </cell>
          <cell r="BR32">
            <v>-37874900.229999997</v>
          </cell>
          <cell r="BS32">
            <v>79913.100000000006</v>
          </cell>
          <cell r="BT32">
            <v>-4042923.0900000008</v>
          </cell>
          <cell r="BU32">
            <v>835595423.19999993</v>
          </cell>
          <cell r="BV32">
            <v>190043580.18000004</v>
          </cell>
          <cell r="BW32">
            <v>1351493109.0699997</v>
          </cell>
          <cell r="BX32">
            <v>-620880210.22000003</v>
          </cell>
          <cell r="BY32">
            <v>-793102.69</v>
          </cell>
          <cell r="BZ32">
            <v>105775627.04000001</v>
          </cell>
          <cell r="CA32">
            <v>79261364.470000014</v>
          </cell>
          <cell r="CB32">
            <v>-15568058.02</v>
          </cell>
          <cell r="CC32">
            <v>0</v>
          </cell>
          <cell r="CD32">
            <v>-1347303.1900000002</v>
          </cell>
          <cell r="CE32">
            <v>-38758371.930000015</v>
          </cell>
          <cell r="CF32">
            <v>68625.94</v>
          </cell>
          <cell r="CG32">
            <v>-4089934.85</v>
          </cell>
          <cell r="CH32">
            <v>855161745.61999977</v>
          </cell>
          <cell r="CI32">
            <v>209733501.02000007</v>
          </cell>
          <cell r="CJ32">
            <v>1412538453.1199999</v>
          </cell>
          <cell r="CK32">
            <v>-658337922.93999994</v>
          </cell>
          <cell r="CL32">
            <v>-724476.75</v>
          </cell>
          <cell r="CM32">
            <v>101685692.19</v>
          </cell>
          <cell r="CN32">
            <v>48062850.689999998</v>
          </cell>
          <cell r="CO32">
            <v>4483524.5399999991</v>
          </cell>
          <cell r="CP32">
            <v>51607729.050000004</v>
          </cell>
          <cell r="CQ32">
            <v>4952582.4200000009</v>
          </cell>
          <cell r="CR32">
            <v>47882515.520000011</v>
          </cell>
          <cell r="CS32">
            <v>5054481.97</v>
          </cell>
          <cell r="CT32">
            <v>48210247.329999998</v>
          </cell>
          <cell r="CU32">
            <v>12226869.84</v>
          </cell>
          <cell r="CV32">
            <v>49718769.860000014</v>
          </cell>
          <cell r="CW32">
            <v>12632084.390000001</v>
          </cell>
          <cell r="CX32">
            <v>51187483.139999993</v>
          </cell>
          <cell r="CY32">
            <v>12993330.449999999</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749477005.92000008</v>
          </cell>
          <cell r="EF32">
            <v>53513642.910000011</v>
          </cell>
          <cell r="EG32">
            <v>-5171736.68</v>
          </cell>
          <cell r="EH32">
            <v>0</v>
          </cell>
          <cell r="EI32">
            <v>-297150.32999999932</v>
          </cell>
          <cell r="EJ32">
            <v>-33611023.850000001</v>
          </cell>
          <cell r="EK32">
            <v>62588.31</v>
          </cell>
          <cell r="EL32">
            <v>-4036633.7400000007</v>
          </cell>
          <cell r="EM32">
            <v>759936692.53999996</v>
          </cell>
        </row>
        <row r="33">
          <cell r="A33" t="str">
            <v>MdR</v>
          </cell>
          <cell r="B33">
            <v>33</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row>
        <row r="34">
          <cell r="A34">
            <v>0</v>
          </cell>
          <cell r="B34">
            <v>34</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row>
        <row r="35">
          <cell r="A35" t="str">
            <v>Suivi PI</v>
          </cell>
          <cell r="B35">
            <v>0</v>
          </cell>
          <cell r="C35">
            <v>0</v>
          </cell>
          <cell r="D35">
            <v>0</v>
          </cell>
          <cell r="E35">
            <v>3</v>
          </cell>
          <cell r="F35">
            <v>4</v>
          </cell>
          <cell r="G35">
            <v>5</v>
          </cell>
          <cell r="H35">
            <v>6</v>
          </cell>
          <cell r="I35">
            <v>7</v>
          </cell>
          <cell r="J35">
            <v>8</v>
          </cell>
          <cell r="K35">
            <v>9</v>
          </cell>
          <cell r="L35">
            <v>10</v>
          </cell>
          <cell r="M35">
            <v>11</v>
          </cell>
          <cell r="N35">
            <v>12</v>
          </cell>
          <cell r="O35">
            <v>13</v>
          </cell>
          <cell r="P35">
            <v>14</v>
          </cell>
          <cell r="Q35">
            <v>15</v>
          </cell>
          <cell r="R35">
            <v>16</v>
          </cell>
          <cell r="S35">
            <v>17</v>
          </cell>
          <cell r="T35">
            <v>18</v>
          </cell>
          <cell r="U35">
            <v>19</v>
          </cell>
          <cell r="V35">
            <v>20</v>
          </cell>
          <cell r="W35">
            <v>21</v>
          </cell>
          <cell r="X35">
            <v>22</v>
          </cell>
          <cell r="Y35">
            <v>23</v>
          </cell>
          <cell r="Z35">
            <v>24</v>
          </cell>
          <cell r="AA35">
            <v>25</v>
          </cell>
          <cell r="AB35">
            <v>26</v>
          </cell>
          <cell r="AC35">
            <v>27</v>
          </cell>
          <cell r="AD35">
            <v>28</v>
          </cell>
          <cell r="AE35">
            <v>29</v>
          </cell>
          <cell r="AF35">
            <v>30</v>
          </cell>
          <cell r="AG35">
            <v>31</v>
          </cell>
          <cell r="AH35">
            <v>32</v>
          </cell>
          <cell r="AI35">
            <v>33</v>
          </cell>
          <cell r="AJ35">
            <v>34</v>
          </cell>
          <cell r="AK35">
            <v>35</v>
          </cell>
          <cell r="AL35">
            <v>36</v>
          </cell>
          <cell r="AM35">
            <v>37</v>
          </cell>
          <cell r="AN35">
            <v>38</v>
          </cell>
          <cell r="AO35">
            <v>39</v>
          </cell>
          <cell r="AP35">
            <v>40</v>
          </cell>
          <cell r="AQ35">
            <v>41</v>
          </cell>
          <cell r="AR35">
            <v>42</v>
          </cell>
          <cell r="AS35">
            <v>43</v>
          </cell>
          <cell r="AT35">
            <v>44</v>
          </cell>
          <cell r="AU35">
            <v>45</v>
          </cell>
          <cell r="AV35">
            <v>46</v>
          </cell>
          <cell r="AW35">
            <v>47</v>
          </cell>
          <cell r="AX35">
            <v>48</v>
          </cell>
          <cell r="AY35">
            <v>49</v>
          </cell>
          <cell r="AZ35">
            <v>50</v>
          </cell>
          <cell r="BA35">
            <v>51</v>
          </cell>
          <cell r="BB35">
            <v>52</v>
          </cell>
          <cell r="BC35">
            <v>53</v>
          </cell>
          <cell r="BD35">
            <v>54</v>
          </cell>
          <cell r="BE35">
            <v>55</v>
          </cell>
          <cell r="BF35">
            <v>56</v>
          </cell>
          <cell r="BG35">
            <v>57</v>
          </cell>
          <cell r="BH35">
            <v>58</v>
          </cell>
          <cell r="BI35">
            <v>59</v>
          </cell>
          <cell r="BJ35">
            <v>60</v>
          </cell>
          <cell r="BK35">
            <v>61</v>
          </cell>
          <cell r="BL35">
            <v>62</v>
          </cell>
          <cell r="BM35">
            <v>63</v>
          </cell>
          <cell r="BN35">
            <v>64</v>
          </cell>
          <cell r="BO35">
            <v>65</v>
          </cell>
          <cell r="BP35">
            <v>66</v>
          </cell>
          <cell r="BQ35">
            <v>67</v>
          </cell>
          <cell r="BR35">
            <v>68</v>
          </cell>
          <cell r="BS35">
            <v>69</v>
          </cell>
          <cell r="BT35">
            <v>70</v>
          </cell>
          <cell r="BU35">
            <v>71</v>
          </cell>
          <cell r="BV35">
            <v>72</v>
          </cell>
          <cell r="BW35">
            <v>73</v>
          </cell>
          <cell r="BX35">
            <v>74</v>
          </cell>
          <cell r="BY35">
            <v>75</v>
          </cell>
          <cell r="BZ35">
            <v>76</v>
          </cell>
          <cell r="CA35">
            <v>77</v>
          </cell>
          <cell r="CB35">
            <v>78</v>
          </cell>
          <cell r="CC35">
            <v>79</v>
          </cell>
          <cell r="CD35">
            <v>80</v>
          </cell>
          <cell r="CE35">
            <v>81</v>
          </cell>
          <cell r="CF35">
            <v>82</v>
          </cell>
          <cell r="CG35">
            <v>83</v>
          </cell>
          <cell r="CH35">
            <v>84</v>
          </cell>
          <cell r="CI35">
            <v>85</v>
          </cell>
          <cell r="CJ35">
            <v>86</v>
          </cell>
          <cell r="CK35">
            <v>87</v>
          </cell>
          <cell r="CL35">
            <v>88</v>
          </cell>
          <cell r="CM35">
            <v>89</v>
          </cell>
          <cell r="CN35">
            <v>90</v>
          </cell>
          <cell r="CO35">
            <v>91</v>
          </cell>
          <cell r="CP35">
            <v>92</v>
          </cell>
          <cell r="CQ35">
            <v>93</v>
          </cell>
          <cell r="CR35">
            <v>94</v>
          </cell>
          <cell r="CS35">
            <v>95</v>
          </cell>
          <cell r="CT35">
            <v>96</v>
          </cell>
          <cell r="CU35">
            <v>97</v>
          </cell>
          <cell r="CV35">
            <v>98</v>
          </cell>
          <cell r="CW35">
            <v>99</v>
          </cell>
          <cell r="CX35">
            <v>100</v>
          </cell>
          <cell r="CY35">
            <v>101</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row>
        <row r="36">
          <cell r="A36" t="str">
            <v>EGDB</v>
          </cell>
          <cell r="B36">
            <v>36</v>
          </cell>
          <cell r="C36" t="str">
            <v>EM0</v>
          </cell>
          <cell r="D36">
            <v>17</v>
          </cell>
          <cell r="E36">
            <v>98845.53</v>
          </cell>
          <cell r="F36">
            <v>0</v>
          </cell>
          <cell r="G36">
            <v>0</v>
          </cell>
          <cell r="H36">
            <v>0</v>
          </cell>
          <cell r="I36">
            <v>0</v>
          </cell>
          <cell r="J36">
            <v>0</v>
          </cell>
          <cell r="K36">
            <v>0</v>
          </cell>
          <cell r="L36">
            <v>0</v>
          </cell>
          <cell r="M36">
            <v>98845.53</v>
          </cell>
          <cell r="N36">
            <v>0</v>
          </cell>
          <cell r="O36">
            <v>0</v>
          </cell>
          <cell r="P36">
            <v>0</v>
          </cell>
          <cell r="Q36">
            <v>0</v>
          </cell>
          <cell r="R36">
            <v>0</v>
          </cell>
          <cell r="S36">
            <v>0</v>
          </cell>
          <cell r="T36">
            <v>0</v>
          </cell>
          <cell r="U36">
            <v>98845.53</v>
          </cell>
          <cell r="V36">
            <v>0</v>
          </cell>
          <cell r="W36">
            <v>98845.53</v>
          </cell>
          <cell r="X36">
            <v>0</v>
          </cell>
          <cell r="Y36">
            <v>0</v>
          </cell>
          <cell r="Z36">
            <v>0</v>
          </cell>
          <cell r="AA36">
            <v>0</v>
          </cell>
          <cell r="AB36">
            <v>0</v>
          </cell>
          <cell r="AC36">
            <v>0</v>
          </cell>
          <cell r="AD36">
            <v>0</v>
          </cell>
          <cell r="AE36">
            <v>0</v>
          </cell>
          <cell r="AF36">
            <v>0</v>
          </cell>
          <cell r="AG36">
            <v>0</v>
          </cell>
          <cell r="AH36">
            <v>98845.53</v>
          </cell>
          <cell r="AI36">
            <v>0</v>
          </cell>
          <cell r="AJ36">
            <v>98845.53</v>
          </cell>
          <cell r="AK36">
            <v>0</v>
          </cell>
          <cell r="AL36">
            <v>0</v>
          </cell>
          <cell r="AM36">
            <v>0</v>
          </cell>
          <cell r="AN36">
            <v>0</v>
          </cell>
          <cell r="AO36">
            <v>0</v>
          </cell>
          <cell r="AP36">
            <v>0</v>
          </cell>
          <cell r="AQ36">
            <v>0</v>
          </cell>
          <cell r="AR36">
            <v>0</v>
          </cell>
          <cell r="AS36">
            <v>0</v>
          </cell>
          <cell r="AT36">
            <v>0</v>
          </cell>
          <cell r="AU36">
            <v>98845.53</v>
          </cell>
          <cell r="AV36">
            <v>0</v>
          </cell>
          <cell r="AW36">
            <v>98845.53</v>
          </cell>
          <cell r="AX36">
            <v>0</v>
          </cell>
          <cell r="AY36">
            <v>0</v>
          </cell>
          <cell r="AZ36">
            <v>0</v>
          </cell>
          <cell r="BA36">
            <v>0</v>
          </cell>
          <cell r="BB36">
            <v>0</v>
          </cell>
          <cell r="BC36">
            <v>0</v>
          </cell>
          <cell r="BD36">
            <v>0</v>
          </cell>
          <cell r="BE36">
            <v>0</v>
          </cell>
          <cell r="BF36">
            <v>0</v>
          </cell>
          <cell r="BG36">
            <v>0</v>
          </cell>
          <cell r="BH36">
            <v>98845.53</v>
          </cell>
          <cell r="BI36">
            <v>0</v>
          </cell>
          <cell r="BJ36">
            <v>98845.53</v>
          </cell>
          <cell r="BK36">
            <v>0</v>
          </cell>
          <cell r="BL36">
            <v>0</v>
          </cell>
          <cell r="BM36">
            <v>0</v>
          </cell>
          <cell r="BN36">
            <v>0</v>
          </cell>
          <cell r="BO36">
            <v>0</v>
          </cell>
          <cell r="BP36">
            <v>0</v>
          </cell>
          <cell r="BQ36">
            <v>0</v>
          </cell>
          <cell r="BR36">
            <v>0</v>
          </cell>
          <cell r="BS36">
            <v>0</v>
          </cell>
          <cell r="BT36">
            <v>0</v>
          </cell>
          <cell r="BU36">
            <v>98845.53</v>
          </cell>
          <cell r="BV36">
            <v>0</v>
          </cell>
          <cell r="BW36">
            <v>98845.53</v>
          </cell>
          <cell r="BX36">
            <v>0</v>
          </cell>
          <cell r="BY36">
            <v>0</v>
          </cell>
          <cell r="BZ36">
            <v>0</v>
          </cell>
          <cell r="CA36">
            <v>0</v>
          </cell>
          <cell r="CB36">
            <v>0</v>
          </cell>
          <cell r="CC36">
            <v>0</v>
          </cell>
          <cell r="CD36">
            <v>0</v>
          </cell>
          <cell r="CE36">
            <v>0</v>
          </cell>
          <cell r="CF36">
            <v>0</v>
          </cell>
          <cell r="CG36">
            <v>0</v>
          </cell>
          <cell r="CH36">
            <v>98845.53</v>
          </cell>
          <cell r="CI36">
            <v>0</v>
          </cell>
          <cell r="CJ36">
            <v>98845.53</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row>
        <row r="37">
          <cell r="A37" t="str">
            <v>EGRB</v>
          </cell>
          <cell r="B37">
            <v>37</v>
          </cell>
          <cell r="C37" t="str">
            <v>EM0</v>
          </cell>
          <cell r="D37">
            <v>11</v>
          </cell>
          <cell r="E37">
            <v>172564.8</v>
          </cell>
          <cell r="F37">
            <v>0</v>
          </cell>
          <cell r="G37">
            <v>0</v>
          </cell>
          <cell r="H37">
            <v>0</v>
          </cell>
          <cell r="I37">
            <v>0</v>
          </cell>
          <cell r="J37">
            <v>0</v>
          </cell>
          <cell r="K37">
            <v>0</v>
          </cell>
          <cell r="L37">
            <v>0</v>
          </cell>
          <cell r="M37">
            <v>172564.8</v>
          </cell>
          <cell r="N37">
            <v>0</v>
          </cell>
          <cell r="O37">
            <v>0</v>
          </cell>
          <cell r="P37">
            <v>0</v>
          </cell>
          <cell r="Q37">
            <v>0</v>
          </cell>
          <cell r="R37">
            <v>0</v>
          </cell>
          <cell r="S37">
            <v>0</v>
          </cell>
          <cell r="T37">
            <v>0</v>
          </cell>
          <cell r="U37">
            <v>172564.8</v>
          </cell>
          <cell r="V37">
            <v>0</v>
          </cell>
          <cell r="W37">
            <v>78098.33</v>
          </cell>
          <cell r="X37">
            <v>0</v>
          </cell>
          <cell r="Y37">
            <v>0</v>
          </cell>
          <cell r="Z37">
            <v>94466.47</v>
          </cell>
          <cell r="AA37">
            <v>0</v>
          </cell>
          <cell r="AB37">
            <v>0</v>
          </cell>
          <cell r="AC37">
            <v>0</v>
          </cell>
          <cell r="AD37">
            <v>0</v>
          </cell>
          <cell r="AE37">
            <v>0</v>
          </cell>
          <cell r="AF37">
            <v>0</v>
          </cell>
          <cell r="AG37">
            <v>0</v>
          </cell>
          <cell r="AH37">
            <v>172564.8</v>
          </cell>
          <cell r="AI37">
            <v>0</v>
          </cell>
          <cell r="AJ37">
            <v>78098.33</v>
          </cell>
          <cell r="AK37">
            <v>0</v>
          </cell>
          <cell r="AL37">
            <v>0</v>
          </cell>
          <cell r="AM37">
            <v>94466.47</v>
          </cell>
          <cell r="AN37">
            <v>0</v>
          </cell>
          <cell r="AO37">
            <v>0</v>
          </cell>
          <cell r="AP37">
            <v>0</v>
          </cell>
          <cell r="AQ37">
            <v>0</v>
          </cell>
          <cell r="AR37">
            <v>0</v>
          </cell>
          <cell r="AS37">
            <v>0</v>
          </cell>
          <cell r="AT37">
            <v>0</v>
          </cell>
          <cell r="AU37">
            <v>172564.8</v>
          </cell>
          <cell r="AV37">
            <v>0</v>
          </cell>
          <cell r="AW37">
            <v>78098.33</v>
          </cell>
          <cell r="AX37">
            <v>0</v>
          </cell>
          <cell r="AY37">
            <v>0</v>
          </cell>
          <cell r="AZ37">
            <v>94466.47</v>
          </cell>
          <cell r="BA37">
            <v>0</v>
          </cell>
          <cell r="BB37">
            <v>0</v>
          </cell>
          <cell r="BC37">
            <v>0</v>
          </cell>
          <cell r="BD37">
            <v>0</v>
          </cell>
          <cell r="BE37">
            <v>0</v>
          </cell>
          <cell r="BF37">
            <v>0</v>
          </cell>
          <cell r="BG37">
            <v>0</v>
          </cell>
          <cell r="BH37">
            <v>172564.8</v>
          </cell>
          <cell r="BI37">
            <v>0</v>
          </cell>
          <cell r="BJ37">
            <v>78098.33</v>
          </cell>
          <cell r="BK37">
            <v>0</v>
          </cell>
          <cell r="BL37">
            <v>0</v>
          </cell>
          <cell r="BM37">
            <v>94466.47</v>
          </cell>
          <cell r="BN37">
            <v>0</v>
          </cell>
          <cell r="BO37">
            <v>0</v>
          </cell>
          <cell r="BP37">
            <v>0</v>
          </cell>
          <cell r="BQ37">
            <v>0</v>
          </cell>
          <cell r="BR37">
            <v>0</v>
          </cell>
          <cell r="BS37">
            <v>0</v>
          </cell>
          <cell r="BT37">
            <v>0</v>
          </cell>
          <cell r="BU37">
            <v>172564.8</v>
          </cell>
          <cell r="BV37">
            <v>0</v>
          </cell>
          <cell r="BW37">
            <v>78098.33</v>
          </cell>
          <cell r="BX37">
            <v>0</v>
          </cell>
          <cell r="BY37">
            <v>0</v>
          </cell>
          <cell r="BZ37">
            <v>94466.47</v>
          </cell>
          <cell r="CA37">
            <v>0</v>
          </cell>
          <cell r="CB37">
            <v>0</v>
          </cell>
          <cell r="CC37">
            <v>0</v>
          </cell>
          <cell r="CD37">
            <v>0</v>
          </cell>
          <cell r="CE37">
            <v>0</v>
          </cell>
          <cell r="CF37">
            <v>0</v>
          </cell>
          <cell r="CG37">
            <v>0</v>
          </cell>
          <cell r="CH37">
            <v>172564.8</v>
          </cell>
          <cell r="CI37">
            <v>0</v>
          </cell>
          <cell r="CJ37">
            <v>78098.33</v>
          </cell>
          <cell r="CK37">
            <v>0</v>
          </cell>
          <cell r="CL37">
            <v>0</v>
          </cell>
          <cell r="CM37">
            <v>94466.47</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row>
        <row r="38">
          <cell r="A38" t="str">
            <v>EGTB</v>
          </cell>
          <cell r="B38">
            <v>38</v>
          </cell>
          <cell r="C38" t="str">
            <v>EM0</v>
          </cell>
          <cell r="D38">
            <v>21</v>
          </cell>
          <cell r="E38">
            <v>142175.64000000001</v>
          </cell>
          <cell r="F38">
            <v>0</v>
          </cell>
          <cell r="G38">
            <v>0</v>
          </cell>
          <cell r="H38">
            <v>0</v>
          </cell>
          <cell r="I38">
            <v>0</v>
          </cell>
          <cell r="J38">
            <v>0</v>
          </cell>
          <cell r="K38">
            <v>0</v>
          </cell>
          <cell r="L38">
            <v>0</v>
          </cell>
          <cell r="M38">
            <v>142175.64000000001</v>
          </cell>
          <cell r="N38">
            <v>0</v>
          </cell>
          <cell r="O38">
            <v>0</v>
          </cell>
          <cell r="P38">
            <v>0</v>
          </cell>
          <cell r="Q38">
            <v>0</v>
          </cell>
          <cell r="R38">
            <v>0</v>
          </cell>
          <cell r="S38">
            <v>0</v>
          </cell>
          <cell r="T38">
            <v>0</v>
          </cell>
          <cell r="U38">
            <v>142175.64000000001</v>
          </cell>
          <cell r="V38">
            <v>0</v>
          </cell>
          <cell r="W38">
            <v>142175.64000000001</v>
          </cell>
          <cell r="X38">
            <v>0</v>
          </cell>
          <cell r="Y38">
            <v>0</v>
          </cell>
          <cell r="Z38">
            <v>0</v>
          </cell>
          <cell r="AA38">
            <v>0</v>
          </cell>
          <cell r="AB38">
            <v>0</v>
          </cell>
          <cell r="AC38">
            <v>0</v>
          </cell>
          <cell r="AD38">
            <v>0</v>
          </cell>
          <cell r="AE38">
            <v>0</v>
          </cell>
          <cell r="AF38">
            <v>0</v>
          </cell>
          <cell r="AG38">
            <v>0</v>
          </cell>
          <cell r="AH38">
            <v>142175.64000000001</v>
          </cell>
          <cell r="AI38">
            <v>0</v>
          </cell>
          <cell r="AJ38">
            <v>142175.64000000001</v>
          </cell>
          <cell r="AK38">
            <v>0</v>
          </cell>
          <cell r="AL38">
            <v>0</v>
          </cell>
          <cell r="AM38">
            <v>0</v>
          </cell>
          <cell r="AN38">
            <v>0</v>
          </cell>
          <cell r="AO38">
            <v>0</v>
          </cell>
          <cell r="AP38">
            <v>0</v>
          </cell>
          <cell r="AQ38">
            <v>0</v>
          </cell>
          <cell r="AR38">
            <v>0</v>
          </cell>
          <cell r="AS38">
            <v>0</v>
          </cell>
          <cell r="AT38">
            <v>0</v>
          </cell>
          <cell r="AU38">
            <v>142175.64000000001</v>
          </cell>
          <cell r="AV38">
            <v>0</v>
          </cell>
          <cell r="AW38">
            <v>142175.64000000001</v>
          </cell>
          <cell r="AX38">
            <v>0</v>
          </cell>
          <cell r="AY38">
            <v>0</v>
          </cell>
          <cell r="AZ38">
            <v>0</v>
          </cell>
          <cell r="BA38">
            <v>0</v>
          </cell>
          <cell r="BB38">
            <v>0</v>
          </cell>
          <cell r="BC38">
            <v>0</v>
          </cell>
          <cell r="BD38">
            <v>0</v>
          </cell>
          <cell r="BE38">
            <v>0</v>
          </cell>
          <cell r="BF38">
            <v>0</v>
          </cell>
          <cell r="BG38">
            <v>0</v>
          </cell>
          <cell r="BH38">
            <v>142175.64000000001</v>
          </cell>
          <cell r="BI38">
            <v>0</v>
          </cell>
          <cell r="BJ38">
            <v>142175.64000000001</v>
          </cell>
          <cell r="BK38">
            <v>0</v>
          </cell>
          <cell r="BL38">
            <v>0</v>
          </cell>
          <cell r="BM38">
            <v>0</v>
          </cell>
          <cell r="BN38">
            <v>0</v>
          </cell>
          <cell r="BO38">
            <v>0</v>
          </cell>
          <cell r="BP38">
            <v>0</v>
          </cell>
          <cell r="BQ38">
            <v>0</v>
          </cell>
          <cell r="BR38">
            <v>0</v>
          </cell>
          <cell r="BS38">
            <v>0</v>
          </cell>
          <cell r="BT38">
            <v>0</v>
          </cell>
          <cell r="BU38">
            <v>142175.64000000001</v>
          </cell>
          <cell r="BV38">
            <v>0</v>
          </cell>
          <cell r="BW38">
            <v>142175.64000000001</v>
          </cell>
          <cell r="BX38">
            <v>0</v>
          </cell>
          <cell r="BY38">
            <v>0</v>
          </cell>
          <cell r="BZ38">
            <v>0</v>
          </cell>
          <cell r="CA38">
            <v>0</v>
          </cell>
          <cell r="CB38">
            <v>0</v>
          </cell>
          <cell r="CC38">
            <v>0</v>
          </cell>
          <cell r="CD38">
            <v>0</v>
          </cell>
          <cell r="CE38">
            <v>0</v>
          </cell>
          <cell r="CF38">
            <v>0</v>
          </cell>
          <cell r="CG38">
            <v>0</v>
          </cell>
          <cell r="CH38">
            <v>142175.64000000001</v>
          </cell>
          <cell r="CI38">
            <v>0</v>
          </cell>
          <cell r="CJ38">
            <v>142175.64000000001</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row>
        <row r="39">
          <cell r="A39" t="str">
            <v>ESRB</v>
          </cell>
          <cell r="B39">
            <v>39</v>
          </cell>
          <cell r="C39" t="str">
            <v>EM1</v>
          </cell>
          <cell r="D39">
            <v>12</v>
          </cell>
          <cell r="E39">
            <v>2710337.44</v>
          </cell>
          <cell r="F39">
            <v>846929.76</v>
          </cell>
          <cell r="G39">
            <v>0</v>
          </cell>
          <cell r="H39">
            <v>0</v>
          </cell>
          <cell r="I39">
            <v>0</v>
          </cell>
          <cell r="J39">
            <v>-128464.65</v>
          </cell>
          <cell r="K39">
            <v>0</v>
          </cell>
          <cell r="L39">
            <v>0</v>
          </cell>
          <cell r="M39">
            <v>3428802.5500000003</v>
          </cell>
          <cell r="N39">
            <v>2828442.25</v>
          </cell>
          <cell r="O39">
            <v>0</v>
          </cell>
          <cell r="P39">
            <v>0</v>
          </cell>
          <cell r="Q39">
            <v>0</v>
          </cell>
          <cell r="R39">
            <v>-188969.24</v>
          </cell>
          <cell r="S39">
            <v>0</v>
          </cell>
          <cell r="T39">
            <v>0</v>
          </cell>
          <cell r="U39">
            <v>6068275.5600000005</v>
          </cell>
          <cell r="V39">
            <v>3901546.46</v>
          </cell>
          <cell r="W39">
            <v>14184638.780000001</v>
          </cell>
          <cell r="X39">
            <v>-5546466.4900000021</v>
          </cell>
          <cell r="Y39">
            <v>0</v>
          </cell>
          <cell r="Z39">
            <v>0</v>
          </cell>
          <cell r="AA39">
            <v>2569896.7299999995</v>
          </cell>
          <cell r="AB39">
            <v>0</v>
          </cell>
          <cell r="AC39">
            <v>0</v>
          </cell>
          <cell r="AD39">
            <v>0</v>
          </cell>
          <cell r="AE39">
            <v>-269890.76</v>
          </cell>
          <cell r="AF39">
            <v>0</v>
          </cell>
          <cell r="AG39">
            <v>0</v>
          </cell>
          <cell r="AH39">
            <v>8368281.5299999993</v>
          </cell>
          <cell r="AI39">
            <v>3901546.46</v>
          </cell>
          <cell r="AJ39">
            <v>14184638.780000001</v>
          </cell>
          <cell r="AK39">
            <v>-5816357.25</v>
          </cell>
          <cell r="AL39">
            <v>0</v>
          </cell>
          <cell r="AM39">
            <v>0</v>
          </cell>
          <cell r="AN39">
            <v>4844404.7200000007</v>
          </cell>
          <cell r="AO39">
            <v>0</v>
          </cell>
          <cell r="AP39">
            <v>0</v>
          </cell>
          <cell r="AQ39">
            <v>0</v>
          </cell>
          <cell r="AR39">
            <v>-381078.56</v>
          </cell>
          <cell r="AS39">
            <v>0</v>
          </cell>
          <cell r="AT39">
            <v>0</v>
          </cell>
          <cell r="AU39">
            <v>12831607.689999999</v>
          </cell>
          <cell r="AV39">
            <v>3904222.75</v>
          </cell>
          <cell r="AW39">
            <v>19029043.5</v>
          </cell>
          <cell r="AX39">
            <v>-6197435.8100000005</v>
          </cell>
          <cell r="AY39">
            <v>0</v>
          </cell>
          <cell r="AZ39">
            <v>0</v>
          </cell>
          <cell r="BA39">
            <v>456448.5</v>
          </cell>
          <cell r="BB39">
            <v>0</v>
          </cell>
          <cell r="BC39">
            <v>0</v>
          </cell>
          <cell r="BD39">
            <v>0</v>
          </cell>
          <cell r="BE39">
            <v>-460220.02</v>
          </cell>
          <cell r="BF39">
            <v>0</v>
          </cell>
          <cell r="BG39">
            <v>0</v>
          </cell>
          <cell r="BH39">
            <v>12827836.17</v>
          </cell>
          <cell r="BI39">
            <v>3904222.75</v>
          </cell>
          <cell r="BJ39">
            <v>19485492</v>
          </cell>
          <cell r="BK39">
            <v>-6657655.830000001</v>
          </cell>
          <cell r="BL39">
            <v>0</v>
          </cell>
          <cell r="BM39">
            <v>0</v>
          </cell>
          <cell r="BN39">
            <v>491908.29</v>
          </cell>
          <cell r="BO39">
            <v>0</v>
          </cell>
          <cell r="BP39">
            <v>0</v>
          </cell>
          <cell r="BQ39">
            <v>0</v>
          </cell>
          <cell r="BR39">
            <v>-471739.31</v>
          </cell>
          <cell r="BS39">
            <v>0</v>
          </cell>
          <cell r="BT39">
            <v>0</v>
          </cell>
          <cell r="BU39">
            <v>12848005.150000002</v>
          </cell>
          <cell r="BV39">
            <v>3922779.29</v>
          </cell>
          <cell r="BW39">
            <v>19977400.289999999</v>
          </cell>
          <cell r="BX39">
            <v>-7129395.1400000006</v>
          </cell>
          <cell r="BY39">
            <v>0</v>
          </cell>
          <cell r="BZ39">
            <v>0</v>
          </cell>
          <cell r="CA39">
            <v>538466.22</v>
          </cell>
          <cell r="CB39">
            <v>0</v>
          </cell>
          <cell r="CC39">
            <v>0</v>
          </cell>
          <cell r="CD39">
            <v>0</v>
          </cell>
          <cell r="CE39">
            <v>-485400.3</v>
          </cell>
          <cell r="CF39">
            <v>0</v>
          </cell>
          <cell r="CG39">
            <v>0</v>
          </cell>
          <cell r="CH39">
            <v>12901071.07</v>
          </cell>
          <cell r="CI39">
            <v>4048798.24</v>
          </cell>
          <cell r="CJ39">
            <v>20515866.509999998</v>
          </cell>
          <cell r="CK39">
            <v>-7614795.4400000013</v>
          </cell>
          <cell r="CL39">
            <v>0</v>
          </cell>
          <cell r="CM39">
            <v>0</v>
          </cell>
          <cell r="CN39">
            <v>2527113</v>
          </cell>
          <cell r="CO39">
            <v>0</v>
          </cell>
          <cell r="CP39">
            <v>2366250.0800000005</v>
          </cell>
          <cell r="CQ39">
            <v>0</v>
          </cell>
          <cell r="CR39">
            <v>4477334.1500000004</v>
          </cell>
          <cell r="CS39">
            <v>0</v>
          </cell>
          <cell r="CT39">
            <v>414297.63</v>
          </cell>
          <cell r="CU39">
            <v>0</v>
          </cell>
          <cell r="CV39">
            <v>452445.47999999986</v>
          </cell>
          <cell r="CW39">
            <v>0</v>
          </cell>
          <cell r="CX39">
            <v>489998.99000000005</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row>
        <row r="40">
          <cell r="A40" t="str">
            <v>ESRE</v>
          </cell>
          <cell r="B40">
            <v>40</v>
          </cell>
          <cell r="C40" t="str">
            <v>EM1</v>
          </cell>
          <cell r="D40">
            <v>13</v>
          </cell>
          <cell r="E40">
            <v>24118108.350000001</v>
          </cell>
          <cell r="F40">
            <v>1329894.29</v>
          </cell>
          <cell r="G40">
            <v>-13462.4</v>
          </cell>
          <cell r="H40">
            <v>0</v>
          </cell>
          <cell r="I40">
            <v>-23234.100000000009</v>
          </cell>
          <cell r="J40">
            <v>-1095883.1000000001</v>
          </cell>
          <cell r="K40">
            <v>0</v>
          </cell>
          <cell r="L40">
            <v>-254237.78</v>
          </cell>
          <cell r="M40">
            <v>24061185.260000002</v>
          </cell>
          <cell r="N40">
            <v>2027371.9300000002</v>
          </cell>
          <cell r="O40">
            <v>0</v>
          </cell>
          <cell r="P40">
            <v>0</v>
          </cell>
          <cell r="Q40">
            <v>-13000.430000000148</v>
          </cell>
          <cell r="R40">
            <v>-1135807.9400000002</v>
          </cell>
          <cell r="S40">
            <v>0</v>
          </cell>
          <cell r="T40">
            <v>-254237.78</v>
          </cell>
          <cell r="U40">
            <v>24685511.040000003</v>
          </cell>
          <cell r="V40">
            <v>1004257.0800000001</v>
          </cell>
          <cell r="W40">
            <v>41927311.5</v>
          </cell>
          <cell r="X40">
            <v>-21807576.010000002</v>
          </cell>
          <cell r="Y40">
            <v>0</v>
          </cell>
          <cell r="Z40">
            <v>6355944.4299999997</v>
          </cell>
          <cell r="AA40">
            <v>1854466.68</v>
          </cell>
          <cell r="AB40">
            <v>0</v>
          </cell>
          <cell r="AC40">
            <v>0</v>
          </cell>
          <cell r="AD40">
            <v>-11071.52</v>
          </cell>
          <cell r="AE40">
            <v>-1185949.69</v>
          </cell>
          <cell r="AF40">
            <v>0</v>
          </cell>
          <cell r="AG40">
            <v>-254237.78</v>
          </cell>
          <cell r="AH40">
            <v>25088718.73</v>
          </cell>
          <cell r="AI40">
            <v>1268694.6900000002</v>
          </cell>
          <cell r="AJ40">
            <v>41927311.5</v>
          </cell>
          <cell r="AK40">
            <v>-22940299.419999994</v>
          </cell>
          <cell r="AL40">
            <v>0</v>
          </cell>
          <cell r="AM40">
            <v>6101706.6500000004</v>
          </cell>
          <cell r="AN40">
            <v>702133.67</v>
          </cell>
          <cell r="AO40">
            <v>0</v>
          </cell>
          <cell r="AP40">
            <v>0</v>
          </cell>
          <cell r="AQ40">
            <v>-9857.25</v>
          </cell>
          <cell r="AR40">
            <v>-1209118.51</v>
          </cell>
          <cell r="AS40">
            <v>0</v>
          </cell>
          <cell r="AT40">
            <v>-254237.78</v>
          </cell>
          <cell r="AU40">
            <v>24317638.860000003</v>
          </cell>
          <cell r="AV40">
            <v>1568303.9200000002</v>
          </cell>
          <cell r="AW40">
            <v>42600880.239999987</v>
          </cell>
          <cell r="AX40">
            <v>-24130710.250000004</v>
          </cell>
          <cell r="AY40">
            <v>0</v>
          </cell>
          <cell r="AZ40">
            <v>5847468.870000001</v>
          </cell>
          <cell r="BA40">
            <v>634191.6</v>
          </cell>
          <cell r="BB40">
            <v>0</v>
          </cell>
          <cell r="BC40">
            <v>0</v>
          </cell>
          <cell r="BD40">
            <v>-9000.2999999999993</v>
          </cell>
          <cell r="BE40">
            <v>-1199556.52</v>
          </cell>
          <cell r="BF40">
            <v>0</v>
          </cell>
          <cell r="BG40">
            <v>-254237.78</v>
          </cell>
          <cell r="BH40">
            <v>23489035.860000007</v>
          </cell>
          <cell r="BI40">
            <v>2206353.37</v>
          </cell>
          <cell r="BJ40">
            <v>43206506.909999996</v>
          </cell>
          <cell r="BK40">
            <v>-25310702.140000001</v>
          </cell>
          <cell r="BL40">
            <v>0</v>
          </cell>
          <cell r="BM40">
            <v>5593231.0900000008</v>
          </cell>
          <cell r="BN40">
            <v>102602.25</v>
          </cell>
          <cell r="BO40">
            <v>0</v>
          </cell>
          <cell r="BP40">
            <v>0</v>
          </cell>
          <cell r="BQ40">
            <v>-8143.3500000000013</v>
          </cell>
          <cell r="BR40">
            <v>-1166606.44</v>
          </cell>
          <cell r="BS40">
            <v>0</v>
          </cell>
          <cell r="BT40">
            <v>-254237.78</v>
          </cell>
          <cell r="BU40">
            <v>22162650.539999999</v>
          </cell>
          <cell r="BV40">
            <v>3577420.35</v>
          </cell>
          <cell r="BW40">
            <v>43280544.229999997</v>
          </cell>
          <cell r="BX40">
            <v>-26456887</v>
          </cell>
          <cell r="BY40">
            <v>0</v>
          </cell>
          <cell r="BZ40">
            <v>5338993.3100000005</v>
          </cell>
          <cell r="CA40">
            <v>1925793.96</v>
          </cell>
          <cell r="CB40">
            <v>0</v>
          </cell>
          <cell r="CC40">
            <v>0</v>
          </cell>
          <cell r="CD40">
            <v>-7286.4100000000008</v>
          </cell>
          <cell r="CE40">
            <v>-1159803.79</v>
          </cell>
          <cell r="CF40">
            <v>0</v>
          </cell>
          <cell r="CG40">
            <v>-254237.78</v>
          </cell>
          <cell r="CH40">
            <v>22667116.519999996</v>
          </cell>
          <cell r="CI40">
            <v>4724814.12</v>
          </cell>
          <cell r="CJ40">
            <v>45177773.259999998</v>
          </cell>
          <cell r="CK40">
            <v>-27595412.269999996</v>
          </cell>
          <cell r="CL40">
            <v>0</v>
          </cell>
          <cell r="CM40">
            <v>5084755.5300000012</v>
          </cell>
          <cell r="CN40">
            <v>1745765.56</v>
          </cell>
          <cell r="CO40">
            <v>0</v>
          </cell>
          <cell r="CP40">
            <v>1402610.2499999998</v>
          </cell>
          <cell r="CQ40">
            <v>0</v>
          </cell>
          <cell r="CR40">
            <v>544180.04999999993</v>
          </cell>
          <cell r="CS40">
            <v>0</v>
          </cell>
          <cell r="CT40">
            <v>475884.65</v>
          </cell>
          <cell r="CU40">
            <v>0</v>
          </cell>
          <cell r="CV40">
            <v>60810.159999999996</v>
          </cell>
          <cell r="CW40">
            <v>0</v>
          </cell>
          <cell r="CX40">
            <v>1455055.8599999999</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row>
        <row r="41">
          <cell r="A41" t="str">
            <v>ESRR</v>
          </cell>
          <cell r="B41">
            <v>41</v>
          </cell>
          <cell r="C41" t="str">
            <v>EM1</v>
          </cell>
          <cell r="D41">
            <v>14</v>
          </cell>
          <cell r="E41">
            <v>141216.65</v>
          </cell>
          <cell r="F41">
            <v>141461.98000000001</v>
          </cell>
          <cell r="G41">
            <v>0</v>
          </cell>
          <cell r="H41">
            <v>0</v>
          </cell>
          <cell r="I41">
            <v>0</v>
          </cell>
          <cell r="J41">
            <v>-6344.48</v>
          </cell>
          <cell r="K41">
            <v>0</v>
          </cell>
          <cell r="L41">
            <v>0</v>
          </cell>
          <cell r="M41">
            <v>276334.15000000002</v>
          </cell>
          <cell r="N41">
            <v>107292.73999999998</v>
          </cell>
          <cell r="O41">
            <v>0</v>
          </cell>
          <cell r="P41">
            <v>0</v>
          </cell>
          <cell r="Q41">
            <v>0</v>
          </cell>
          <cell r="R41">
            <v>-10286.899999999998</v>
          </cell>
          <cell r="S41">
            <v>0</v>
          </cell>
          <cell r="T41">
            <v>0</v>
          </cell>
          <cell r="U41">
            <v>373339.99</v>
          </cell>
          <cell r="V41">
            <v>0</v>
          </cell>
          <cell r="W41">
            <v>426506.32</v>
          </cell>
          <cell r="X41">
            <v>-23203.279999999999</v>
          </cell>
          <cell r="Y41">
            <v>0</v>
          </cell>
          <cell r="Z41">
            <v>0</v>
          </cell>
          <cell r="AA41">
            <v>29963.050000000003</v>
          </cell>
          <cell r="AB41">
            <v>0</v>
          </cell>
          <cell r="AC41">
            <v>0</v>
          </cell>
          <cell r="AD41">
            <v>0</v>
          </cell>
          <cell r="AE41">
            <v>-12345.74</v>
          </cell>
          <cell r="AF41">
            <v>0</v>
          </cell>
          <cell r="AG41">
            <v>0</v>
          </cell>
          <cell r="AH41">
            <v>390957.29999999993</v>
          </cell>
          <cell r="AI41">
            <v>0</v>
          </cell>
          <cell r="AJ41">
            <v>426506.32</v>
          </cell>
          <cell r="AK41">
            <v>-35549.019999999997</v>
          </cell>
          <cell r="AL41">
            <v>0</v>
          </cell>
          <cell r="AM41">
            <v>0</v>
          </cell>
          <cell r="AN41">
            <v>28488.400000000001</v>
          </cell>
          <cell r="AO41">
            <v>0</v>
          </cell>
          <cell r="AP41">
            <v>0</v>
          </cell>
          <cell r="AQ41">
            <v>0</v>
          </cell>
          <cell r="AR41">
            <v>-13222.509999999998</v>
          </cell>
          <cell r="AS41">
            <v>0</v>
          </cell>
          <cell r="AT41">
            <v>0</v>
          </cell>
          <cell r="AU41">
            <v>406223.19</v>
          </cell>
          <cell r="AV41">
            <v>0</v>
          </cell>
          <cell r="AW41">
            <v>454994.72000000003</v>
          </cell>
          <cell r="AX41">
            <v>-48771.53</v>
          </cell>
          <cell r="AY41">
            <v>0</v>
          </cell>
          <cell r="AZ41">
            <v>0</v>
          </cell>
          <cell r="BA41">
            <v>38567.340000000004</v>
          </cell>
          <cell r="BB41">
            <v>0</v>
          </cell>
          <cell r="BC41">
            <v>0</v>
          </cell>
          <cell r="BD41">
            <v>0</v>
          </cell>
          <cell r="BE41">
            <v>-14228.339999999998</v>
          </cell>
          <cell r="BF41">
            <v>0</v>
          </cell>
          <cell r="BG41">
            <v>0</v>
          </cell>
          <cell r="BH41">
            <v>430562.19</v>
          </cell>
          <cell r="BI41">
            <v>0</v>
          </cell>
          <cell r="BJ41">
            <v>493562.06000000006</v>
          </cell>
          <cell r="BK41">
            <v>-62999.87</v>
          </cell>
          <cell r="BL41">
            <v>0</v>
          </cell>
          <cell r="BM41">
            <v>0</v>
          </cell>
          <cell r="BN41">
            <v>35302.68</v>
          </cell>
          <cell r="BO41">
            <v>0</v>
          </cell>
          <cell r="BP41">
            <v>0</v>
          </cell>
          <cell r="BQ41">
            <v>0</v>
          </cell>
          <cell r="BR41">
            <v>-15336.39</v>
          </cell>
          <cell r="BS41">
            <v>0</v>
          </cell>
          <cell r="BT41">
            <v>0</v>
          </cell>
          <cell r="BU41">
            <v>450528.48</v>
          </cell>
          <cell r="BV41">
            <v>0</v>
          </cell>
          <cell r="BW41">
            <v>528864.74000000011</v>
          </cell>
          <cell r="BX41">
            <v>-78336.25999999998</v>
          </cell>
          <cell r="BY41">
            <v>0</v>
          </cell>
          <cell r="BZ41">
            <v>0</v>
          </cell>
          <cell r="CA41">
            <v>5984.63</v>
          </cell>
          <cell r="CB41">
            <v>0</v>
          </cell>
          <cell r="CC41">
            <v>0</v>
          </cell>
          <cell r="CD41">
            <v>0</v>
          </cell>
          <cell r="CE41">
            <v>-15955.699999999999</v>
          </cell>
          <cell r="CF41">
            <v>0</v>
          </cell>
          <cell r="CG41">
            <v>0</v>
          </cell>
          <cell r="CH41">
            <v>440557.41</v>
          </cell>
          <cell r="CI41">
            <v>0</v>
          </cell>
          <cell r="CJ41">
            <v>534849.37000000011</v>
          </cell>
          <cell r="CK41">
            <v>-94291.96</v>
          </cell>
          <cell r="CL41">
            <v>0</v>
          </cell>
          <cell r="CM41">
            <v>0</v>
          </cell>
          <cell r="CN41">
            <v>76290</v>
          </cell>
          <cell r="CO41">
            <v>0</v>
          </cell>
          <cell r="CP41">
            <v>22351.47</v>
          </cell>
          <cell r="CQ41">
            <v>0</v>
          </cell>
          <cell r="CR41">
            <v>22171.7</v>
          </cell>
          <cell r="CS41">
            <v>0</v>
          </cell>
          <cell r="CT41">
            <v>28179.1</v>
          </cell>
          <cell r="CU41">
            <v>0</v>
          </cell>
          <cell r="CV41">
            <v>27572.46</v>
          </cell>
          <cell r="CW41">
            <v>0</v>
          </cell>
          <cell r="CX41">
            <v>4682.71</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row>
        <row r="42">
          <cell r="A42" t="str">
            <v>ESRT</v>
          </cell>
          <cell r="B42">
            <v>42</v>
          </cell>
          <cell r="C42" t="str">
            <v>EM2</v>
          </cell>
          <cell r="D42">
            <v>15</v>
          </cell>
          <cell r="E42">
            <v>2747992.49</v>
          </cell>
          <cell r="F42">
            <v>1066153.3500000001</v>
          </cell>
          <cell r="G42">
            <v>0</v>
          </cell>
          <cell r="H42">
            <v>0</v>
          </cell>
          <cell r="I42">
            <v>0</v>
          </cell>
          <cell r="J42">
            <v>-510363.78</v>
          </cell>
          <cell r="K42">
            <v>0</v>
          </cell>
          <cell r="L42">
            <v>0</v>
          </cell>
          <cell r="M42">
            <v>3303782.0600000005</v>
          </cell>
          <cell r="N42">
            <v>1536549.9599999997</v>
          </cell>
          <cell r="O42">
            <v>0</v>
          </cell>
          <cell r="P42">
            <v>0</v>
          </cell>
          <cell r="Q42">
            <v>0</v>
          </cell>
          <cell r="R42">
            <v>-622189.39</v>
          </cell>
          <cell r="S42">
            <v>0</v>
          </cell>
          <cell r="T42">
            <v>0</v>
          </cell>
          <cell r="U42">
            <v>4218142.63</v>
          </cell>
          <cell r="V42">
            <v>0</v>
          </cell>
          <cell r="W42">
            <v>8086211.1600000001</v>
          </cell>
          <cell r="X42">
            <v>-2772026.21</v>
          </cell>
          <cell r="Y42">
            <v>0</v>
          </cell>
          <cell r="Z42">
            <v>0</v>
          </cell>
          <cell r="AA42">
            <v>1096042.3199999998</v>
          </cell>
          <cell r="AB42">
            <v>0</v>
          </cell>
          <cell r="AC42">
            <v>0</v>
          </cell>
          <cell r="AD42">
            <v>0</v>
          </cell>
          <cell r="AE42">
            <v>-666911.31000000006</v>
          </cell>
          <cell r="AF42">
            <v>0</v>
          </cell>
          <cell r="AG42">
            <v>0</v>
          </cell>
          <cell r="AH42">
            <v>4647273.6400000006</v>
          </cell>
          <cell r="AI42">
            <v>831960.18</v>
          </cell>
          <cell r="AJ42">
            <v>8086211.1600000001</v>
          </cell>
          <cell r="AK42">
            <v>-3438937.52</v>
          </cell>
          <cell r="AL42">
            <v>0</v>
          </cell>
          <cell r="AM42">
            <v>0</v>
          </cell>
          <cell r="AN42">
            <v>817720.8600000001</v>
          </cell>
          <cell r="AO42">
            <v>0</v>
          </cell>
          <cell r="AP42">
            <v>0</v>
          </cell>
          <cell r="AQ42">
            <v>0</v>
          </cell>
          <cell r="AR42">
            <v>-672048.3</v>
          </cell>
          <cell r="AS42">
            <v>0</v>
          </cell>
          <cell r="AT42">
            <v>0</v>
          </cell>
          <cell r="AU42">
            <v>4792946.2</v>
          </cell>
          <cell r="AV42">
            <v>1774588.6800000002</v>
          </cell>
          <cell r="AW42">
            <v>8903932.0199999996</v>
          </cell>
          <cell r="AX42">
            <v>-4110985.82</v>
          </cell>
          <cell r="AY42">
            <v>0</v>
          </cell>
          <cell r="AZ42">
            <v>0</v>
          </cell>
          <cell r="BA42">
            <v>0</v>
          </cell>
          <cell r="BB42">
            <v>0</v>
          </cell>
          <cell r="BC42">
            <v>0</v>
          </cell>
          <cell r="BD42">
            <v>0</v>
          </cell>
          <cell r="BE42">
            <v>-712934.35</v>
          </cell>
          <cell r="BF42">
            <v>0</v>
          </cell>
          <cell r="BG42">
            <v>0</v>
          </cell>
          <cell r="BH42">
            <v>4080011.8499999996</v>
          </cell>
          <cell r="BI42">
            <v>1774588.6800000002</v>
          </cell>
          <cell r="BJ42">
            <v>8903932.0199999996</v>
          </cell>
          <cell r="BK42">
            <v>-4823920.17</v>
          </cell>
          <cell r="BL42">
            <v>0</v>
          </cell>
          <cell r="BM42">
            <v>0</v>
          </cell>
          <cell r="BN42">
            <v>0</v>
          </cell>
          <cell r="BO42">
            <v>0</v>
          </cell>
          <cell r="BP42">
            <v>0</v>
          </cell>
          <cell r="BQ42">
            <v>0</v>
          </cell>
          <cell r="BR42">
            <v>-712934.35</v>
          </cell>
          <cell r="BS42">
            <v>0</v>
          </cell>
          <cell r="BT42">
            <v>0</v>
          </cell>
          <cell r="BU42">
            <v>3367077.4999999995</v>
          </cell>
          <cell r="BV42">
            <v>1774588.6800000002</v>
          </cell>
          <cell r="BW42">
            <v>8903932.0199999996</v>
          </cell>
          <cell r="BX42">
            <v>-5536854.5199999996</v>
          </cell>
          <cell r="BY42">
            <v>0</v>
          </cell>
          <cell r="BZ42">
            <v>0</v>
          </cell>
          <cell r="CA42">
            <v>0</v>
          </cell>
          <cell r="CB42">
            <v>0</v>
          </cell>
          <cell r="CC42">
            <v>0</v>
          </cell>
          <cell r="CD42">
            <v>0</v>
          </cell>
          <cell r="CE42">
            <v>-712934.35</v>
          </cell>
          <cell r="CF42">
            <v>0</v>
          </cell>
          <cell r="CG42">
            <v>0</v>
          </cell>
          <cell r="CH42">
            <v>2654143.1499999994</v>
          </cell>
          <cell r="CI42">
            <v>1774588.6800000002</v>
          </cell>
          <cell r="CJ42">
            <v>8903932.0199999996</v>
          </cell>
          <cell r="CK42">
            <v>-6249788.8699999992</v>
          </cell>
          <cell r="CL42">
            <v>0</v>
          </cell>
          <cell r="CM42">
            <v>0</v>
          </cell>
          <cell r="CN42">
            <v>1170530</v>
          </cell>
          <cell r="CO42">
            <v>0</v>
          </cell>
          <cell r="CP42">
            <v>914383.39999999991</v>
          </cell>
          <cell r="CQ42">
            <v>0</v>
          </cell>
          <cell r="CR42">
            <v>686605.07999999984</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row>
        <row r="43">
          <cell r="A43" t="str">
            <v>ENMV</v>
          </cell>
          <cell r="B43">
            <v>43</v>
          </cell>
          <cell r="C43" t="str">
            <v>EM3</v>
          </cell>
          <cell r="D43">
            <v>16</v>
          </cell>
          <cell r="E43">
            <v>157194114.06</v>
          </cell>
          <cell r="F43">
            <v>10782335.109999999</v>
          </cell>
          <cell r="G43">
            <v>-2698080.14</v>
          </cell>
          <cell r="H43">
            <v>0</v>
          </cell>
          <cell r="I43">
            <v>-645392.00999999989</v>
          </cell>
          <cell r="J43">
            <v>-3243023.53</v>
          </cell>
          <cell r="K43">
            <v>3242.74</v>
          </cell>
          <cell r="L43">
            <v>-924953.1</v>
          </cell>
          <cell r="M43">
            <v>160468243.13</v>
          </cell>
          <cell r="N43">
            <v>13205049.020000001</v>
          </cell>
          <cell r="O43">
            <v>-2803083.4499999997</v>
          </cell>
          <cell r="P43">
            <v>0</v>
          </cell>
          <cell r="Q43">
            <v>-624791.61999999988</v>
          </cell>
          <cell r="R43">
            <v>-3396724.3899999987</v>
          </cell>
          <cell r="S43">
            <v>2718.06</v>
          </cell>
          <cell r="T43">
            <v>-924953.1</v>
          </cell>
          <cell r="U43">
            <v>165926457.65000001</v>
          </cell>
          <cell r="V43">
            <v>10888523.91</v>
          </cell>
          <cell r="W43">
            <v>197367139.07999998</v>
          </cell>
          <cell r="X43">
            <v>-56875403.690000005</v>
          </cell>
          <cell r="Y43">
            <v>-121989.03999999998</v>
          </cell>
          <cell r="Z43">
            <v>36998123.870000005</v>
          </cell>
          <cell r="AA43">
            <v>14995692.279999999</v>
          </cell>
          <cell r="AB43">
            <v>-2623861.2999999998</v>
          </cell>
          <cell r="AC43">
            <v>0</v>
          </cell>
          <cell r="AD43">
            <v>-578440.37000000011</v>
          </cell>
          <cell r="AE43">
            <v>-3603244.65</v>
          </cell>
          <cell r="AF43">
            <v>2718.06</v>
          </cell>
          <cell r="AG43">
            <v>-924953.1</v>
          </cell>
          <cell r="AH43">
            <v>173194368.56999999</v>
          </cell>
          <cell r="AI43">
            <v>10888523.91</v>
          </cell>
          <cell r="AJ43">
            <v>197367139.07999998</v>
          </cell>
          <cell r="AK43">
            <v>-60126670.300000012</v>
          </cell>
          <cell r="AL43">
            <v>-119270.98</v>
          </cell>
          <cell r="AM43">
            <v>36073170.770000003</v>
          </cell>
          <cell r="AN43">
            <v>14535074.67</v>
          </cell>
          <cell r="AO43">
            <v>-2800587.67</v>
          </cell>
          <cell r="AP43">
            <v>0</v>
          </cell>
          <cell r="AQ43">
            <v>-559861.9</v>
          </cell>
          <cell r="AR43">
            <v>-3813328.79</v>
          </cell>
          <cell r="AS43">
            <v>2718.06</v>
          </cell>
          <cell r="AT43">
            <v>-924953.1</v>
          </cell>
          <cell r="AU43">
            <v>179633429.84</v>
          </cell>
          <cell r="AV43">
            <v>11646212.57</v>
          </cell>
          <cell r="AW43">
            <v>208179894.81999996</v>
          </cell>
          <cell r="AX43">
            <v>-63578129.730000004</v>
          </cell>
          <cell r="AY43">
            <v>-116552.92</v>
          </cell>
          <cell r="AZ43">
            <v>35148217.670000002</v>
          </cell>
          <cell r="BA43">
            <v>14633478.799999999</v>
          </cell>
          <cell r="BB43">
            <v>-2978792.87</v>
          </cell>
          <cell r="BC43">
            <v>0</v>
          </cell>
          <cell r="BD43">
            <v>-541427.33000000007</v>
          </cell>
          <cell r="BE43">
            <v>-4023726.43</v>
          </cell>
          <cell r="BF43">
            <v>2718.06</v>
          </cell>
          <cell r="BG43">
            <v>-924953.1</v>
          </cell>
          <cell r="BH43">
            <v>185800726.96999997</v>
          </cell>
          <cell r="BI43">
            <v>11646212.57</v>
          </cell>
          <cell r="BJ43">
            <v>218912849.49000001</v>
          </cell>
          <cell r="BK43">
            <v>-67221552.230000004</v>
          </cell>
          <cell r="BL43">
            <v>-113834.86</v>
          </cell>
          <cell r="BM43">
            <v>34223264.57</v>
          </cell>
          <cell r="BN43">
            <v>14945377.990000002</v>
          </cell>
          <cell r="BO43">
            <v>-3157210.8</v>
          </cell>
          <cell r="BP43">
            <v>0</v>
          </cell>
          <cell r="BQ43">
            <v>-523071.41000000009</v>
          </cell>
          <cell r="BR43">
            <v>-4227696.5400000019</v>
          </cell>
          <cell r="BS43">
            <v>2718.06</v>
          </cell>
          <cell r="BT43">
            <v>-924953.1</v>
          </cell>
          <cell r="BU43">
            <v>191915891.16999999</v>
          </cell>
          <cell r="BV43">
            <v>12513873.140000001</v>
          </cell>
          <cell r="BW43">
            <v>229792783.23000002</v>
          </cell>
          <cell r="BX43">
            <v>-71064086.730000019</v>
          </cell>
          <cell r="BY43">
            <v>-111116.79999999999</v>
          </cell>
          <cell r="BZ43">
            <v>33298311.470000003</v>
          </cell>
          <cell r="CA43">
            <v>15362863.060000002</v>
          </cell>
          <cell r="CB43">
            <v>-3290130.94</v>
          </cell>
          <cell r="CC43">
            <v>0</v>
          </cell>
          <cell r="CD43">
            <v>-504906.70999999985</v>
          </cell>
          <cell r="CE43">
            <v>-4444146.8900000006</v>
          </cell>
          <cell r="CF43">
            <v>2718.06</v>
          </cell>
          <cell r="CG43">
            <v>-924953.1</v>
          </cell>
          <cell r="CH43">
            <v>198117334.65000004</v>
          </cell>
          <cell r="CI43">
            <v>12513873.140000001</v>
          </cell>
          <cell r="CJ43">
            <v>240957281.88999996</v>
          </cell>
          <cell r="CK43">
            <v>-75104906.87000002</v>
          </cell>
          <cell r="CL43">
            <v>-108398.73999999999</v>
          </cell>
          <cell r="CM43">
            <v>32373358.370000005</v>
          </cell>
          <cell r="CN43">
            <v>6846967.9800000004</v>
          </cell>
          <cell r="CO43">
            <v>1890142.3599999999</v>
          </cell>
          <cell r="CP43">
            <v>8112197.1100000003</v>
          </cell>
          <cell r="CQ43">
            <v>2056218.24</v>
          </cell>
          <cell r="CR43">
            <v>7883306.3999999994</v>
          </cell>
          <cell r="CS43">
            <v>2225301.2000000002</v>
          </cell>
          <cell r="CT43">
            <v>7958870.2700000005</v>
          </cell>
          <cell r="CU43">
            <v>2394769.9500000002</v>
          </cell>
          <cell r="CV43">
            <v>8164465.1100000003</v>
          </cell>
          <cell r="CW43">
            <v>2564294.23</v>
          </cell>
          <cell r="CX43">
            <v>8436042.3600000013</v>
          </cell>
          <cell r="CY43">
            <v>2687657.56</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row>
        <row r="44">
          <cell r="A44" t="str">
            <v>ESDB</v>
          </cell>
          <cell r="B44">
            <v>44</v>
          </cell>
          <cell r="C44" t="str">
            <v>EM5</v>
          </cell>
          <cell r="D44">
            <v>18</v>
          </cell>
          <cell r="E44">
            <v>1747245.7200000002</v>
          </cell>
          <cell r="F44">
            <v>106597.42</v>
          </cell>
          <cell r="G44">
            <v>0</v>
          </cell>
          <cell r="H44">
            <v>0</v>
          </cell>
          <cell r="I44">
            <v>0</v>
          </cell>
          <cell r="J44">
            <v>-73109.760000000009</v>
          </cell>
          <cell r="K44">
            <v>0</v>
          </cell>
          <cell r="L44">
            <v>0</v>
          </cell>
          <cell r="M44">
            <v>1780733.38</v>
          </cell>
          <cell r="N44">
            <v>220309.44</v>
          </cell>
          <cell r="O44">
            <v>0</v>
          </cell>
          <cell r="P44">
            <v>0</v>
          </cell>
          <cell r="Q44">
            <v>0</v>
          </cell>
          <cell r="R44">
            <v>-76984.12</v>
          </cell>
          <cell r="S44">
            <v>0</v>
          </cell>
          <cell r="T44">
            <v>0</v>
          </cell>
          <cell r="U44">
            <v>1924058.7000000004</v>
          </cell>
          <cell r="V44">
            <v>1157893.1800000002</v>
          </cell>
          <cell r="W44">
            <v>4198690.8600000003</v>
          </cell>
          <cell r="X44">
            <v>-1915259.3200000008</v>
          </cell>
          <cell r="Y44">
            <v>0</v>
          </cell>
          <cell r="Z44">
            <v>0</v>
          </cell>
          <cell r="AA44">
            <v>359372.84</v>
          </cell>
          <cell r="AB44">
            <v>0</v>
          </cell>
          <cell r="AC44">
            <v>0</v>
          </cell>
          <cell r="AD44">
            <v>0</v>
          </cell>
          <cell r="AE44">
            <v>-85560.819999999992</v>
          </cell>
          <cell r="AF44">
            <v>0</v>
          </cell>
          <cell r="AG44">
            <v>0</v>
          </cell>
          <cell r="AH44">
            <v>2197870.7200000002</v>
          </cell>
          <cell r="AI44">
            <v>1164955.0200000003</v>
          </cell>
          <cell r="AJ44">
            <v>4198690.8600000003</v>
          </cell>
          <cell r="AK44">
            <v>-2000820.1400000004</v>
          </cell>
          <cell r="AL44">
            <v>0</v>
          </cell>
          <cell r="AM44">
            <v>0</v>
          </cell>
          <cell r="AN44">
            <v>294592.5</v>
          </cell>
          <cell r="AO44">
            <v>0</v>
          </cell>
          <cell r="AP44">
            <v>0</v>
          </cell>
          <cell r="AQ44">
            <v>0</v>
          </cell>
          <cell r="AR44">
            <v>-95342.150000000009</v>
          </cell>
          <cell r="AS44">
            <v>0</v>
          </cell>
          <cell r="AT44">
            <v>0</v>
          </cell>
          <cell r="AU44">
            <v>2397121.0699999998</v>
          </cell>
          <cell r="AV44">
            <v>1167916.2100000002</v>
          </cell>
          <cell r="AW44">
            <v>4493283.3600000003</v>
          </cell>
          <cell r="AX44">
            <v>-2096162.2900000003</v>
          </cell>
          <cell r="AY44">
            <v>0</v>
          </cell>
          <cell r="AZ44">
            <v>0</v>
          </cell>
          <cell r="BA44">
            <v>425273.36</v>
          </cell>
          <cell r="BB44">
            <v>0</v>
          </cell>
          <cell r="BC44">
            <v>0</v>
          </cell>
          <cell r="BD44">
            <v>0</v>
          </cell>
          <cell r="BE44">
            <v>-106140.14000000001</v>
          </cell>
          <cell r="BF44">
            <v>0</v>
          </cell>
          <cell r="BG44">
            <v>0</v>
          </cell>
          <cell r="BH44">
            <v>2716254.29</v>
          </cell>
          <cell r="BI44">
            <v>1167916.2100000002</v>
          </cell>
          <cell r="BJ44">
            <v>4918556.7200000007</v>
          </cell>
          <cell r="BK44">
            <v>-2202302.4300000006</v>
          </cell>
          <cell r="BL44">
            <v>0</v>
          </cell>
          <cell r="BM44">
            <v>0</v>
          </cell>
          <cell r="BN44">
            <v>322383.18</v>
          </cell>
          <cell r="BO44">
            <v>0</v>
          </cell>
          <cell r="BP44">
            <v>0</v>
          </cell>
          <cell r="BQ44">
            <v>0</v>
          </cell>
          <cell r="BR44">
            <v>-115298.93000000001</v>
          </cell>
          <cell r="BS44">
            <v>0</v>
          </cell>
          <cell r="BT44">
            <v>0</v>
          </cell>
          <cell r="BU44">
            <v>2923338.54</v>
          </cell>
          <cell r="BV44">
            <v>1167916.2100000002</v>
          </cell>
          <cell r="BW44">
            <v>5240939.9000000004</v>
          </cell>
          <cell r="BX44">
            <v>-2317601.3600000003</v>
          </cell>
          <cell r="BY44">
            <v>0</v>
          </cell>
          <cell r="BZ44">
            <v>0</v>
          </cell>
          <cell r="CA44">
            <v>310979.67000000004</v>
          </cell>
          <cell r="CB44">
            <v>0</v>
          </cell>
          <cell r="CC44">
            <v>0</v>
          </cell>
          <cell r="CD44">
            <v>0</v>
          </cell>
          <cell r="CE44">
            <v>-123481.01</v>
          </cell>
          <cell r="CF44">
            <v>0</v>
          </cell>
          <cell r="CG44">
            <v>0</v>
          </cell>
          <cell r="CH44">
            <v>3110837.2</v>
          </cell>
          <cell r="CI44">
            <v>1270711.4100000001</v>
          </cell>
          <cell r="CJ44">
            <v>5551919.5700000003</v>
          </cell>
          <cell r="CK44">
            <v>-2441082.37</v>
          </cell>
          <cell r="CL44">
            <v>0</v>
          </cell>
          <cell r="CM44">
            <v>0</v>
          </cell>
          <cell r="CN44">
            <v>159512</v>
          </cell>
          <cell r="CO44">
            <v>0</v>
          </cell>
          <cell r="CP44">
            <v>311648.19</v>
          </cell>
          <cell r="CQ44">
            <v>0</v>
          </cell>
          <cell r="CR44">
            <v>252317.28999999998</v>
          </cell>
          <cell r="CS44">
            <v>0</v>
          </cell>
          <cell r="CT44">
            <v>372983.92999999993</v>
          </cell>
          <cell r="CU44">
            <v>0</v>
          </cell>
          <cell r="CV44">
            <v>272849.32</v>
          </cell>
          <cell r="CW44">
            <v>0</v>
          </cell>
          <cell r="CX44">
            <v>266450.65000000002</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row>
        <row r="45">
          <cell r="A45" t="str">
            <v>ESDE</v>
          </cell>
          <cell r="B45">
            <v>45</v>
          </cell>
          <cell r="C45" t="str">
            <v>EM5</v>
          </cell>
          <cell r="D45">
            <v>19</v>
          </cell>
          <cell r="E45">
            <v>6398867.4500000011</v>
          </cell>
          <cell r="F45">
            <v>321631.15000000002</v>
          </cell>
          <cell r="G45">
            <v>-82252</v>
          </cell>
          <cell r="H45">
            <v>0</v>
          </cell>
          <cell r="I45">
            <v>0</v>
          </cell>
          <cell r="J45">
            <v>-465533.92999999993</v>
          </cell>
          <cell r="K45">
            <v>0</v>
          </cell>
          <cell r="L45">
            <v>129465.96</v>
          </cell>
          <cell r="M45">
            <v>6302178.6300000008</v>
          </cell>
          <cell r="N45">
            <v>1303893.6500000001</v>
          </cell>
          <cell r="O45">
            <v>0</v>
          </cell>
          <cell r="P45">
            <v>0</v>
          </cell>
          <cell r="Q45">
            <v>-62905.87</v>
          </cell>
          <cell r="R45">
            <v>-478173.79999999993</v>
          </cell>
          <cell r="S45">
            <v>0</v>
          </cell>
          <cell r="T45">
            <v>129465.96</v>
          </cell>
          <cell r="U45">
            <v>7194458.5700000003</v>
          </cell>
          <cell r="V45">
            <v>4096189.8400000008</v>
          </cell>
          <cell r="W45">
            <v>21909129.440000001</v>
          </cell>
          <cell r="X45">
            <v>-10423388.08</v>
          </cell>
          <cell r="Y45">
            <v>0</v>
          </cell>
          <cell r="Z45">
            <v>-3236648.8899999997</v>
          </cell>
          <cell r="AA45">
            <v>1204147.2999999998</v>
          </cell>
          <cell r="AB45">
            <v>0</v>
          </cell>
          <cell r="AC45">
            <v>0</v>
          </cell>
          <cell r="AD45">
            <v>-58420.45</v>
          </cell>
          <cell r="AE45">
            <v>-509673.47000000003</v>
          </cell>
          <cell r="AF45">
            <v>0</v>
          </cell>
          <cell r="AG45">
            <v>129465.96</v>
          </cell>
          <cell r="AH45">
            <v>7959977.910000002</v>
          </cell>
          <cell r="AI45">
            <v>4317940.3200000012</v>
          </cell>
          <cell r="AJ45">
            <v>21909129.440000001</v>
          </cell>
          <cell r="AK45">
            <v>-10841968.600000005</v>
          </cell>
          <cell r="AL45">
            <v>0</v>
          </cell>
          <cell r="AM45">
            <v>-3107182.9299999997</v>
          </cell>
          <cell r="AN45">
            <v>1382899.1700000002</v>
          </cell>
          <cell r="AO45">
            <v>0</v>
          </cell>
          <cell r="AP45">
            <v>0</v>
          </cell>
          <cell r="AQ45">
            <v>-53935.069999999992</v>
          </cell>
          <cell r="AR45">
            <v>-543993.77</v>
          </cell>
          <cell r="AS45">
            <v>0</v>
          </cell>
          <cell r="AT45">
            <v>129465.96</v>
          </cell>
          <cell r="AU45">
            <v>8874414.2000000011</v>
          </cell>
          <cell r="AV45">
            <v>4317940.3200000012</v>
          </cell>
          <cell r="AW45">
            <v>23142515.210000001</v>
          </cell>
          <cell r="AX45">
            <v>-11290384.039999999</v>
          </cell>
          <cell r="AY45">
            <v>0</v>
          </cell>
          <cell r="AZ45">
            <v>-2977716.9699999997</v>
          </cell>
          <cell r="BA45">
            <v>1078157.8700000001</v>
          </cell>
          <cell r="BB45">
            <v>0</v>
          </cell>
          <cell r="BC45">
            <v>0</v>
          </cell>
          <cell r="BD45">
            <v>-49449.66</v>
          </cell>
          <cell r="BE45">
            <v>-576424.21999999986</v>
          </cell>
          <cell r="BF45">
            <v>0</v>
          </cell>
          <cell r="BG45">
            <v>129465.96</v>
          </cell>
          <cell r="BH45">
            <v>9456164.1500000022</v>
          </cell>
          <cell r="BI45">
            <v>4317940.3200000012</v>
          </cell>
          <cell r="BJ45">
            <v>24071159.680000003</v>
          </cell>
          <cell r="BK45">
            <v>-11766744.520000001</v>
          </cell>
          <cell r="BL45">
            <v>0</v>
          </cell>
          <cell r="BM45">
            <v>-2848251.01</v>
          </cell>
          <cell r="BN45">
            <v>1945527.6800000002</v>
          </cell>
          <cell r="BO45">
            <v>0</v>
          </cell>
          <cell r="BP45">
            <v>0</v>
          </cell>
          <cell r="BQ45">
            <v>-42731.12999999999</v>
          </cell>
          <cell r="BR45">
            <v>-616935.54999999993</v>
          </cell>
          <cell r="BS45">
            <v>0</v>
          </cell>
          <cell r="BT45">
            <v>129465.96</v>
          </cell>
          <cell r="BU45">
            <v>10871491.110000001</v>
          </cell>
          <cell r="BV45">
            <v>4317940.3200000012</v>
          </cell>
          <cell r="BW45">
            <v>25883769.190000001</v>
          </cell>
          <cell r="BX45">
            <v>-12293493.030000005</v>
          </cell>
          <cell r="BY45">
            <v>0</v>
          </cell>
          <cell r="BZ45">
            <v>-2718785.05</v>
          </cell>
          <cell r="CA45">
            <v>1054834.4599999997</v>
          </cell>
          <cell r="CB45">
            <v>0</v>
          </cell>
          <cell r="CC45">
            <v>0</v>
          </cell>
          <cell r="CD45">
            <v>-38887.450000000004</v>
          </cell>
          <cell r="CE45">
            <v>-649194.22</v>
          </cell>
          <cell r="CF45">
            <v>0</v>
          </cell>
          <cell r="CG45">
            <v>129465.96</v>
          </cell>
          <cell r="CH45">
            <v>11367709.859999999</v>
          </cell>
          <cell r="CI45">
            <v>4366660.2400000012</v>
          </cell>
          <cell r="CJ45">
            <v>26818979.840000004</v>
          </cell>
          <cell r="CK45">
            <v>-12861950.889999999</v>
          </cell>
          <cell r="CL45">
            <v>0</v>
          </cell>
          <cell r="CM45">
            <v>-2589319.09</v>
          </cell>
          <cell r="CN45">
            <v>1090203</v>
          </cell>
          <cell r="CO45">
            <v>0</v>
          </cell>
          <cell r="CP45">
            <v>991495.65999999992</v>
          </cell>
          <cell r="CQ45">
            <v>0</v>
          </cell>
          <cell r="CR45">
            <v>1105944.4799999997</v>
          </cell>
          <cell r="CS45">
            <v>0</v>
          </cell>
          <cell r="CT45">
            <v>894923.97000000009</v>
          </cell>
          <cell r="CU45">
            <v>0</v>
          </cell>
          <cell r="CV45">
            <v>1609396.2700000003</v>
          </cell>
          <cell r="CW45">
            <v>0</v>
          </cell>
          <cell r="CX45">
            <v>862353.02</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row>
        <row r="46">
          <cell r="A46" t="str">
            <v>ESDR</v>
          </cell>
          <cell r="B46">
            <v>46</v>
          </cell>
          <cell r="C46" t="str">
            <v>EM5</v>
          </cell>
          <cell r="D46">
            <v>20</v>
          </cell>
          <cell r="E46">
            <v>291118.88</v>
          </cell>
          <cell r="F46">
            <v>81484.100000000006</v>
          </cell>
          <cell r="G46">
            <v>0</v>
          </cell>
          <cell r="H46">
            <v>0</v>
          </cell>
          <cell r="I46">
            <v>0</v>
          </cell>
          <cell r="J46">
            <v>-9929.15</v>
          </cell>
          <cell r="K46">
            <v>0</v>
          </cell>
          <cell r="L46">
            <v>0</v>
          </cell>
          <cell r="M46">
            <v>362673.83</v>
          </cell>
          <cell r="N46">
            <v>279258.15000000002</v>
          </cell>
          <cell r="O46">
            <v>0</v>
          </cell>
          <cell r="P46">
            <v>0</v>
          </cell>
          <cell r="Q46">
            <v>0</v>
          </cell>
          <cell r="R46">
            <v>-15778.96</v>
          </cell>
          <cell r="S46">
            <v>0</v>
          </cell>
          <cell r="T46">
            <v>0</v>
          </cell>
          <cell r="U46">
            <v>626153.02</v>
          </cell>
          <cell r="V46">
            <v>0</v>
          </cell>
          <cell r="W46">
            <v>741360.19000000006</v>
          </cell>
          <cell r="X46">
            <v>-39441.64</v>
          </cell>
          <cell r="Y46">
            <v>0</v>
          </cell>
          <cell r="Z46">
            <v>0</v>
          </cell>
          <cell r="AA46">
            <v>75765.53</v>
          </cell>
          <cell r="AB46">
            <v>0</v>
          </cell>
          <cell r="AC46">
            <v>0</v>
          </cell>
          <cell r="AD46">
            <v>0</v>
          </cell>
          <cell r="AE46">
            <v>-21104.31</v>
          </cell>
          <cell r="AF46">
            <v>0</v>
          </cell>
          <cell r="AG46">
            <v>0</v>
          </cell>
          <cell r="AH46">
            <v>680814.24000000011</v>
          </cell>
          <cell r="AI46">
            <v>0</v>
          </cell>
          <cell r="AJ46">
            <v>741360.19000000006</v>
          </cell>
          <cell r="AK46">
            <v>-60545.950000000012</v>
          </cell>
          <cell r="AL46">
            <v>0</v>
          </cell>
          <cell r="AM46">
            <v>0</v>
          </cell>
          <cell r="AN46">
            <v>72524.040000000008</v>
          </cell>
          <cell r="AO46">
            <v>0</v>
          </cell>
          <cell r="AP46">
            <v>0</v>
          </cell>
          <cell r="AQ46">
            <v>0</v>
          </cell>
          <cell r="AR46">
            <v>-23328.660000000003</v>
          </cell>
          <cell r="AS46">
            <v>0</v>
          </cell>
          <cell r="AT46">
            <v>0</v>
          </cell>
          <cell r="AU46">
            <v>730009.62</v>
          </cell>
          <cell r="AV46">
            <v>0</v>
          </cell>
          <cell r="AW46">
            <v>813884.2300000001</v>
          </cell>
          <cell r="AX46">
            <v>-83874.609999999986</v>
          </cell>
          <cell r="AY46">
            <v>0</v>
          </cell>
          <cell r="AZ46">
            <v>0</v>
          </cell>
          <cell r="BA46">
            <v>43323.79</v>
          </cell>
          <cell r="BB46">
            <v>0</v>
          </cell>
          <cell r="BC46">
            <v>0</v>
          </cell>
          <cell r="BD46">
            <v>0</v>
          </cell>
          <cell r="BE46">
            <v>-25066.380000000005</v>
          </cell>
          <cell r="BF46">
            <v>0</v>
          </cell>
          <cell r="BG46">
            <v>0</v>
          </cell>
          <cell r="BH46">
            <v>748267.03</v>
          </cell>
          <cell r="BI46">
            <v>0</v>
          </cell>
          <cell r="BJ46">
            <v>857208.02000000014</v>
          </cell>
          <cell r="BK46">
            <v>-108940.98999999999</v>
          </cell>
          <cell r="BL46">
            <v>0</v>
          </cell>
          <cell r="BM46">
            <v>0</v>
          </cell>
          <cell r="BN46">
            <v>49891.82</v>
          </cell>
          <cell r="BO46">
            <v>0</v>
          </cell>
          <cell r="BP46">
            <v>0</v>
          </cell>
          <cell r="BQ46">
            <v>0</v>
          </cell>
          <cell r="BR46">
            <v>-26464.610000000004</v>
          </cell>
          <cell r="BS46">
            <v>0</v>
          </cell>
          <cell r="BT46">
            <v>0</v>
          </cell>
          <cell r="BU46">
            <v>771694.24</v>
          </cell>
          <cell r="BV46">
            <v>0</v>
          </cell>
          <cell r="BW46">
            <v>907099.84000000008</v>
          </cell>
          <cell r="BX46">
            <v>-135405.6</v>
          </cell>
          <cell r="BY46">
            <v>0</v>
          </cell>
          <cell r="BZ46">
            <v>0</v>
          </cell>
          <cell r="CA46">
            <v>29923.15</v>
          </cell>
          <cell r="CB46">
            <v>0</v>
          </cell>
          <cell r="CC46">
            <v>0</v>
          </cell>
          <cell r="CD46">
            <v>0</v>
          </cell>
          <cell r="CE46">
            <v>-27661.83</v>
          </cell>
          <cell r="CF46">
            <v>0</v>
          </cell>
          <cell r="CG46">
            <v>0</v>
          </cell>
          <cell r="CH46">
            <v>773955.56</v>
          </cell>
          <cell r="CI46">
            <v>0</v>
          </cell>
          <cell r="CJ46">
            <v>937022.99000000011</v>
          </cell>
          <cell r="CK46">
            <v>-163067.42999999996</v>
          </cell>
          <cell r="CL46">
            <v>0</v>
          </cell>
          <cell r="CM46">
            <v>0</v>
          </cell>
          <cell r="CN46">
            <v>205716</v>
          </cell>
          <cell r="CO46">
            <v>0</v>
          </cell>
          <cell r="CP46">
            <v>57401.82</v>
          </cell>
          <cell r="CQ46">
            <v>0</v>
          </cell>
          <cell r="CR46">
            <v>54222.929999999993</v>
          </cell>
          <cell r="CS46">
            <v>0</v>
          </cell>
          <cell r="CT46">
            <v>32285.11</v>
          </cell>
          <cell r="CU46">
            <v>0</v>
          </cell>
          <cell r="CV46">
            <v>37461.660000000003</v>
          </cell>
          <cell r="CW46">
            <v>0</v>
          </cell>
          <cell r="CX46">
            <v>23413.55</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row>
        <row r="47">
          <cell r="A47" t="str">
            <v>ESTB</v>
          </cell>
          <cell r="B47">
            <v>47</v>
          </cell>
          <cell r="C47" t="str">
            <v>EM6</v>
          </cell>
          <cell r="D47">
            <v>22</v>
          </cell>
          <cell r="E47">
            <v>10111554.129999999</v>
          </cell>
          <cell r="F47">
            <v>1493842.41</v>
          </cell>
          <cell r="G47">
            <v>0</v>
          </cell>
          <cell r="H47">
            <v>0</v>
          </cell>
          <cell r="I47">
            <v>-124.19</v>
          </cell>
          <cell r="J47">
            <v>-439313.59000000014</v>
          </cell>
          <cell r="K47">
            <v>476.12</v>
          </cell>
          <cell r="L47">
            <v>0</v>
          </cell>
          <cell r="M47">
            <v>11166434.879999999</v>
          </cell>
          <cell r="N47">
            <v>1573854.7600000005</v>
          </cell>
          <cell r="O47">
            <v>0</v>
          </cell>
          <cell r="P47">
            <v>0</v>
          </cell>
          <cell r="Q47">
            <v>-1516.9799999999996</v>
          </cell>
          <cell r="R47">
            <v>-483210.28</v>
          </cell>
          <cell r="S47">
            <v>474.09000000000003</v>
          </cell>
          <cell r="T47">
            <v>0</v>
          </cell>
          <cell r="U47">
            <v>12256036.469999999</v>
          </cell>
          <cell r="V47">
            <v>4163721.58</v>
          </cell>
          <cell r="W47">
            <v>22757314.819999997</v>
          </cell>
          <cell r="X47">
            <v>-8878409.379999999</v>
          </cell>
          <cell r="Y47">
            <v>-14282.72</v>
          </cell>
          <cell r="Z47">
            <v>0</v>
          </cell>
          <cell r="AA47">
            <v>1612170.5700000003</v>
          </cell>
          <cell r="AB47">
            <v>0</v>
          </cell>
          <cell r="AC47">
            <v>0</v>
          </cell>
          <cell r="AD47">
            <v>-1409.4599999999998</v>
          </cell>
          <cell r="AE47">
            <v>-527556.93000000005</v>
          </cell>
          <cell r="AF47">
            <v>474.09000000000003</v>
          </cell>
          <cell r="AG47">
            <v>0</v>
          </cell>
          <cell r="AH47">
            <v>13339714.74</v>
          </cell>
          <cell r="AI47">
            <v>4294230.95</v>
          </cell>
          <cell r="AJ47">
            <v>22757314.819999997</v>
          </cell>
          <cell r="AK47">
            <v>-9403791.4499999974</v>
          </cell>
          <cell r="AL47">
            <v>-13808.63</v>
          </cell>
          <cell r="AM47">
            <v>0</v>
          </cell>
          <cell r="AN47">
            <v>1637626.39</v>
          </cell>
          <cell r="AO47">
            <v>0</v>
          </cell>
          <cell r="AP47">
            <v>0</v>
          </cell>
          <cell r="AQ47">
            <v>-1301.9199999999998</v>
          </cell>
          <cell r="AR47">
            <v>-571569.22000000009</v>
          </cell>
          <cell r="AS47">
            <v>474.09000000000003</v>
          </cell>
          <cell r="AT47">
            <v>0</v>
          </cell>
          <cell r="AU47">
            <v>14404944.08</v>
          </cell>
          <cell r="AV47">
            <v>4401620.75</v>
          </cell>
          <cell r="AW47">
            <v>24391356.889999997</v>
          </cell>
          <cell r="AX47">
            <v>-9973078.2700000014</v>
          </cell>
          <cell r="AY47">
            <v>-13334.54</v>
          </cell>
          <cell r="AZ47">
            <v>0</v>
          </cell>
          <cell r="BA47">
            <v>1666722.4199999995</v>
          </cell>
          <cell r="BB47">
            <v>0</v>
          </cell>
          <cell r="BC47">
            <v>0</v>
          </cell>
          <cell r="BD47">
            <v>-1194.4099999999999</v>
          </cell>
          <cell r="BE47">
            <v>-616934.86</v>
          </cell>
          <cell r="BF47">
            <v>474.09000000000003</v>
          </cell>
          <cell r="BG47">
            <v>0</v>
          </cell>
          <cell r="BH47">
            <v>15454011.319999998</v>
          </cell>
          <cell r="BI47">
            <v>4579676.6000000006</v>
          </cell>
          <cell r="BJ47">
            <v>26054494.989999998</v>
          </cell>
          <cell r="BK47">
            <v>-10587623.220000001</v>
          </cell>
          <cell r="BL47">
            <v>-12860.45</v>
          </cell>
          <cell r="BM47">
            <v>0</v>
          </cell>
          <cell r="BN47">
            <v>1696342.1199999996</v>
          </cell>
          <cell r="BO47">
            <v>0</v>
          </cell>
          <cell r="BP47">
            <v>0</v>
          </cell>
          <cell r="BQ47">
            <v>-1086.8699999999997</v>
          </cell>
          <cell r="BR47">
            <v>-664734.40000000014</v>
          </cell>
          <cell r="BS47">
            <v>474.09000000000003</v>
          </cell>
          <cell r="BT47">
            <v>0</v>
          </cell>
          <cell r="BU47">
            <v>16485006.260000002</v>
          </cell>
          <cell r="BV47">
            <v>4695761.8100000005</v>
          </cell>
          <cell r="BW47">
            <v>27747252.789999999</v>
          </cell>
          <cell r="BX47">
            <v>-11249860.17</v>
          </cell>
          <cell r="BY47">
            <v>-12386.36</v>
          </cell>
          <cell r="BZ47">
            <v>0</v>
          </cell>
          <cell r="CA47">
            <v>1728170.2</v>
          </cell>
          <cell r="CB47">
            <v>0</v>
          </cell>
          <cell r="CC47">
            <v>0</v>
          </cell>
          <cell r="CD47">
            <v>-979.33999999999969</v>
          </cell>
          <cell r="CE47">
            <v>-712922.37000000011</v>
          </cell>
          <cell r="CF47">
            <v>474.09000000000003</v>
          </cell>
          <cell r="CG47">
            <v>0</v>
          </cell>
          <cell r="CH47">
            <v>17499748.84</v>
          </cell>
          <cell r="CI47">
            <v>4764008.0100000007</v>
          </cell>
          <cell r="CJ47">
            <v>29471838.669999998</v>
          </cell>
          <cell r="CK47">
            <v>-11960177.560000001</v>
          </cell>
          <cell r="CL47">
            <v>-11912.270000000002</v>
          </cell>
          <cell r="CM47">
            <v>0</v>
          </cell>
          <cell r="CN47">
            <v>1179409.0999999999</v>
          </cell>
          <cell r="CO47">
            <v>0</v>
          </cell>
          <cell r="CP47">
            <v>1201362.95</v>
          </cell>
          <cell r="CQ47">
            <v>0</v>
          </cell>
          <cell r="CR47">
            <v>1220584.71</v>
          </cell>
          <cell r="CS47">
            <v>0</v>
          </cell>
          <cell r="CT47">
            <v>1242555.24</v>
          </cell>
          <cell r="CU47">
            <v>0</v>
          </cell>
          <cell r="CV47">
            <v>1264921.25</v>
          </cell>
          <cell r="CW47">
            <v>0</v>
          </cell>
          <cell r="CX47">
            <v>1288954.7699999998</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row>
        <row r="48">
          <cell r="A48" t="str">
            <v>ESTE</v>
          </cell>
          <cell r="B48">
            <v>48</v>
          </cell>
          <cell r="C48" t="str">
            <v>EM6</v>
          </cell>
          <cell r="D48">
            <v>23</v>
          </cell>
          <cell r="E48">
            <v>51964602.280000001</v>
          </cell>
          <cell r="F48">
            <v>3409508.56</v>
          </cell>
          <cell r="G48">
            <v>-6835</v>
          </cell>
          <cell r="H48">
            <v>0</v>
          </cell>
          <cell r="I48">
            <v>-236166.94000000006</v>
          </cell>
          <cell r="J48">
            <v>-2876918.2199999997</v>
          </cell>
          <cell r="K48">
            <v>0</v>
          </cell>
          <cell r="L48">
            <v>135029.76000000001</v>
          </cell>
          <cell r="M48">
            <v>52389220.43999999</v>
          </cell>
          <cell r="N48">
            <v>3110023.0199999991</v>
          </cell>
          <cell r="O48">
            <v>0</v>
          </cell>
          <cell r="P48">
            <v>0</v>
          </cell>
          <cell r="Q48">
            <v>-288516.21999999991</v>
          </cell>
          <cell r="R48">
            <v>-2942622.9800000004</v>
          </cell>
          <cell r="S48">
            <v>0</v>
          </cell>
          <cell r="T48">
            <v>135029.76000000001</v>
          </cell>
          <cell r="U48">
            <v>52403134.019999996</v>
          </cell>
          <cell r="V48">
            <v>17814493.890000004</v>
          </cell>
          <cell r="W48">
            <v>120891581.45999998</v>
          </cell>
          <cell r="X48">
            <v>-61942954.469999999</v>
          </cell>
          <cell r="Y48">
            <v>0</v>
          </cell>
          <cell r="Z48">
            <v>-3375744.1500000004</v>
          </cell>
          <cell r="AA48">
            <v>3751566.8299999996</v>
          </cell>
          <cell r="AB48">
            <v>0</v>
          </cell>
          <cell r="AC48">
            <v>0</v>
          </cell>
          <cell r="AD48">
            <v>-266102.49</v>
          </cell>
          <cell r="AE48">
            <v>-3024119.49</v>
          </cell>
          <cell r="AF48">
            <v>0</v>
          </cell>
          <cell r="AG48">
            <v>135029.76000000001</v>
          </cell>
          <cell r="AH48">
            <v>52999508.629999988</v>
          </cell>
          <cell r="AI48">
            <v>18211814.620000005</v>
          </cell>
          <cell r="AJ48">
            <v>120891581.45999998</v>
          </cell>
          <cell r="AK48">
            <v>-64651358.439999983</v>
          </cell>
          <cell r="AL48">
            <v>0</v>
          </cell>
          <cell r="AM48">
            <v>-3240714.3900000006</v>
          </cell>
          <cell r="AN48">
            <v>3669701.66</v>
          </cell>
          <cell r="AO48">
            <v>0</v>
          </cell>
          <cell r="AP48">
            <v>0</v>
          </cell>
          <cell r="AQ48">
            <v>-248647.95</v>
          </cell>
          <cell r="AR48">
            <v>-3111176.6099999994</v>
          </cell>
          <cell r="AS48">
            <v>0</v>
          </cell>
          <cell r="AT48">
            <v>135029.76000000001</v>
          </cell>
          <cell r="AU48">
            <v>53444415.489999987</v>
          </cell>
          <cell r="AV48">
            <v>18211814.620000005</v>
          </cell>
          <cell r="AW48">
            <v>123979465.09999999</v>
          </cell>
          <cell r="AX48">
            <v>-67429364.979999989</v>
          </cell>
          <cell r="AY48">
            <v>0</v>
          </cell>
          <cell r="AZ48">
            <v>-3105684.6300000004</v>
          </cell>
          <cell r="BA48">
            <v>3718572.7399999998</v>
          </cell>
          <cell r="BB48">
            <v>0</v>
          </cell>
          <cell r="BC48">
            <v>0</v>
          </cell>
          <cell r="BD48">
            <v>-233278.98000000004</v>
          </cell>
          <cell r="BE48">
            <v>-3181968.9099999997</v>
          </cell>
          <cell r="BF48">
            <v>0</v>
          </cell>
          <cell r="BG48">
            <v>135029.76000000001</v>
          </cell>
          <cell r="BH48">
            <v>53882770.099999987</v>
          </cell>
          <cell r="BI48">
            <v>18552244.260000005</v>
          </cell>
          <cell r="BJ48">
            <v>127220516.19999996</v>
          </cell>
          <cell r="BK48">
            <v>-70367091.230000004</v>
          </cell>
          <cell r="BL48">
            <v>0</v>
          </cell>
          <cell r="BM48">
            <v>-2970654.87</v>
          </cell>
          <cell r="BN48">
            <v>3782066.79</v>
          </cell>
          <cell r="BO48">
            <v>0</v>
          </cell>
          <cell r="BP48">
            <v>0</v>
          </cell>
          <cell r="BQ48">
            <v>-219603.78000000003</v>
          </cell>
          <cell r="BR48">
            <v>-3242815.5800000005</v>
          </cell>
          <cell r="BS48">
            <v>0</v>
          </cell>
          <cell r="BT48">
            <v>135029.76000000001</v>
          </cell>
          <cell r="BU48">
            <v>54337447.289999984</v>
          </cell>
          <cell r="BV48">
            <v>19676880.840000004</v>
          </cell>
          <cell r="BW48">
            <v>130557865.28</v>
          </cell>
          <cell r="BX48">
            <v>-73384792.88000001</v>
          </cell>
          <cell r="BY48">
            <v>0</v>
          </cell>
          <cell r="BZ48">
            <v>-2835625.1100000003</v>
          </cell>
          <cell r="CA48">
            <v>3850294.81</v>
          </cell>
          <cell r="CB48">
            <v>0</v>
          </cell>
          <cell r="CC48">
            <v>0</v>
          </cell>
          <cell r="CD48">
            <v>-206943.08000000002</v>
          </cell>
          <cell r="CE48">
            <v>-3291663.5699999989</v>
          </cell>
          <cell r="CF48">
            <v>0</v>
          </cell>
          <cell r="CG48">
            <v>135029.76000000001</v>
          </cell>
          <cell r="CH48">
            <v>54824165.209999993</v>
          </cell>
          <cell r="CI48">
            <v>21167399.770000003</v>
          </cell>
          <cell r="CJ48">
            <v>134001190.95999999</v>
          </cell>
          <cell r="CK48">
            <v>-76476430.400000006</v>
          </cell>
          <cell r="CL48">
            <v>0</v>
          </cell>
          <cell r="CM48">
            <v>-2700595.3500000006</v>
          </cell>
          <cell r="CN48">
            <v>2233400.7599999998</v>
          </cell>
          <cell r="CO48">
            <v>0</v>
          </cell>
          <cell r="CP48">
            <v>2676982.58</v>
          </cell>
          <cell r="CQ48">
            <v>0</v>
          </cell>
          <cell r="CR48">
            <v>2639480.6999999997</v>
          </cell>
          <cell r="CS48">
            <v>0</v>
          </cell>
          <cell r="CT48">
            <v>2679012.8200000008</v>
          </cell>
          <cell r="CU48">
            <v>0</v>
          </cell>
          <cell r="CV48">
            <v>2727235.03</v>
          </cell>
          <cell r="CW48">
            <v>0</v>
          </cell>
          <cell r="CX48">
            <v>2779052.53</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row>
        <row r="49">
          <cell r="A49" t="str">
            <v>EMMM</v>
          </cell>
          <cell r="B49">
            <v>49</v>
          </cell>
          <cell r="C49" t="str">
            <v>EM7</v>
          </cell>
          <cell r="D49">
            <v>24</v>
          </cell>
          <cell r="E49">
            <v>931008.7099999995</v>
          </cell>
          <cell r="F49">
            <v>0</v>
          </cell>
          <cell r="G49">
            <v>0</v>
          </cell>
          <cell r="H49">
            <v>0</v>
          </cell>
          <cell r="I49">
            <v>-116670.72</v>
          </cell>
          <cell r="J49">
            <v>-802698.44999999984</v>
          </cell>
          <cell r="K49">
            <v>0</v>
          </cell>
          <cell r="L49">
            <v>210329.60000000001</v>
          </cell>
          <cell r="M49">
            <v>221969.13999999966</v>
          </cell>
          <cell r="N49">
            <v>0</v>
          </cell>
          <cell r="O49">
            <v>0</v>
          </cell>
          <cell r="P49">
            <v>0</v>
          </cell>
          <cell r="Q49">
            <v>-81222.570000000007</v>
          </cell>
          <cell r="R49">
            <v>-670326.83000000007</v>
          </cell>
          <cell r="S49">
            <v>0</v>
          </cell>
          <cell r="T49">
            <v>210329.60000000001</v>
          </cell>
          <cell r="U49">
            <v>-319250.66000000038</v>
          </cell>
          <cell r="V49">
            <v>5413809.6699999999</v>
          </cell>
          <cell r="W49">
            <v>17817978.660000004</v>
          </cell>
          <cell r="X49">
            <v>-16205073.190000001</v>
          </cell>
          <cell r="Y49">
            <v>0</v>
          </cell>
          <cell r="Z49">
            <v>-2103295.96</v>
          </cell>
          <cell r="AA49">
            <v>0</v>
          </cell>
          <cell r="AB49">
            <v>0</v>
          </cell>
          <cell r="AC49">
            <v>0</v>
          </cell>
          <cell r="AD49">
            <v>-62672.009999999987</v>
          </cell>
          <cell r="AE49">
            <v>-533021.68999999971</v>
          </cell>
          <cell r="AF49">
            <v>0</v>
          </cell>
          <cell r="AG49">
            <v>210329.60000000001</v>
          </cell>
          <cell r="AH49">
            <v>-704614.75999999978</v>
          </cell>
          <cell r="AI49">
            <v>7799183.7200000007</v>
          </cell>
          <cell r="AJ49">
            <v>17817978.660000004</v>
          </cell>
          <cell r="AK49">
            <v>-16629627.060000002</v>
          </cell>
          <cell r="AL49">
            <v>0</v>
          </cell>
          <cell r="AM49">
            <v>-1892966.3599999999</v>
          </cell>
          <cell r="AN49">
            <v>0</v>
          </cell>
          <cell r="AO49">
            <v>0</v>
          </cell>
          <cell r="AP49">
            <v>0</v>
          </cell>
          <cell r="AQ49">
            <v>-45884.369999999995</v>
          </cell>
          <cell r="AR49">
            <v>-436782.18999999994</v>
          </cell>
          <cell r="AS49">
            <v>0</v>
          </cell>
          <cell r="AT49">
            <v>210329.60000000001</v>
          </cell>
          <cell r="AU49">
            <v>-976951.71999999986</v>
          </cell>
          <cell r="AV49">
            <v>9665586.1699999999</v>
          </cell>
          <cell r="AW49">
            <v>17668528.470000006</v>
          </cell>
          <cell r="AX49">
            <v>-16962843.43</v>
          </cell>
          <cell r="AY49">
            <v>0</v>
          </cell>
          <cell r="AZ49">
            <v>-1682636.7599999998</v>
          </cell>
          <cell r="BA49">
            <v>0</v>
          </cell>
          <cell r="BB49">
            <v>0</v>
          </cell>
          <cell r="BC49">
            <v>0</v>
          </cell>
          <cell r="BD49">
            <v>-19792.199999999997</v>
          </cell>
          <cell r="BE49">
            <v>-337284.90000000026</v>
          </cell>
          <cell r="BF49">
            <v>0</v>
          </cell>
          <cell r="BG49">
            <v>210329.60000000001</v>
          </cell>
          <cell r="BH49">
            <v>-1123699.22</v>
          </cell>
          <cell r="BI49">
            <v>11036615.85</v>
          </cell>
          <cell r="BJ49">
            <v>17590691.760000005</v>
          </cell>
          <cell r="BK49">
            <v>-17242083.82</v>
          </cell>
          <cell r="BL49">
            <v>0</v>
          </cell>
          <cell r="BM49">
            <v>-1472307.1599999997</v>
          </cell>
          <cell r="BN49">
            <v>0</v>
          </cell>
          <cell r="BO49">
            <v>0</v>
          </cell>
          <cell r="BP49">
            <v>0</v>
          </cell>
          <cell r="BQ49">
            <v>-15213.37</v>
          </cell>
          <cell r="BR49">
            <v>-178809.84999999969</v>
          </cell>
          <cell r="BS49">
            <v>0</v>
          </cell>
          <cell r="BT49">
            <v>210329.60000000001</v>
          </cell>
          <cell r="BU49">
            <v>-1107392.8399999996</v>
          </cell>
          <cell r="BV49">
            <v>13218543.08</v>
          </cell>
          <cell r="BW49">
            <v>17514764.380000006</v>
          </cell>
          <cell r="BX49">
            <v>-17360179.66</v>
          </cell>
          <cell r="BY49">
            <v>0</v>
          </cell>
          <cell r="BZ49">
            <v>-1261977.5599999996</v>
          </cell>
          <cell r="CA49">
            <v>0</v>
          </cell>
          <cell r="CB49">
            <v>0</v>
          </cell>
          <cell r="CC49">
            <v>0</v>
          </cell>
          <cell r="CD49">
            <v>-10657.720000000001</v>
          </cell>
          <cell r="CE49">
            <v>-88589.049999999945</v>
          </cell>
          <cell r="CF49">
            <v>0</v>
          </cell>
          <cell r="CG49">
            <v>210329.60000000001</v>
          </cell>
          <cell r="CH49">
            <v>-996310.00999999931</v>
          </cell>
          <cell r="CI49">
            <v>15493345</v>
          </cell>
          <cell r="CJ49">
            <v>17438837.000000004</v>
          </cell>
          <cell r="CK49">
            <v>-17383499.050000004</v>
          </cell>
          <cell r="CL49">
            <v>0</v>
          </cell>
          <cell r="CM49">
            <v>-1051647.9599999995</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H49">
            <v>0</v>
          </cell>
          <cell r="EI49">
            <v>0</v>
          </cell>
          <cell r="EJ49">
            <v>0</v>
          </cell>
          <cell r="EK49">
            <v>0</v>
          </cell>
          <cell r="EL49">
            <v>0</v>
          </cell>
          <cell r="EM49">
            <v>0</v>
          </cell>
        </row>
        <row r="50">
          <cell r="A50" t="str">
            <v>EMAM</v>
          </cell>
          <cell r="B50">
            <v>50</v>
          </cell>
          <cell r="C50" t="str">
            <v>EM8</v>
          </cell>
          <cell r="D50">
            <v>25</v>
          </cell>
          <cell r="E50">
            <v>769313.50000000012</v>
          </cell>
          <cell r="F50">
            <v>534949.02</v>
          </cell>
          <cell r="G50">
            <v>-204337</v>
          </cell>
          <cell r="H50">
            <v>0</v>
          </cell>
          <cell r="I50">
            <v>-21745.61</v>
          </cell>
          <cell r="J50">
            <v>-194397.02000000002</v>
          </cell>
          <cell r="K50">
            <v>0</v>
          </cell>
          <cell r="L50">
            <v>-4972.43</v>
          </cell>
          <cell r="M50">
            <v>878810.46</v>
          </cell>
          <cell r="N50">
            <v>314677.06999999995</v>
          </cell>
          <cell r="O50">
            <v>-146816.72</v>
          </cell>
          <cell r="P50">
            <v>0</v>
          </cell>
          <cell r="Q50">
            <v>-11339.93</v>
          </cell>
          <cell r="R50">
            <v>-186083.87000000002</v>
          </cell>
          <cell r="S50">
            <v>0</v>
          </cell>
          <cell r="T50">
            <v>-4972.43</v>
          </cell>
          <cell r="U50">
            <v>844274.58</v>
          </cell>
          <cell r="V50">
            <v>4845387.47</v>
          </cell>
          <cell r="W50">
            <v>7999876.0299999993</v>
          </cell>
          <cell r="X50">
            <v>-6197717.6500000004</v>
          </cell>
          <cell r="Y50">
            <v>0</v>
          </cell>
          <cell r="Z50">
            <v>19889.72</v>
          </cell>
          <cell r="AA50">
            <v>1151211.4999999998</v>
          </cell>
          <cell r="AB50">
            <v>-153242.79999999999</v>
          </cell>
          <cell r="AC50">
            <v>0</v>
          </cell>
          <cell r="AD50">
            <v>-9314.26</v>
          </cell>
          <cell r="AE50">
            <v>-215677.20999999993</v>
          </cell>
          <cell r="AF50">
            <v>0</v>
          </cell>
          <cell r="AG50">
            <v>-4972.43</v>
          </cell>
          <cell r="AH50">
            <v>1612279.3799999997</v>
          </cell>
          <cell r="AI50">
            <v>5079005.08</v>
          </cell>
          <cell r="AJ50">
            <v>7999876.0299999993</v>
          </cell>
          <cell r="AK50">
            <v>-6402513.9399999995</v>
          </cell>
          <cell r="AL50">
            <v>0</v>
          </cell>
          <cell r="AM50">
            <v>14917.29</v>
          </cell>
          <cell r="AN50">
            <v>262267.62</v>
          </cell>
          <cell r="AO50">
            <v>-157177.95000000001</v>
          </cell>
          <cell r="AP50">
            <v>0</v>
          </cell>
          <cell r="AQ50">
            <v>-7294.7199999999993</v>
          </cell>
          <cell r="AR50">
            <v>-251886.43999999997</v>
          </cell>
          <cell r="AS50">
            <v>0</v>
          </cell>
          <cell r="AT50">
            <v>-4972.43</v>
          </cell>
          <cell r="AU50">
            <v>1453215.4599999997</v>
          </cell>
          <cell r="AV50">
            <v>5514093.4100000001</v>
          </cell>
          <cell r="AW50">
            <v>8085502.7199999988</v>
          </cell>
          <cell r="AX50">
            <v>-6642232.1199999992</v>
          </cell>
          <cell r="AY50">
            <v>0</v>
          </cell>
          <cell r="AZ50">
            <v>9944.86</v>
          </cell>
          <cell r="BA50">
            <v>250002.35</v>
          </cell>
          <cell r="BB50">
            <v>-161162.51</v>
          </cell>
          <cell r="BC50">
            <v>0</v>
          </cell>
          <cell r="BD50">
            <v>-5348.43</v>
          </cell>
          <cell r="BE50">
            <v>-240472.81</v>
          </cell>
          <cell r="BF50">
            <v>0</v>
          </cell>
          <cell r="BG50">
            <v>-4972.43</v>
          </cell>
          <cell r="BH50">
            <v>1291261.6299999999</v>
          </cell>
          <cell r="BI50">
            <v>5712160.2000000002</v>
          </cell>
          <cell r="BJ50">
            <v>8161308.1599999983</v>
          </cell>
          <cell r="BK50">
            <v>-6875018.96</v>
          </cell>
          <cell r="BL50">
            <v>0</v>
          </cell>
          <cell r="BM50">
            <v>4972.43</v>
          </cell>
          <cell r="BN50">
            <v>253493.15</v>
          </cell>
          <cell r="BO50">
            <v>-165197.01999999999</v>
          </cell>
          <cell r="BP50">
            <v>0</v>
          </cell>
          <cell r="BQ50">
            <v>-4044.9899999999989</v>
          </cell>
          <cell r="BR50">
            <v>-202763.86000000019</v>
          </cell>
          <cell r="BS50">
            <v>0</v>
          </cell>
          <cell r="BT50">
            <v>-4972.43</v>
          </cell>
          <cell r="BU50">
            <v>1167776.4799999997</v>
          </cell>
          <cell r="BV50">
            <v>5712160.2000000002</v>
          </cell>
          <cell r="BW50">
            <v>8236569.8899999997</v>
          </cell>
          <cell r="BX50">
            <v>-7068793.4100000001</v>
          </cell>
          <cell r="BY50">
            <v>0</v>
          </cell>
          <cell r="BZ50">
            <v>0</v>
          </cell>
          <cell r="CA50">
            <v>257244.23</v>
          </cell>
          <cell r="CB50">
            <v>-169223.61</v>
          </cell>
          <cell r="CC50">
            <v>0</v>
          </cell>
          <cell r="CD50">
            <v>-3042.14</v>
          </cell>
          <cell r="CE50">
            <v>-203892.52</v>
          </cell>
          <cell r="CF50">
            <v>0</v>
          </cell>
          <cell r="CG50">
            <v>0</v>
          </cell>
          <cell r="CH50">
            <v>1048862.4399999997</v>
          </cell>
          <cell r="CI50">
            <v>6233082.870000001</v>
          </cell>
          <cell r="CJ50">
            <v>8316018.4499999993</v>
          </cell>
          <cell r="CK50">
            <v>-7267156.0099999998</v>
          </cell>
          <cell r="CL50">
            <v>0</v>
          </cell>
          <cell r="CM50">
            <v>0</v>
          </cell>
          <cell r="CN50">
            <v>170409.06000000003</v>
          </cell>
          <cell r="CO50">
            <v>101480</v>
          </cell>
          <cell r="CP50">
            <v>699393.34</v>
          </cell>
          <cell r="CQ50">
            <v>106900</v>
          </cell>
          <cell r="CR50">
            <v>139434.43</v>
          </cell>
          <cell r="CS50">
            <v>110230</v>
          </cell>
          <cell r="CT50">
            <v>132572.97999999998</v>
          </cell>
          <cell r="CU50">
            <v>113520</v>
          </cell>
          <cell r="CV50">
            <v>134959.28</v>
          </cell>
          <cell r="CW50">
            <v>116850</v>
          </cell>
          <cell r="CX50">
            <v>137523.52000000002</v>
          </cell>
          <cell r="CY50">
            <v>120110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H50">
            <v>0</v>
          </cell>
          <cell r="EI50">
            <v>0</v>
          </cell>
          <cell r="EJ50">
            <v>0</v>
          </cell>
          <cell r="EK50">
            <v>0</v>
          </cell>
          <cell r="EL50">
            <v>0</v>
          </cell>
          <cell r="EM50">
            <v>0</v>
          </cell>
        </row>
        <row r="51">
          <cell r="A51" t="str">
            <v>EPCO</v>
          </cell>
          <cell r="B51">
            <v>51</v>
          </cell>
          <cell r="C51" t="str">
            <v>EM9</v>
          </cell>
          <cell r="D51">
            <v>26</v>
          </cell>
          <cell r="E51">
            <v>3842589.8499999996</v>
          </cell>
          <cell r="F51">
            <v>665.6</v>
          </cell>
          <cell r="G51">
            <v>0</v>
          </cell>
          <cell r="H51">
            <v>123.41999999999999</v>
          </cell>
          <cell r="I51">
            <v>0</v>
          </cell>
          <cell r="J51">
            <v>-942876.41</v>
          </cell>
          <cell r="K51">
            <v>109662.43000000001</v>
          </cell>
          <cell r="L51">
            <v>0</v>
          </cell>
          <cell r="M51">
            <v>3010164.8899999997</v>
          </cell>
          <cell r="N51">
            <v>2080000</v>
          </cell>
          <cell r="O51">
            <v>0</v>
          </cell>
          <cell r="P51">
            <v>0</v>
          </cell>
          <cell r="Q51">
            <v>0</v>
          </cell>
          <cell r="R51">
            <v>-1046256.3099999999</v>
          </cell>
          <cell r="S51">
            <v>109675.79000000001</v>
          </cell>
          <cell r="T51">
            <v>0</v>
          </cell>
          <cell r="U51">
            <v>4153584.37</v>
          </cell>
          <cell r="V51">
            <v>397752.21</v>
          </cell>
          <cell r="W51">
            <v>12955915.369999999</v>
          </cell>
          <cell r="X51">
            <v>-7290614.6900000013</v>
          </cell>
          <cell r="Y51">
            <v>-456116.31</v>
          </cell>
          <cell r="Z51">
            <v>0</v>
          </cell>
          <cell r="AA51">
            <v>1055600</v>
          </cell>
          <cell r="AB51">
            <v>0</v>
          </cell>
          <cell r="AC51">
            <v>0</v>
          </cell>
          <cell r="AD51">
            <v>0</v>
          </cell>
          <cell r="AE51">
            <v>-1063328.29</v>
          </cell>
          <cell r="AF51">
            <v>109675.79000000002</v>
          </cell>
          <cell r="AG51">
            <v>0</v>
          </cell>
          <cell r="AH51">
            <v>4255531.8699999992</v>
          </cell>
          <cell r="AI51">
            <v>1794832.29</v>
          </cell>
          <cell r="AJ51">
            <v>12955915.369999999</v>
          </cell>
          <cell r="AK51">
            <v>-8353942.9800000004</v>
          </cell>
          <cell r="AL51">
            <v>-346440.52</v>
          </cell>
          <cell r="AM51">
            <v>0</v>
          </cell>
          <cell r="AN51">
            <v>536244.80000000005</v>
          </cell>
          <cell r="AO51">
            <v>0</v>
          </cell>
          <cell r="AP51">
            <v>0</v>
          </cell>
          <cell r="AQ51">
            <v>0</v>
          </cell>
          <cell r="AR51">
            <v>-1039695.2600000001</v>
          </cell>
          <cell r="AS51">
            <v>92269.540000000008</v>
          </cell>
          <cell r="AT51">
            <v>0</v>
          </cell>
          <cell r="AU51">
            <v>3844350.9499999997</v>
          </cell>
          <cell r="AV51">
            <v>2827085.18</v>
          </cell>
          <cell r="AW51">
            <v>13492160.17</v>
          </cell>
          <cell r="AX51">
            <v>-9393638.2400000002</v>
          </cell>
          <cell r="AY51">
            <v>-254170.97999999998</v>
          </cell>
          <cell r="AZ51">
            <v>0</v>
          </cell>
          <cell r="BA51">
            <v>545897.21000000008</v>
          </cell>
          <cell r="BB51">
            <v>0</v>
          </cell>
          <cell r="BC51">
            <v>0</v>
          </cell>
          <cell r="BD51">
            <v>0</v>
          </cell>
          <cell r="BE51">
            <v>-1076031.1299999997</v>
          </cell>
          <cell r="BF51">
            <v>80104.87</v>
          </cell>
          <cell r="BG51">
            <v>0</v>
          </cell>
          <cell r="BH51">
            <v>3394321.9</v>
          </cell>
          <cell r="BI51">
            <v>2827085.18</v>
          </cell>
          <cell r="BJ51">
            <v>14038057.380000001</v>
          </cell>
          <cell r="BK51">
            <v>-10469669.369999999</v>
          </cell>
          <cell r="BL51">
            <v>-174066.11</v>
          </cell>
          <cell r="BM51">
            <v>0</v>
          </cell>
          <cell r="BN51">
            <v>555723.36</v>
          </cell>
          <cell r="BO51">
            <v>0</v>
          </cell>
          <cell r="BP51">
            <v>0</v>
          </cell>
          <cell r="BQ51">
            <v>0</v>
          </cell>
          <cell r="BR51">
            <v>-685951.6</v>
          </cell>
          <cell r="BS51">
            <v>62604.840000000011</v>
          </cell>
          <cell r="BT51">
            <v>0</v>
          </cell>
          <cell r="BU51">
            <v>3326698.4999999995</v>
          </cell>
          <cell r="BV51">
            <v>7456403.0599999996</v>
          </cell>
          <cell r="BW51">
            <v>14593780.74</v>
          </cell>
          <cell r="BX51">
            <v>-11155620.970000001</v>
          </cell>
          <cell r="BY51">
            <v>-111461.27</v>
          </cell>
          <cell r="BZ51">
            <v>0</v>
          </cell>
          <cell r="CA51">
            <v>566282.1</v>
          </cell>
          <cell r="CB51">
            <v>0</v>
          </cell>
          <cell r="CC51">
            <v>0</v>
          </cell>
          <cell r="CD51">
            <v>0</v>
          </cell>
          <cell r="CE51">
            <v>-593911.32999999996</v>
          </cell>
          <cell r="CF51">
            <v>51317.680000000008</v>
          </cell>
          <cell r="CG51">
            <v>0</v>
          </cell>
          <cell r="CH51">
            <v>3350386.95</v>
          </cell>
          <cell r="CI51">
            <v>7456403.0599999996</v>
          </cell>
          <cell r="CJ51">
            <v>15160062.84</v>
          </cell>
          <cell r="CK51">
            <v>-11749532.300000001</v>
          </cell>
          <cell r="CL51">
            <v>-60143.590000000011</v>
          </cell>
          <cell r="CM51">
            <v>0</v>
          </cell>
          <cell r="CN51">
            <v>2000000</v>
          </cell>
          <cell r="CO51">
            <v>0</v>
          </cell>
          <cell r="CP51">
            <v>1015000</v>
          </cell>
          <cell r="CQ51">
            <v>0</v>
          </cell>
          <cell r="CR51">
            <v>515620</v>
          </cell>
          <cell r="CS51">
            <v>0</v>
          </cell>
          <cell r="CT51">
            <v>524901.16</v>
          </cell>
          <cell r="CU51">
            <v>0</v>
          </cell>
          <cell r="CV51">
            <v>534349.38</v>
          </cell>
          <cell r="CW51">
            <v>0</v>
          </cell>
          <cell r="CX51">
            <v>544502.02</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H51">
            <v>0</v>
          </cell>
          <cell r="EI51">
            <v>0</v>
          </cell>
          <cell r="EJ51">
            <v>0</v>
          </cell>
          <cell r="EK51">
            <v>0</v>
          </cell>
          <cell r="EL51">
            <v>0</v>
          </cell>
          <cell r="EM51">
            <v>0</v>
          </cell>
        </row>
        <row r="52">
          <cell r="A52" t="str">
            <v>ENLV</v>
          </cell>
          <cell r="B52">
            <v>52</v>
          </cell>
          <cell r="C52" t="str">
            <v>EB1</v>
          </cell>
          <cell r="D52">
            <v>27</v>
          </cell>
          <cell r="E52">
            <v>250405676.80000001</v>
          </cell>
          <cell r="F52">
            <v>14560247.58</v>
          </cell>
          <cell r="G52">
            <v>-973992.57</v>
          </cell>
          <cell r="H52">
            <v>0</v>
          </cell>
          <cell r="I52">
            <v>-540081.5199999999</v>
          </cell>
          <cell r="J52">
            <v>-4670975.5199999996</v>
          </cell>
          <cell r="K52">
            <v>6688.6500000000005</v>
          </cell>
          <cell r="L52">
            <v>-1859987.53</v>
          </cell>
          <cell r="M52">
            <v>256927575.88999999</v>
          </cell>
          <cell r="N52">
            <v>16179584.34</v>
          </cell>
          <cell r="O52">
            <v>-971743.13</v>
          </cell>
          <cell r="P52">
            <v>0</v>
          </cell>
          <cell r="Q52">
            <v>-483521.70999999996</v>
          </cell>
          <cell r="R52">
            <v>-4935705.07</v>
          </cell>
          <cell r="S52">
            <v>5708.8600000000006</v>
          </cell>
          <cell r="T52">
            <v>-1859987.53</v>
          </cell>
          <cell r="U52">
            <v>264861911.64999998</v>
          </cell>
          <cell r="V52">
            <v>14150026.209999999</v>
          </cell>
          <cell r="W52">
            <v>286708629.76999998</v>
          </cell>
          <cell r="X52">
            <v>-77824439.719999984</v>
          </cell>
          <cell r="Y52">
            <v>-252350.07999999996</v>
          </cell>
          <cell r="Z52">
            <v>74399501.280000001</v>
          </cell>
          <cell r="AA52">
            <v>19559632.849999987</v>
          </cell>
          <cell r="AB52">
            <v>-713748.8</v>
          </cell>
          <cell r="AC52">
            <v>0</v>
          </cell>
          <cell r="AD52">
            <v>-438724.81</v>
          </cell>
          <cell r="AE52">
            <v>-5260843.41</v>
          </cell>
          <cell r="AF52">
            <v>5708.8600000000006</v>
          </cell>
          <cell r="AG52">
            <v>-1859987.53</v>
          </cell>
          <cell r="AH52">
            <v>276153948.81</v>
          </cell>
          <cell r="AI52">
            <v>14150026.209999999</v>
          </cell>
          <cell r="AJ52">
            <v>286708629.76999998</v>
          </cell>
          <cell r="AK52">
            <v>-82847553.49000001</v>
          </cell>
          <cell r="AL52">
            <v>-246641.21999999997</v>
          </cell>
          <cell r="AM52">
            <v>72539513.75</v>
          </cell>
          <cell r="AN52">
            <v>19367530.849999994</v>
          </cell>
          <cell r="AO52">
            <v>-721861.50999999989</v>
          </cell>
          <cell r="AP52">
            <v>0</v>
          </cell>
          <cell r="AQ52">
            <v>-425212.83999999997</v>
          </cell>
          <cell r="AR52">
            <v>-5613340.1499999994</v>
          </cell>
          <cell r="AS52">
            <v>5708.8600000000006</v>
          </cell>
          <cell r="AT52">
            <v>-1859987.53</v>
          </cell>
          <cell r="AU52">
            <v>286906786.49000001</v>
          </cell>
          <cell r="AV52">
            <v>14692970.709999999</v>
          </cell>
          <cell r="AW52">
            <v>304682812.44999999</v>
          </cell>
          <cell r="AX52">
            <v>-88214619.819999993</v>
          </cell>
          <cell r="AY52">
            <v>-240932.35999999996</v>
          </cell>
          <cell r="AZ52">
            <v>70679526.219999999</v>
          </cell>
          <cell r="BA52">
            <v>19622444.719999999</v>
          </cell>
          <cell r="BB52">
            <v>-731134.4</v>
          </cell>
          <cell r="BC52">
            <v>0</v>
          </cell>
          <cell r="BD52">
            <v>-411783.08</v>
          </cell>
          <cell r="BE52">
            <v>-5970350.8699999992</v>
          </cell>
          <cell r="BF52">
            <v>5708.8600000000006</v>
          </cell>
          <cell r="BG52">
            <v>-1859987.53</v>
          </cell>
          <cell r="BH52">
            <v>297561684.19000006</v>
          </cell>
          <cell r="BI52">
            <v>14692970.709999999</v>
          </cell>
          <cell r="BJ52">
            <v>322902636.09999996</v>
          </cell>
          <cell r="BK52">
            <v>-93925267.100000009</v>
          </cell>
          <cell r="BL52">
            <v>-235223.49999999997</v>
          </cell>
          <cell r="BM52">
            <v>68819538.689999998</v>
          </cell>
          <cell r="BN52">
            <v>19881946.829999998</v>
          </cell>
          <cell r="BO52">
            <v>-740574.14</v>
          </cell>
          <cell r="BP52">
            <v>0</v>
          </cell>
          <cell r="BQ52">
            <v>-398366.97000000003</v>
          </cell>
          <cell r="BR52">
            <v>-6325316.9900000012</v>
          </cell>
          <cell r="BS52">
            <v>5708.8600000000006</v>
          </cell>
          <cell r="BT52">
            <v>-1859987.53</v>
          </cell>
          <cell r="BU52">
            <v>308125094.24999994</v>
          </cell>
          <cell r="BV52">
            <v>15538324.189999998</v>
          </cell>
          <cell r="BW52">
            <v>341374858.54999995</v>
          </cell>
          <cell r="BX52">
            <v>-99979800.819999978</v>
          </cell>
          <cell r="BY52">
            <v>-229514.63999999996</v>
          </cell>
          <cell r="BZ52">
            <v>66959551.159999996</v>
          </cell>
          <cell r="CA52">
            <v>20160796.090000007</v>
          </cell>
          <cell r="CB52">
            <v>-750717.7300000001</v>
          </cell>
          <cell r="CC52">
            <v>0</v>
          </cell>
          <cell r="CD52">
            <v>-384983.99</v>
          </cell>
          <cell r="CE52">
            <v>-6698538.9300000006</v>
          </cell>
          <cell r="CF52">
            <v>5708.8600000000006</v>
          </cell>
          <cell r="CG52">
            <v>-1859987.53</v>
          </cell>
          <cell r="CH52">
            <v>318597371.01999992</v>
          </cell>
          <cell r="CI52">
            <v>15538324.189999998</v>
          </cell>
          <cell r="CJ52">
            <v>360115786.65999997</v>
          </cell>
          <cell r="CK52">
            <v>-106394173.49000001</v>
          </cell>
          <cell r="CL52">
            <v>-223805.77999999997</v>
          </cell>
          <cell r="CM52">
            <v>65099563.629999995</v>
          </cell>
          <cell r="CN52">
            <v>7570544.7199999988</v>
          </cell>
          <cell r="CO52">
            <v>669004.44999999995</v>
          </cell>
          <cell r="CP52">
            <v>9651343.9200000037</v>
          </cell>
          <cell r="CQ52">
            <v>557531.3600000001</v>
          </cell>
          <cell r="CR52">
            <v>9604373.8599999994</v>
          </cell>
          <cell r="CS52">
            <v>563873.55999999994</v>
          </cell>
          <cell r="CT52">
            <v>9777252.6000000034</v>
          </cell>
          <cell r="CU52">
            <v>571122.73</v>
          </cell>
          <cell r="CV52">
            <v>9953243.2200000025</v>
          </cell>
          <cell r="CW52">
            <v>578502.31000000006</v>
          </cell>
          <cell r="CX52">
            <v>10142354.729999999</v>
          </cell>
          <cell r="CY52">
            <v>586432.18000000005</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H52">
            <v>0</v>
          </cell>
          <cell r="EI52">
            <v>0</v>
          </cell>
          <cell r="EJ52">
            <v>0</v>
          </cell>
          <cell r="EK52">
            <v>0</v>
          </cell>
          <cell r="EL52">
            <v>0</v>
          </cell>
          <cell r="EM52">
            <v>0</v>
          </cell>
        </row>
        <row r="53">
          <cell r="A53" t="str">
            <v>ENLH</v>
          </cell>
          <cell r="B53">
            <v>53</v>
          </cell>
          <cell r="C53" t="str">
            <v>EB2</v>
          </cell>
          <cell r="D53">
            <v>28</v>
          </cell>
          <cell r="E53">
            <v>442399.45999999996</v>
          </cell>
          <cell r="F53">
            <v>0</v>
          </cell>
          <cell r="G53">
            <v>0</v>
          </cell>
          <cell r="H53">
            <v>0</v>
          </cell>
          <cell r="I53">
            <v>0</v>
          </cell>
          <cell r="J53">
            <v>-14907.179999999997</v>
          </cell>
          <cell r="K53">
            <v>0</v>
          </cell>
          <cell r="L53">
            <v>-2670.65</v>
          </cell>
          <cell r="M53">
            <v>424821.63</v>
          </cell>
          <cell r="N53">
            <v>0</v>
          </cell>
          <cell r="O53">
            <v>0</v>
          </cell>
          <cell r="P53">
            <v>0</v>
          </cell>
          <cell r="Q53">
            <v>-3.2199999999999989</v>
          </cell>
          <cell r="R53">
            <v>-14906.329999999998</v>
          </cell>
          <cell r="S53">
            <v>0</v>
          </cell>
          <cell r="T53">
            <v>-2670.65</v>
          </cell>
          <cell r="U53">
            <v>407241.43000000005</v>
          </cell>
          <cell r="V53">
            <v>99834.549999999988</v>
          </cell>
          <cell r="W53">
            <v>845108.67999999982</v>
          </cell>
          <cell r="X53">
            <v>-544735.77000000014</v>
          </cell>
          <cell r="Y53">
            <v>0</v>
          </cell>
          <cell r="Z53">
            <v>106826.20000000001</v>
          </cell>
          <cell r="AA53">
            <v>0</v>
          </cell>
          <cell r="AB53">
            <v>0</v>
          </cell>
          <cell r="AC53">
            <v>0</v>
          </cell>
          <cell r="AD53">
            <v>-2.3699999999999974</v>
          </cell>
          <cell r="AE53">
            <v>-14890.349999999995</v>
          </cell>
          <cell r="AF53">
            <v>0</v>
          </cell>
          <cell r="AG53">
            <v>-2670.65</v>
          </cell>
          <cell r="AH53">
            <v>389678.05999999994</v>
          </cell>
          <cell r="AI53">
            <v>99834.549999999988</v>
          </cell>
          <cell r="AJ53">
            <v>845108.67999999982</v>
          </cell>
          <cell r="AK53">
            <v>-559586.16999999993</v>
          </cell>
          <cell r="AL53">
            <v>0</v>
          </cell>
          <cell r="AM53">
            <v>104155.55</v>
          </cell>
          <cell r="AN53">
            <v>0</v>
          </cell>
          <cell r="AO53">
            <v>0</v>
          </cell>
          <cell r="AP53">
            <v>0</v>
          </cell>
          <cell r="AQ53">
            <v>-1.5300000000000011</v>
          </cell>
          <cell r="AR53">
            <v>-14817.059999999998</v>
          </cell>
          <cell r="AS53">
            <v>0</v>
          </cell>
          <cell r="AT53">
            <v>-2670.65</v>
          </cell>
          <cell r="AU53">
            <v>372188.82</v>
          </cell>
          <cell r="AV53">
            <v>104213.33999999998</v>
          </cell>
          <cell r="AW53">
            <v>845066.35999999987</v>
          </cell>
          <cell r="AX53">
            <v>-574362.43999999994</v>
          </cell>
          <cell r="AY53">
            <v>0</v>
          </cell>
          <cell r="AZ53">
            <v>101484.90000000001</v>
          </cell>
          <cell r="BA53">
            <v>0</v>
          </cell>
          <cell r="BB53">
            <v>0</v>
          </cell>
          <cell r="BC53">
            <v>0</v>
          </cell>
          <cell r="BD53">
            <v>-0.67999999999999972</v>
          </cell>
          <cell r="BE53">
            <v>-14077.829999999969</v>
          </cell>
          <cell r="BF53">
            <v>0</v>
          </cell>
          <cell r="BG53">
            <v>-2670.65</v>
          </cell>
          <cell r="BH53">
            <v>355439.66000000003</v>
          </cell>
          <cell r="BI53">
            <v>104213.33999999998</v>
          </cell>
          <cell r="BJ53">
            <v>845024.0399999998</v>
          </cell>
          <cell r="BK53">
            <v>-588398.62999999977</v>
          </cell>
          <cell r="BL53">
            <v>0</v>
          </cell>
          <cell r="BM53">
            <v>98814.25</v>
          </cell>
          <cell r="BN53">
            <v>0</v>
          </cell>
          <cell r="BO53">
            <v>0</v>
          </cell>
          <cell r="BP53">
            <v>0</v>
          </cell>
          <cell r="BQ53">
            <v>0</v>
          </cell>
          <cell r="BR53">
            <v>-11089.68</v>
          </cell>
          <cell r="BS53">
            <v>0</v>
          </cell>
          <cell r="BT53">
            <v>-2670.65</v>
          </cell>
          <cell r="BU53">
            <v>341679.33</v>
          </cell>
          <cell r="BV53">
            <v>290540.07999999996</v>
          </cell>
          <cell r="BW53">
            <v>845024.0399999998</v>
          </cell>
          <cell r="BX53">
            <v>-599488.31000000006</v>
          </cell>
          <cell r="BY53">
            <v>0</v>
          </cell>
          <cell r="BZ53">
            <v>96143.6</v>
          </cell>
          <cell r="CA53">
            <v>0</v>
          </cell>
          <cell r="CB53">
            <v>0</v>
          </cell>
          <cell r="CC53">
            <v>0</v>
          </cell>
          <cell r="CD53">
            <v>0</v>
          </cell>
          <cell r="CE53">
            <v>-11089.68</v>
          </cell>
          <cell r="CF53">
            <v>0</v>
          </cell>
          <cell r="CG53">
            <v>-2670.65</v>
          </cell>
          <cell r="CH53">
            <v>327919.00000000006</v>
          </cell>
          <cell r="CI53">
            <v>290540.07999999996</v>
          </cell>
          <cell r="CJ53">
            <v>845024.0399999998</v>
          </cell>
          <cell r="CK53">
            <v>-610577.99</v>
          </cell>
          <cell r="CL53">
            <v>0</v>
          </cell>
          <cell r="CM53">
            <v>93472.950000000012</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H53">
            <v>0</v>
          </cell>
          <cell r="EI53">
            <v>0</v>
          </cell>
          <cell r="EJ53">
            <v>0</v>
          </cell>
          <cell r="EK53">
            <v>0</v>
          </cell>
          <cell r="EL53">
            <v>0</v>
          </cell>
          <cell r="EM53">
            <v>0</v>
          </cell>
        </row>
        <row r="54">
          <cell r="A54" t="str">
            <v>ECLV</v>
          </cell>
          <cell r="B54">
            <v>54</v>
          </cell>
          <cell r="C54" t="str">
            <v>EB3</v>
          </cell>
          <cell r="D54">
            <v>29</v>
          </cell>
          <cell r="E54">
            <v>86873339.38000001</v>
          </cell>
          <cell r="F54">
            <v>7302031.4500000002</v>
          </cell>
          <cell r="G54">
            <v>-2174241.6800000002</v>
          </cell>
          <cell r="H54">
            <v>0</v>
          </cell>
          <cell r="I54">
            <v>-36143.870000000003</v>
          </cell>
          <cell r="J54">
            <v>-4954683.040000001</v>
          </cell>
          <cell r="K54">
            <v>0</v>
          </cell>
          <cell r="L54">
            <v>175308.94</v>
          </cell>
          <cell r="M54">
            <v>87185611.179999992</v>
          </cell>
          <cell r="N54">
            <v>8104142.29</v>
          </cell>
          <cell r="O54">
            <v>-2052353.35</v>
          </cell>
          <cell r="P54">
            <v>0</v>
          </cell>
          <cell r="Q54">
            <v>-75444.719999999972</v>
          </cell>
          <cell r="R54">
            <v>-5079698.04</v>
          </cell>
          <cell r="S54">
            <v>0</v>
          </cell>
          <cell r="T54">
            <v>175308.94</v>
          </cell>
          <cell r="U54">
            <v>88257566.299999997</v>
          </cell>
          <cell r="V54">
            <v>6981588.4199999999</v>
          </cell>
          <cell r="W54">
            <v>188113694.75000003</v>
          </cell>
          <cell r="X54">
            <v>-87182783.25999999</v>
          </cell>
          <cell r="Y54">
            <v>0</v>
          </cell>
          <cell r="Z54">
            <v>-4382723.53</v>
          </cell>
          <cell r="AA54">
            <v>10872413.340000002</v>
          </cell>
          <cell r="AB54">
            <v>-2124783.04</v>
          </cell>
          <cell r="AC54">
            <v>0</v>
          </cell>
          <cell r="AD54">
            <v>-61734.440000000017</v>
          </cell>
          <cell r="AE54">
            <v>-5267289.540000001</v>
          </cell>
          <cell r="AF54">
            <v>0</v>
          </cell>
          <cell r="AG54">
            <v>175308.94</v>
          </cell>
          <cell r="AH54">
            <v>91851481.560000002</v>
          </cell>
          <cell r="AI54">
            <v>7719998.6299999999</v>
          </cell>
          <cell r="AJ54">
            <v>188113694.75000003</v>
          </cell>
          <cell r="AK54">
            <v>-92054798.600000024</v>
          </cell>
          <cell r="AL54">
            <v>0</v>
          </cell>
          <cell r="AM54">
            <v>-4207414.59</v>
          </cell>
          <cell r="AN54">
            <v>10845761.659999998</v>
          </cell>
          <cell r="AO54">
            <v>-2063407.18</v>
          </cell>
          <cell r="AP54">
            <v>0</v>
          </cell>
          <cell r="AQ54">
            <v>-55932.49</v>
          </cell>
          <cell r="AR54">
            <v>-5464912.7200000016</v>
          </cell>
          <cell r="AS54">
            <v>0</v>
          </cell>
          <cell r="AT54">
            <v>175308.94</v>
          </cell>
          <cell r="AU54">
            <v>95288299.770000011</v>
          </cell>
          <cell r="AV54">
            <v>8385297.4900000002</v>
          </cell>
          <cell r="AW54">
            <v>196834428.39000002</v>
          </cell>
          <cell r="AX54">
            <v>-97514022.969999984</v>
          </cell>
          <cell r="AY54">
            <v>0</v>
          </cell>
          <cell r="AZ54">
            <v>-4032105.6500000004</v>
          </cell>
          <cell r="BA54">
            <v>11037855.749999998</v>
          </cell>
          <cell r="BB54">
            <v>-2161586.08</v>
          </cell>
          <cell r="BC54">
            <v>0</v>
          </cell>
          <cell r="BD54">
            <v>-54083.86</v>
          </cell>
          <cell r="BE54">
            <v>-5629525.7400000012</v>
          </cell>
          <cell r="BF54">
            <v>0</v>
          </cell>
          <cell r="BG54">
            <v>175308.94</v>
          </cell>
          <cell r="BH54">
            <v>98656268.779999971</v>
          </cell>
          <cell r="BI54">
            <v>11226625.280000001</v>
          </cell>
          <cell r="BJ54">
            <v>205649077.22000003</v>
          </cell>
          <cell r="BK54">
            <v>-103136011.72999997</v>
          </cell>
          <cell r="BL54">
            <v>0</v>
          </cell>
          <cell r="BM54">
            <v>-3856796.71</v>
          </cell>
          <cell r="BN54">
            <v>11233407.41</v>
          </cell>
          <cell r="BO54">
            <v>-2265427.5299999998</v>
          </cell>
          <cell r="BP54">
            <v>0</v>
          </cell>
          <cell r="BQ54">
            <v>-52235.24</v>
          </cell>
          <cell r="BR54">
            <v>-5789569.8600000003</v>
          </cell>
          <cell r="BS54">
            <v>0</v>
          </cell>
          <cell r="BT54">
            <v>175308.94</v>
          </cell>
          <cell r="BU54">
            <v>101957752.5</v>
          </cell>
          <cell r="BV54">
            <v>14731702.460000001</v>
          </cell>
          <cell r="BW54">
            <v>214555436.26000002</v>
          </cell>
          <cell r="BX54">
            <v>-108916195.98999999</v>
          </cell>
          <cell r="BY54">
            <v>0</v>
          </cell>
          <cell r="BZ54">
            <v>-3681487.77</v>
          </cell>
          <cell r="CA54">
            <v>11443538.640000001</v>
          </cell>
          <cell r="CB54">
            <v>-2370039.0299999998</v>
          </cell>
          <cell r="CC54">
            <v>0</v>
          </cell>
          <cell r="CD54">
            <v>-50386.62</v>
          </cell>
          <cell r="CE54">
            <v>-5949292.1000000024</v>
          </cell>
          <cell r="CF54">
            <v>0</v>
          </cell>
          <cell r="CG54">
            <v>175308.94</v>
          </cell>
          <cell r="CH54">
            <v>105206882.32999997</v>
          </cell>
          <cell r="CI54">
            <v>18305846.699999999</v>
          </cell>
          <cell r="CJ54">
            <v>223567315.03</v>
          </cell>
          <cell r="CK54">
            <v>-114854253.86999997</v>
          </cell>
          <cell r="CL54">
            <v>0</v>
          </cell>
          <cell r="CM54">
            <v>-3506178.83</v>
          </cell>
          <cell r="CN54">
            <v>5277502</v>
          </cell>
          <cell r="CO54">
            <v>1193075</v>
          </cell>
          <cell r="CP54">
            <v>7138115.6799999997</v>
          </cell>
          <cell r="CQ54">
            <v>1334480</v>
          </cell>
          <cell r="CR54">
            <v>7126193.0300000012</v>
          </cell>
          <cell r="CS54">
            <v>1245190</v>
          </cell>
          <cell r="CT54">
            <v>7254464.5299999993</v>
          </cell>
          <cell r="CU54">
            <v>1314255</v>
          </cell>
          <cell r="CV54">
            <v>7385044.8299999973</v>
          </cell>
          <cell r="CW54">
            <v>1388880</v>
          </cell>
          <cell r="CX54">
            <v>7525360.6699999999</v>
          </cell>
          <cell r="CY54">
            <v>1464055</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H54">
            <v>0</v>
          </cell>
          <cell r="EI54">
            <v>0</v>
          </cell>
          <cell r="EJ54">
            <v>0</v>
          </cell>
          <cell r="EK54">
            <v>0</v>
          </cell>
          <cell r="EL54">
            <v>0</v>
          </cell>
          <cell r="EM54">
            <v>0</v>
          </cell>
        </row>
        <row r="55">
          <cell r="A55" t="str">
            <v>EMML</v>
          </cell>
          <cell r="B55">
            <v>55</v>
          </cell>
          <cell r="C55" t="str">
            <v>EB4</v>
          </cell>
          <cell r="D55">
            <v>30</v>
          </cell>
          <cell r="E55">
            <v>39909746.880000003</v>
          </cell>
          <cell r="F55">
            <v>2375833.54</v>
          </cell>
          <cell r="G55">
            <v>-917666.4</v>
          </cell>
          <cell r="H55">
            <v>0</v>
          </cell>
          <cell r="I55">
            <v>-217768.21000000005</v>
          </cell>
          <cell r="J55">
            <v>-2954570.8500000006</v>
          </cell>
          <cell r="K55">
            <v>0</v>
          </cell>
          <cell r="L55">
            <v>-1689491.98</v>
          </cell>
          <cell r="M55">
            <v>36506082.980000004</v>
          </cell>
          <cell r="N55">
            <v>3404338.1600000015</v>
          </cell>
          <cell r="O55">
            <v>-576433</v>
          </cell>
          <cell r="P55">
            <v>0</v>
          </cell>
          <cell r="Q55">
            <v>-255082.08</v>
          </cell>
          <cell r="R55">
            <v>-2848641.13</v>
          </cell>
          <cell r="S55">
            <v>0</v>
          </cell>
          <cell r="T55">
            <v>-1689491.98</v>
          </cell>
          <cell r="U55">
            <v>34540772.950000003</v>
          </cell>
          <cell r="V55">
            <v>19755908.690000001</v>
          </cell>
          <cell r="W55">
            <v>72637139.729999989</v>
          </cell>
          <cell r="X55">
            <v>-53117534.37999998</v>
          </cell>
          <cell r="Y55">
            <v>0</v>
          </cell>
          <cell r="Z55">
            <v>16894919.73</v>
          </cell>
          <cell r="AA55">
            <v>2954515.9299999997</v>
          </cell>
          <cell r="AB55">
            <v>-615379</v>
          </cell>
          <cell r="AC55">
            <v>0</v>
          </cell>
          <cell r="AD55">
            <v>-226555.72</v>
          </cell>
          <cell r="AE55">
            <v>-2707271.62</v>
          </cell>
          <cell r="AF55">
            <v>0</v>
          </cell>
          <cell r="AG55">
            <v>-1689491.98</v>
          </cell>
          <cell r="AH55">
            <v>32256590.559999999</v>
          </cell>
          <cell r="AI55">
            <v>23809629.949999999</v>
          </cell>
          <cell r="AJ55">
            <v>72637139.729999989</v>
          </cell>
          <cell r="AK55">
            <v>-55585976.920000002</v>
          </cell>
          <cell r="AL55">
            <v>0</v>
          </cell>
          <cell r="AM55">
            <v>15205427.75</v>
          </cell>
          <cell r="AN55">
            <v>1863890.0499999998</v>
          </cell>
          <cell r="AO55">
            <v>-623971</v>
          </cell>
          <cell r="AP55">
            <v>0</v>
          </cell>
          <cell r="AQ55">
            <v>-199470.25</v>
          </cell>
          <cell r="AR55">
            <v>-2540567.7299999995</v>
          </cell>
          <cell r="AS55">
            <v>0</v>
          </cell>
          <cell r="AT55">
            <v>-1689491.98</v>
          </cell>
          <cell r="AU55">
            <v>29066979.650000002</v>
          </cell>
          <cell r="AV55">
            <v>28226018.690000001</v>
          </cell>
          <cell r="AW55">
            <v>73435177.230000004</v>
          </cell>
          <cell r="AX55">
            <v>-57884133.349999994</v>
          </cell>
          <cell r="AY55">
            <v>0</v>
          </cell>
          <cell r="AZ55">
            <v>13515935.77</v>
          </cell>
          <cell r="BA55">
            <v>1683103.3899999997</v>
          </cell>
          <cell r="BB55">
            <v>-642772</v>
          </cell>
          <cell r="BC55">
            <v>0</v>
          </cell>
          <cell r="BD55">
            <v>-173718.91999999998</v>
          </cell>
          <cell r="BE55">
            <v>-2338427.8499999996</v>
          </cell>
          <cell r="BF55">
            <v>0</v>
          </cell>
          <cell r="BG55">
            <v>-1689491.98</v>
          </cell>
          <cell r="BH55">
            <v>25905672.289999999</v>
          </cell>
          <cell r="BI55">
            <v>32578070.420000002</v>
          </cell>
          <cell r="BJ55">
            <v>74060052.650000006</v>
          </cell>
          <cell r="BK55">
            <v>-59980824.149999999</v>
          </cell>
          <cell r="BL55">
            <v>0</v>
          </cell>
          <cell r="BM55">
            <v>11826443.789999999</v>
          </cell>
          <cell r="BN55">
            <v>1709065.7800000005</v>
          </cell>
          <cell r="BO55">
            <v>-662857</v>
          </cell>
          <cell r="BP55">
            <v>0</v>
          </cell>
          <cell r="BQ55">
            <v>-149909.13</v>
          </cell>
          <cell r="BR55">
            <v>-2161957.13</v>
          </cell>
          <cell r="BS55">
            <v>0</v>
          </cell>
          <cell r="BT55">
            <v>-1689491.98</v>
          </cell>
          <cell r="BU55">
            <v>22950522.829999998</v>
          </cell>
          <cell r="BV55">
            <v>36516958.060000002</v>
          </cell>
          <cell r="BW55">
            <v>74722185.090000004</v>
          </cell>
          <cell r="BX55">
            <v>-61908614.070000008</v>
          </cell>
          <cell r="BY55">
            <v>0</v>
          </cell>
          <cell r="BZ55">
            <v>10136951.809999999</v>
          </cell>
          <cell r="CA55">
            <v>1736963.7699999996</v>
          </cell>
          <cell r="CB55">
            <v>-682896</v>
          </cell>
          <cell r="CC55">
            <v>0</v>
          </cell>
          <cell r="CD55">
            <v>-127939.95</v>
          </cell>
          <cell r="CE55">
            <v>-1919064.0900000012</v>
          </cell>
          <cell r="CF55">
            <v>0</v>
          </cell>
          <cell r="CG55">
            <v>-1689491.98</v>
          </cell>
          <cell r="CH55">
            <v>20268094.579999998</v>
          </cell>
          <cell r="CI55">
            <v>40557832.49000001</v>
          </cell>
          <cell r="CJ55">
            <v>75440387.019999996</v>
          </cell>
          <cell r="CK55">
            <v>-63619752.270000003</v>
          </cell>
          <cell r="CL55">
            <v>0</v>
          </cell>
          <cell r="CM55">
            <v>8447459.8299999982</v>
          </cell>
          <cell r="CN55">
            <v>2188404.16</v>
          </cell>
          <cell r="CO55">
            <v>206490</v>
          </cell>
          <cell r="CP55">
            <v>1812277.16</v>
          </cell>
          <cell r="CQ55">
            <v>227490</v>
          </cell>
          <cell r="CR55">
            <v>1104515.6400000001</v>
          </cell>
          <cell r="CS55">
            <v>222465</v>
          </cell>
          <cell r="CT55">
            <v>988112.82999999984</v>
          </cell>
          <cell r="CU55">
            <v>227185</v>
          </cell>
          <cell r="CV55">
            <v>1005898.85</v>
          </cell>
          <cell r="CW55">
            <v>232110</v>
          </cell>
          <cell r="CX55">
            <v>1025010.9099999999</v>
          </cell>
          <cell r="CY55">
            <v>237750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H55">
            <v>0</v>
          </cell>
          <cell r="EI55">
            <v>0</v>
          </cell>
          <cell r="EJ55">
            <v>0</v>
          </cell>
          <cell r="EK55">
            <v>0</v>
          </cell>
          <cell r="EL55">
            <v>0</v>
          </cell>
          <cell r="EM55">
            <v>0</v>
          </cell>
        </row>
        <row r="56">
          <cell r="A56" t="str">
            <v>EMAL</v>
          </cell>
          <cell r="B56">
            <v>56</v>
          </cell>
          <cell r="C56" t="str">
            <v>EB5</v>
          </cell>
          <cell r="D56">
            <v>31</v>
          </cell>
          <cell r="E56">
            <v>2766404.4</v>
          </cell>
          <cell r="F56">
            <v>1181616.01</v>
          </cell>
          <cell r="G56">
            <v>-293138</v>
          </cell>
          <cell r="H56">
            <v>0</v>
          </cell>
          <cell r="I56">
            <v>-12825.699999999999</v>
          </cell>
          <cell r="J56">
            <v>-444698.63</v>
          </cell>
          <cell r="K56">
            <v>0</v>
          </cell>
          <cell r="L56">
            <v>0</v>
          </cell>
          <cell r="M56">
            <v>3197358.0800000001</v>
          </cell>
          <cell r="N56">
            <v>3020664.6500000008</v>
          </cell>
          <cell r="O56">
            <v>-969815.73</v>
          </cell>
          <cell r="P56">
            <v>0</v>
          </cell>
          <cell r="Q56">
            <v>-11868.539999999999</v>
          </cell>
          <cell r="R56">
            <v>-608977.97</v>
          </cell>
          <cell r="S56">
            <v>0</v>
          </cell>
          <cell r="T56">
            <v>0</v>
          </cell>
          <cell r="U56">
            <v>4627360.4900000012</v>
          </cell>
          <cell r="V56">
            <v>0</v>
          </cell>
          <cell r="W56">
            <v>8787292.7800000031</v>
          </cell>
          <cell r="X56">
            <v>-2503427.2300000004</v>
          </cell>
          <cell r="Y56">
            <v>0</v>
          </cell>
          <cell r="Z56">
            <v>0</v>
          </cell>
          <cell r="AA56">
            <v>3785635.4600000014</v>
          </cell>
          <cell r="AB56">
            <v>-2116897.8200000003</v>
          </cell>
          <cell r="AC56">
            <v>0</v>
          </cell>
          <cell r="AD56">
            <v>-10645.289999999999</v>
          </cell>
          <cell r="AE56">
            <v>-778507.20000000007</v>
          </cell>
          <cell r="AF56">
            <v>0</v>
          </cell>
          <cell r="AG56">
            <v>0</v>
          </cell>
          <cell r="AH56">
            <v>5506945.6400000025</v>
          </cell>
          <cell r="AI56">
            <v>57928.25</v>
          </cell>
          <cell r="AJ56">
            <v>8787292.7800000031</v>
          </cell>
          <cell r="AK56">
            <v>-3280347.14</v>
          </cell>
          <cell r="AL56">
            <v>0</v>
          </cell>
          <cell r="AM56">
            <v>0</v>
          </cell>
          <cell r="AN56">
            <v>2416206.3199999998</v>
          </cell>
          <cell r="AO56">
            <v>-1072577.21</v>
          </cell>
          <cell r="AP56">
            <v>0</v>
          </cell>
          <cell r="AQ56">
            <v>-9422.0300000000007</v>
          </cell>
          <cell r="AR56">
            <v>-910614.6</v>
          </cell>
          <cell r="AS56">
            <v>0</v>
          </cell>
          <cell r="AT56">
            <v>0</v>
          </cell>
          <cell r="AU56">
            <v>5930538.1200000029</v>
          </cell>
          <cell r="AV56">
            <v>340728.19999999995</v>
          </cell>
          <cell r="AW56">
            <v>10118689.310000002</v>
          </cell>
          <cell r="AX56">
            <v>-4188151.1900000004</v>
          </cell>
          <cell r="AY56">
            <v>0</v>
          </cell>
          <cell r="AZ56">
            <v>0</v>
          </cell>
          <cell r="BA56">
            <v>9874620.7699999996</v>
          </cell>
          <cell r="BB56">
            <v>-7998667.1600000001</v>
          </cell>
          <cell r="BC56">
            <v>0</v>
          </cell>
          <cell r="BD56">
            <v>-8198.7699999999986</v>
          </cell>
          <cell r="BE56">
            <v>-1060457.3600000001</v>
          </cell>
          <cell r="BF56">
            <v>0</v>
          </cell>
          <cell r="BG56">
            <v>0</v>
          </cell>
          <cell r="BH56">
            <v>6737835.6000000015</v>
          </cell>
          <cell r="BI56">
            <v>439859.85</v>
          </cell>
          <cell r="BJ56">
            <v>11982410.340000002</v>
          </cell>
          <cell r="BK56">
            <v>-5244574.74</v>
          </cell>
          <cell r="BL56">
            <v>0</v>
          </cell>
          <cell r="BM56">
            <v>0</v>
          </cell>
          <cell r="BN56">
            <v>10045718.310000001</v>
          </cell>
          <cell r="BO56">
            <v>-8151647.8499999996</v>
          </cell>
          <cell r="BP56">
            <v>0</v>
          </cell>
          <cell r="BQ56">
            <v>-6975.5199999999995</v>
          </cell>
          <cell r="BR56">
            <v>-1154806.31</v>
          </cell>
          <cell r="BS56">
            <v>0</v>
          </cell>
          <cell r="BT56">
            <v>0</v>
          </cell>
          <cell r="BU56">
            <v>7470124.2300000023</v>
          </cell>
          <cell r="BV56">
            <v>439859.85</v>
          </cell>
          <cell r="BW56">
            <v>13864248.220000003</v>
          </cell>
          <cell r="BX56">
            <v>-6394123.9900000002</v>
          </cell>
          <cell r="BY56">
            <v>0</v>
          </cell>
          <cell r="BZ56">
            <v>0</v>
          </cell>
          <cell r="CA56">
            <v>10229572.109999998</v>
          </cell>
          <cell r="CB56">
            <v>-8305050.71</v>
          </cell>
          <cell r="CC56">
            <v>0</v>
          </cell>
          <cell r="CD56">
            <v>-5752.2599999999993</v>
          </cell>
          <cell r="CE56">
            <v>-1254647.01</v>
          </cell>
          <cell r="CF56">
            <v>0</v>
          </cell>
          <cell r="CG56">
            <v>0</v>
          </cell>
          <cell r="CH56">
            <v>8134246.3600000003</v>
          </cell>
          <cell r="CI56">
            <v>1369149.88</v>
          </cell>
          <cell r="CJ56">
            <v>15776537.039999999</v>
          </cell>
          <cell r="CK56">
            <v>-7642290.6800000025</v>
          </cell>
          <cell r="CL56">
            <v>0</v>
          </cell>
          <cell r="CM56">
            <v>0</v>
          </cell>
          <cell r="CN56">
            <v>2161190.3600000003</v>
          </cell>
          <cell r="CO56">
            <v>423332.73</v>
          </cell>
          <cell r="CP56">
            <v>2629642.7399999993</v>
          </cell>
          <cell r="CQ56">
            <v>669962.82000000007</v>
          </cell>
          <cell r="CR56">
            <v>1695885.5999999999</v>
          </cell>
          <cell r="CS56">
            <v>687422.21</v>
          </cell>
          <cell r="CT56">
            <v>6982580.3099999977</v>
          </cell>
          <cell r="CU56">
            <v>7606017.1600000001</v>
          </cell>
          <cell r="CV56">
            <v>7108266.7399999993</v>
          </cell>
          <cell r="CW56">
            <v>7751447.8499999996</v>
          </cell>
          <cell r="CX56">
            <v>7243323.8199999984</v>
          </cell>
          <cell r="CY56">
            <v>7897325.71</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H56">
            <v>0</v>
          </cell>
          <cell r="EI56">
            <v>0</v>
          </cell>
          <cell r="EJ56">
            <v>0</v>
          </cell>
          <cell r="EK56">
            <v>0</v>
          </cell>
          <cell r="EL56">
            <v>0</v>
          </cell>
          <cell r="EM56">
            <v>0</v>
          </cell>
        </row>
        <row r="57">
          <cell r="A57" t="str">
            <v>EDSI</v>
          </cell>
          <cell r="B57">
            <v>57</v>
          </cell>
          <cell r="C57" t="str">
            <v>ED1</v>
          </cell>
          <cell r="D57">
            <v>32</v>
          </cell>
          <cell r="E57">
            <v>8475080.5899999999</v>
          </cell>
          <cell r="F57">
            <v>1997922.42</v>
          </cell>
          <cell r="G57">
            <v>672.47</v>
          </cell>
          <cell r="H57">
            <v>0</v>
          </cell>
          <cell r="I57">
            <v>-2770.13</v>
          </cell>
          <cell r="J57">
            <v>-1188003.58</v>
          </cell>
          <cell r="K57">
            <v>0</v>
          </cell>
          <cell r="L57">
            <v>4896.75</v>
          </cell>
          <cell r="M57">
            <v>9287798.5199999996</v>
          </cell>
          <cell r="N57">
            <v>3701133.2000000016</v>
          </cell>
          <cell r="O57">
            <v>0</v>
          </cell>
          <cell r="P57">
            <v>0</v>
          </cell>
          <cell r="Q57">
            <v>-10847.69</v>
          </cell>
          <cell r="R57">
            <v>-1458827.94</v>
          </cell>
          <cell r="S57">
            <v>0</v>
          </cell>
          <cell r="T57">
            <v>4896.75</v>
          </cell>
          <cell r="U57">
            <v>11524152.840000002</v>
          </cell>
          <cell r="V57">
            <v>1372509.1600000001</v>
          </cell>
          <cell r="W57">
            <v>20603950</v>
          </cell>
          <cell r="X57">
            <v>-6267615.5700000003</v>
          </cell>
          <cell r="Y57">
            <v>0</v>
          </cell>
          <cell r="Z57">
            <v>-19587.04</v>
          </cell>
          <cell r="AA57">
            <v>2806355.6999999997</v>
          </cell>
          <cell r="AB57">
            <v>0</v>
          </cell>
          <cell r="AC57">
            <v>0</v>
          </cell>
          <cell r="AD57">
            <v>-9471.58</v>
          </cell>
          <cell r="AE57">
            <v>-1760388.7100000002</v>
          </cell>
          <cell r="AF57">
            <v>0</v>
          </cell>
          <cell r="AG57">
            <v>4896.75</v>
          </cell>
          <cell r="AH57">
            <v>12565545</v>
          </cell>
          <cell r="AI57">
            <v>1601243.4900000002</v>
          </cell>
          <cell r="AJ57">
            <v>20603950</v>
          </cell>
          <cell r="AK57">
            <v>-8023714.71</v>
          </cell>
          <cell r="AL57">
            <v>0</v>
          </cell>
          <cell r="AM57">
            <v>-14690.29</v>
          </cell>
          <cell r="AN57">
            <v>954784.85999999975</v>
          </cell>
          <cell r="AO57">
            <v>0</v>
          </cell>
          <cell r="AP57">
            <v>0</v>
          </cell>
          <cell r="AQ57">
            <v>-8095.4699999999993</v>
          </cell>
          <cell r="AR57">
            <v>-1923270.1000000003</v>
          </cell>
          <cell r="AS57">
            <v>0</v>
          </cell>
          <cell r="AT57">
            <v>4896.75</v>
          </cell>
          <cell r="AU57">
            <v>11593861.039999999</v>
          </cell>
          <cell r="AV57">
            <v>1730068.6000000003</v>
          </cell>
          <cell r="AW57">
            <v>21544973.710000001</v>
          </cell>
          <cell r="AX57">
            <v>-9941319.129999999</v>
          </cell>
          <cell r="AY57">
            <v>0</v>
          </cell>
          <cell r="AZ57">
            <v>-9793.5400000000009</v>
          </cell>
          <cell r="BA57">
            <v>739729.51000000013</v>
          </cell>
          <cell r="BB57">
            <v>0</v>
          </cell>
          <cell r="BC57">
            <v>0</v>
          </cell>
          <cell r="BD57">
            <v>-6719.3499999999985</v>
          </cell>
          <cell r="BE57">
            <v>-1977517.4400000002</v>
          </cell>
          <cell r="BF57">
            <v>0</v>
          </cell>
          <cell r="BG57">
            <v>4896.75</v>
          </cell>
          <cell r="BH57">
            <v>10354250.509999998</v>
          </cell>
          <cell r="BI57">
            <v>2125902.8200000003</v>
          </cell>
          <cell r="BJ57">
            <v>22270942.07</v>
          </cell>
          <cell r="BK57">
            <v>-11911794.77</v>
          </cell>
          <cell r="BL57">
            <v>0</v>
          </cell>
          <cell r="BM57">
            <v>-4896.7900000000009</v>
          </cell>
          <cell r="BN57">
            <v>741156.7</v>
          </cell>
          <cell r="BO57">
            <v>0</v>
          </cell>
          <cell r="BP57">
            <v>0</v>
          </cell>
          <cell r="BQ57">
            <v>-5343.24</v>
          </cell>
          <cell r="BR57">
            <v>-2019851.3200000003</v>
          </cell>
          <cell r="BS57">
            <v>0</v>
          </cell>
          <cell r="BT57">
            <v>4896.75</v>
          </cell>
          <cell r="BU57">
            <v>9075109.3999999985</v>
          </cell>
          <cell r="BV57">
            <v>2429246.1500000004</v>
          </cell>
          <cell r="BW57">
            <v>22998337.620000001</v>
          </cell>
          <cell r="BX57">
            <v>-13923228.179999998</v>
          </cell>
          <cell r="BY57">
            <v>0</v>
          </cell>
          <cell r="BZ57">
            <v>-4.0000000000873115E-2</v>
          </cell>
          <cell r="CA57">
            <v>765974.97</v>
          </cell>
          <cell r="CB57">
            <v>0</v>
          </cell>
          <cell r="CC57">
            <v>0</v>
          </cell>
          <cell r="CD57">
            <v>-3967.1200000000008</v>
          </cell>
          <cell r="CE57">
            <v>-2004148.8</v>
          </cell>
          <cell r="CF57">
            <v>0</v>
          </cell>
          <cell r="CG57">
            <v>0.04</v>
          </cell>
          <cell r="CH57">
            <v>7832968.4899999974</v>
          </cell>
          <cell r="CI57">
            <v>2429246.1500000004</v>
          </cell>
          <cell r="CJ57">
            <v>23750551.439999998</v>
          </cell>
          <cell r="CK57">
            <v>-15917582.950000001</v>
          </cell>
          <cell r="CL57">
            <v>0</v>
          </cell>
          <cell r="CM57">
            <v>0</v>
          </cell>
          <cell r="CN57">
            <v>2565241.2600000002</v>
          </cell>
          <cell r="CO57">
            <v>0</v>
          </cell>
          <cell r="CP57">
            <v>1937424.64</v>
          </cell>
          <cell r="CQ57">
            <v>0</v>
          </cell>
          <cell r="CR57">
            <v>666432.7000000003</v>
          </cell>
          <cell r="CS57">
            <v>0</v>
          </cell>
          <cell r="CT57">
            <v>483609.83999999991</v>
          </cell>
          <cell r="CU57">
            <v>0</v>
          </cell>
          <cell r="CV57">
            <v>485261.36999999994</v>
          </cell>
          <cell r="CW57">
            <v>0</v>
          </cell>
          <cell r="CX57">
            <v>501668.80000000005</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H57">
            <v>0</v>
          </cell>
          <cell r="EI57">
            <v>0</v>
          </cell>
          <cell r="EJ57">
            <v>0</v>
          </cell>
          <cell r="EK57">
            <v>0</v>
          </cell>
          <cell r="EL57">
            <v>0</v>
          </cell>
          <cell r="EM57">
            <v>0</v>
          </cell>
        </row>
        <row r="58">
          <cell r="A58" t="str">
            <v>EDTS</v>
          </cell>
          <cell r="B58">
            <v>58</v>
          </cell>
          <cell r="C58" t="str">
            <v>ED2</v>
          </cell>
          <cell r="D58">
            <v>33</v>
          </cell>
          <cell r="E58">
            <v>1820781.6600000001</v>
          </cell>
          <cell r="F58">
            <v>957832.98</v>
          </cell>
          <cell r="G58">
            <v>-515380</v>
          </cell>
          <cell r="H58">
            <v>0</v>
          </cell>
          <cell r="I58">
            <v>-1361</v>
          </cell>
          <cell r="J58">
            <v>-489542.48</v>
          </cell>
          <cell r="K58">
            <v>0</v>
          </cell>
          <cell r="L58">
            <v>23581.51</v>
          </cell>
          <cell r="M58">
            <v>1795912.67</v>
          </cell>
          <cell r="N58">
            <v>1237440.8699999999</v>
          </cell>
          <cell r="O58">
            <v>0</v>
          </cell>
          <cell r="P58">
            <v>0</v>
          </cell>
          <cell r="Q58">
            <v>-998.00999999999988</v>
          </cell>
          <cell r="R58">
            <v>-490317.48999999993</v>
          </cell>
          <cell r="S58">
            <v>0</v>
          </cell>
          <cell r="T58">
            <v>23581.51</v>
          </cell>
          <cell r="U58">
            <v>2565619.5499999998</v>
          </cell>
          <cell r="V58">
            <v>6698075.9000000004</v>
          </cell>
          <cell r="W58">
            <v>13579144.039999999</v>
          </cell>
          <cell r="X58">
            <v>-9560025.6599999983</v>
          </cell>
          <cell r="Y58">
            <v>0</v>
          </cell>
          <cell r="Z58">
            <v>-94326.090000000026</v>
          </cell>
          <cell r="AA58">
            <v>1360366.58</v>
          </cell>
          <cell r="AB58">
            <v>0</v>
          </cell>
          <cell r="AC58">
            <v>0</v>
          </cell>
          <cell r="AD58">
            <v>-878.6099999999999</v>
          </cell>
          <cell r="AE58">
            <v>-556911.12999999989</v>
          </cell>
          <cell r="AF58">
            <v>0</v>
          </cell>
          <cell r="AG58">
            <v>23581.51</v>
          </cell>
          <cell r="AH58">
            <v>3391777.8999999994</v>
          </cell>
          <cell r="AI58">
            <v>6698075.9000000004</v>
          </cell>
          <cell r="AJ58">
            <v>13579144.039999999</v>
          </cell>
          <cell r="AK58">
            <v>-10116621.560000001</v>
          </cell>
          <cell r="AL58">
            <v>0</v>
          </cell>
          <cell r="AM58">
            <v>-70744.580000000016</v>
          </cell>
          <cell r="AN58">
            <v>1412925.7599999998</v>
          </cell>
          <cell r="AO58">
            <v>0</v>
          </cell>
          <cell r="AP58">
            <v>0</v>
          </cell>
          <cell r="AQ58">
            <v>-759.2399999999999</v>
          </cell>
          <cell r="AR58">
            <v>-633848.26</v>
          </cell>
          <cell r="AS58">
            <v>0</v>
          </cell>
          <cell r="AT58">
            <v>23581.51</v>
          </cell>
          <cell r="AU58">
            <v>4193677.6699999995</v>
          </cell>
          <cell r="AV58">
            <v>7945930.4500000002</v>
          </cell>
          <cell r="AW58">
            <v>14990875.959999997</v>
          </cell>
          <cell r="AX58">
            <v>-10750035.219999999</v>
          </cell>
          <cell r="AY58">
            <v>0</v>
          </cell>
          <cell r="AZ58">
            <v>-47163.070000000007</v>
          </cell>
          <cell r="BA58">
            <v>1442212.5699999998</v>
          </cell>
          <cell r="BB58">
            <v>0</v>
          </cell>
          <cell r="BC58">
            <v>0</v>
          </cell>
          <cell r="BD58">
            <v>-639.83999999999992</v>
          </cell>
          <cell r="BE58">
            <v>-718601.66</v>
          </cell>
          <cell r="BF58">
            <v>0</v>
          </cell>
          <cell r="BG58">
            <v>23581.51</v>
          </cell>
          <cell r="BH58">
            <v>4940230.25</v>
          </cell>
          <cell r="BI58">
            <v>8524771.6400000006</v>
          </cell>
          <cell r="BJ58">
            <v>16431894.689999999</v>
          </cell>
          <cell r="BK58">
            <v>-11468082.880000005</v>
          </cell>
          <cell r="BL58">
            <v>0</v>
          </cell>
          <cell r="BM58">
            <v>-23581.559999999998</v>
          </cell>
          <cell r="BN58">
            <v>1529171.0699999998</v>
          </cell>
          <cell r="BO58">
            <v>0</v>
          </cell>
          <cell r="BP58">
            <v>0</v>
          </cell>
          <cell r="BQ58">
            <v>-520.47</v>
          </cell>
          <cell r="BR58">
            <v>-802940.43</v>
          </cell>
          <cell r="BS58">
            <v>0</v>
          </cell>
          <cell r="BT58">
            <v>23581.51</v>
          </cell>
          <cell r="BU58">
            <v>5689521.9299999988</v>
          </cell>
          <cell r="BV58">
            <v>9165882.1100000013</v>
          </cell>
          <cell r="BW58">
            <v>17959871.919999998</v>
          </cell>
          <cell r="BX58">
            <v>-12270349.940000003</v>
          </cell>
          <cell r="BY58">
            <v>0</v>
          </cell>
          <cell r="BZ58">
            <v>-4.9999999988358468E-2</v>
          </cell>
          <cell r="CA58">
            <v>1446092.9100000001</v>
          </cell>
          <cell r="CB58">
            <v>0</v>
          </cell>
          <cell r="CC58">
            <v>0</v>
          </cell>
          <cell r="CD58">
            <v>-401.07999999999987</v>
          </cell>
          <cell r="CE58">
            <v>-900374.35</v>
          </cell>
          <cell r="CF58">
            <v>0</v>
          </cell>
          <cell r="CG58">
            <v>0.05</v>
          </cell>
          <cell r="CH58">
            <v>6234839.459999999</v>
          </cell>
          <cell r="CI58">
            <v>9165882.1100000013</v>
          </cell>
          <cell r="CJ58">
            <v>19404770.989999998</v>
          </cell>
          <cell r="CK58">
            <v>-13169931.530000003</v>
          </cell>
          <cell r="CL58">
            <v>0</v>
          </cell>
          <cell r="CM58">
            <v>0</v>
          </cell>
          <cell r="CN58">
            <v>780963.49</v>
          </cell>
          <cell r="CO58">
            <v>0</v>
          </cell>
          <cell r="CP58">
            <v>862774.36</v>
          </cell>
          <cell r="CQ58">
            <v>0</v>
          </cell>
          <cell r="CR58">
            <v>900178.64000000013</v>
          </cell>
          <cell r="CS58">
            <v>0</v>
          </cell>
          <cell r="CT58">
            <v>914088.04999999993</v>
          </cell>
          <cell r="CU58">
            <v>0</v>
          </cell>
          <cell r="CV58">
            <v>966770.46</v>
          </cell>
          <cell r="CW58">
            <v>0</v>
          </cell>
          <cell r="CX58">
            <v>925679.50999999989</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H58">
            <v>0</v>
          </cell>
          <cell r="EI58">
            <v>0</v>
          </cell>
          <cell r="EJ58">
            <v>0</v>
          </cell>
          <cell r="EK58">
            <v>0</v>
          </cell>
          <cell r="EL58">
            <v>0</v>
          </cell>
          <cell r="EM58">
            <v>0</v>
          </cell>
        </row>
        <row r="59">
          <cell r="A59" t="str">
            <v>EDSE</v>
          </cell>
          <cell r="B59">
            <v>59</v>
          </cell>
          <cell r="C59" t="str">
            <v>ED3</v>
          </cell>
          <cell r="D59">
            <v>34</v>
          </cell>
          <cell r="E59">
            <v>111972.23000000001</v>
          </cell>
          <cell r="F59">
            <v>141621.87</v>
          </cell>
          <cell r="G59">
            <v>0</v>
          </cell>
          <cell r="H59">
            <v>0</v>
          </cell>
          <cell r="I59">
            <v>0</v>
          </cell>
          <cell r="J59">
            <v>-16376.16</v>
          </cell>
          <cell r="K59">
            <v>0</v>
          </cell>
          <cell r="L59">
            <v>0</v>
          </cell>
          <cell r="M59">
            <v>237217.94</v>
          </cell>
          <cell r="N59">
            <v>753196.58</v>
          </cell>
          <cell r="O59">
            <v>0</v>
          </cell>
          <cell r="P59">
            <v>0</v>
          </cell>
          <cell r="Q59">
            <v>0</v>
          </cell>
          <cell r="R59">
            <v>-65210.5</v>
          </cell>
          <cell r="S59">
            <v>0</v>
          </cell>
          <cell r="T59">
            <v>0</v>
          </cell>
          <cell r="U59">
            <v>925204.02</v>
          </cell>
          <cell r="V59">
            <v>0</v>
          </cell>
          <cell r="W59">
            <v>1801804.87</v>
          </cell>
          <cell r="X59">
            <v>-103499.22</v>
          </cell>
          <cell r="Y59">
            <v>0</v>
          </cell>
          <cell r="Z59">
            <v>0</v>
          </cell>
          <cell r="AA59">
            <v>773101.63000000012</v>
          </cell>
          <cell r="AB59">
            <v>0</v>
          </cell>
          <cell r="AC59">
            <v>0</v>
          </cell>
          <cell r="AD59">
            <v>0</v>
          </cell>
          <cell r="AE59">
            <v>-141525.41</v>
          </cell>
          <cell r="AF59">
            <v>0</v>
          </cell>
          <cell r="AG59">
            <v>0</v>
          </cell>
          <cell r="AH59">
            <v>1556780.2400000002</v>
          </cell>
          <cell r="AI59">
            <v>0</v>
          </cell>
          <cell r="AJ59">
            <v>1801804.87</v>
          </cell>
          <cell r="AK59">
            <v>-245024.63</v>
          </cell>
          <cell r="AL59">
            <v>0</v>
          </cell>
          <cell r="AM59">
            <v>0</v>
          </cell>
          <cell r="AN59">
            <v>605446.47000000009</v>
          </cell>
          <cell r="AO59">
            <v>0</v>
          </cell>
          <cell r="AP59">
            <v>0</v>
          </cell>
          <cell r="AQ59">
            <v>0</v>
          </cell>
          <cell r="AR59">
            <v>-210452.81</v>
          </cell>
          <cell r="AS59">
            <v>0</v>
          </cell>
          <cell r="AT59">
            <v>0</v>
          </cell>
          <cell r="AU59">
            <v>1951773.9000000001</v>
          </cell>
          <cell r="AV59">
            <v>0</v>
          </cell>
          <cell r="AW59">
            <v>2407251.3400000003</v>
          </cell>
          <cell r="AX59">
            <v>-455477.44</v>
          </cell>
          <cell r="AY59">
            <v>0</v>
          </cell>
          <cell r="AZ59">
            <v>0</v>
          </cell>
          <cell r="BA59">
            <v>525378.55999999994</v>
          </cell>
          <cell r="BB59">
            <v>0</v>
          </cell>
          <cell r="BC59">
            <v>0</v>
          </cell>
          <cell r="BD59">
            <v>0</v>
          </cell>
          <cell r="BE59">
            <v>-266994.07</v>
          </cell>
          <cell r="BF59">
            <v>0</v>
          </cell>
          <cell r="BG59">
            <v>0</v>
          </cell>
          <cell r="BH59">
            <v>2210158.39</v>
          </cell>
          <cell r="BI59">
            <v>0</v>
          </cell>
          <cell r="BJ59">
            <v>2932629.9000000004</v>
          </cell>
          <cell r="BK59">
            <v>-722471.51</v>
          </cell>
          <cell r="BL59">
            <v>0</v>
          </cell>
          <cell r="BM59">
            <v>0</v>
          </cell>
          <cell r="BN59">
            <v>467980.93999999994</v>
          </cell>
          <cell r="BO59">
            <v>0</v>
          </cell>
          <cell r="BP59">
            <v>0</v>
          </cell>
          <cell r="BQ59">
            <v>0</v>
          </cell>
          <cell r="BR59">
            <v>-316662.05</v>
          </cell>
          <cell r="BS59">
            <v>0</v>
          </cell>
          <cell r="BT59">
            <v>0</v>
          </cell>
          <cell r="BU59">
            <v>2361477.2800000003</v>
          </cell>
          <cell r="BV59">
            <v>0</v>
          </cell>
          <cell r="BW59">
            <v>3400610.8400000003</v>
          </cell>
          <cell r="BX59">
            <v>-1039133.56</v>
          </cell>
          <cell r="BY59">
            <v>0</v>
          </cell>
          <cell r="BZ59">
            <v>0</v>
          </cell>
          <cell r="CA59">
            <v>272498.64</v>
          </cell>
          <cell r="CB59">
            <v>0</v>
          </cell>
          <cell r="CC59">
            <v>0</v>
          </cell>
          <cell r="CD59">
            <v>0</v>
          </cell>
          <cell r="CE59">
            <v>-352777.76999999996</v>
          </cell>
          <cell r="CF59">
            <v>0</v>
          </cell>
          <cell r="CG59">
            <v>0</v>
          </cell>
          <cell r="CH59">
            <v>2281198.15</v>
          </cell>
          <cell r="CI59">
            <v>0</v>
          </cell>
          <cell r="CJ59">
            <v>3673109.4800000004</v>
          </cell>
          <cell r="CK59">
            <v>-1391911.3299999996</v>
          </cell>
          <cell r="CL59">
            <v>0</v>
          </cell>
          <cell r="CM59">
            <v>0</v>
          </cell>
          <cell r="CN59">
            <v>685778</v>
          </cell>
          <cell r="CO59">
            <v>0</v>
          </cell>
          <cell r="CP59">
            <v>715834.85000000009</v>
          </cell>
          <cell r="CQ59">
            <v>0</v>
          </cell>
          <cell r="CR59">
            <v>560598.57000000007</v>
          </cell>
          <cell r="CS59">
            <v>0</v>
          </cell>
          <cell r="CT59">
            <v>486461.60000000003</v>
          </cell>
          <cell r="CU59">
            <v>0</v>
          </cell>
          <cell r="CV59">
            <v>433315.68</v>
          </cell>
          <cell r="CW59">
            <v>0</v>
          </cell>
          <cell r="CX59">
            <v>252313.52</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H59">
            <v>0</v>
          </cell>
          <cell r="EI59">
            <v>0</v>
          </cell>
          <cell r="EJ59">
            <v>0</v>
          </cell>
          <cell r="EK59">
            <v>0</v>
          </cell>
          <cell r="EL59">
            <v>0</v>
          </cell>
          <cell r="EM59">
            <v>0</v>
          </cell>
        </row>
        <row r="60">
          <cell r="A60" t="str">
            <v>EDDI</v>
          </cell>
          <cell r="B60">
            <v>60</v>
          </cell>
          <cell r="C60" t="str">
            <v>ED4</v>
          </cell>
          <cell r="D60">
            <v>35</v>
          </cell>
          <cell r="E60">
            <v>91148.41</v>
          </cell>
          <cell r="F60">
            <v>7.0000000000000007E-2</v>
          </cell>
          <cell r="G60">
            <v>0</v>
          </cell>
          <cell r="H60">
            <v>0</v>
          </cell>
          <cell r="I60">
            <v>0</v>
          </cell>
          <cell r="J60">
            <v>-9005.91</v>
          </cell>
          <cell r="K60">
            <v>0</v>
          </cell>
          <cell r="L60">
            <v>7926.28</v>
          </cell>
          <cell r="M60">
            <v>-9322.49</v>
          </cell>
          <cell r="N60">
            <v>0</v>
          </cell>
          <cell r="O60">
            <v>0</v>
          </cell>
          <cell r="P60">
            <v>0</v>
          </cell>
          <cell r="Q60">
            <v>0</v>
          </cell>
          <cell r="R60">
            <v>-6209.909999999998</v>
          </cell>
          <cell r="S60">
            <v>0</v>
          </cell>
          <cell r="T60">
            <v>7926.28</v>
          </cell>
          <cell r="U60">
            <v>-7606.119999999999</v>
          </cell>
          <cell r="V60">
            <v>7.0000000000000007E-2</v>
          </cell>
          <cell r="W60">
            <v>90058.420000000013</v>
          </cell>
          <cell r="X60">
            <v>-65959.400000000009</v>
          </cell>
          <cell r="Y60">
            <v>0</v>
          </cell>
          <cell r="Z60">
            <v>-31705.14</v>
          </cell>
          <cell r="AA60">
            <v>0</v>
          </cell>
          <cell r="AB60">
            <v>0</v>
          </cell>
          <cell r="AC60">
            <v>0</v>
          </cell>
          <cell r="AD60">
            <v>0</v>
          </cell>
          <cell r="AE60">
            <v>-6209.87</v>
          </cell>
          <cell r="AF60">
            <v>0</v>
          </cell>
          <cell r="AG60">
            <v>7926.28</v>
          </cell>
          <cell r="AH60">
            <v>-5889.7100000000037</v>
          </cell>
          <cell r="AI60">
            <v>27959.489999999998</v>
          </cell>
          <cell r="AJ60">
            <v>90058.420000000013</v>
          </cell>
          <cell r="AK60">
            <v>-72169.270000000019</v>
          </cell>
          <cell r="AL60">
            <v>0</v>
          </cell>
          <cell r="AM60">
            <v>-23778.86</v>
          </cell>
          <cell r="AN60">
            <v>0</v>
          </cell>
          <cell r="AO60">
            <v>0</v>
          </cell>
          <cell r="AP60">
            <v>0</v>
          </cell>
          <cell r="AQ60">
            <v>0</v>
          </cell>
          <cell r="AR60">
            <v>-3656.5999999999995</v>
          </cell>
          <cell r="AS60">
            <v>0</v>
          </cell>
          <cell r="AT60">
            <v>7926.28</v>
          </cell>
          <cell r="AU60">
            <v>-1620.0300000000025</v>
          </cell>
          <cell r="AV60">
            <v>53492.46</v>
          </cell>
          <cell r="AW60">
            <v>90058.420000000013</v>
          </cell>
          <cell r="AX60">
            <v>-75825.87</v>
          </cell>
          <cell r="AY60">
            <v>0</v>
          </cell>
          <cell r="AZ60">
            <v>-15852.580000000002</v>
          </cell>
          <cell r="BA60">
            <v>0</v>
          </cell>
          <cell r="BB60">
            <v>0</v>
          </cell>
          <cell r="BC60">
            <v>0</v>
          </cell>
          <cell r="BD60">
            <v>0</v>
          </cell>
          <cell r="BE60">
            <v>-3656.5999999999995</v>
          </cell>
          <cell r="BF60">
            <v>0</v>
          </cell>
          <cell r="BG60">
            <v>7926.28</v>
          </cell>
          <cell r="BH60">
            <v>2649.6499999999951</v>
          </cell>
          <cell r="BI60">
            <v>53492.46</v>
          </cell>
          <cell r="BJ60">
            <v>90058.420000000013</v>
          </cell>
          <cell r="BK60">
            <v>-79482.47</v>
          </cell>
          <cell r="BL60">
            <v>0</v>
          </cell>
          <cell r="BM60">
            <v>-7926.3000000000029</v>
          </cell>
          <cell r="BN60">
            <v>0</v>
          </cell>
          <cell r="BO60">
            <v>0</v>
          </cell>
          <cell r="BP60">
            <v>0</v>
          </cell>
          <cell r="BQ60">
            <v>0</v>
          </cell>
          <cell r="BR60">
            <v>-3656.5999999999995</v>
          </cell>
          <cell r="BS60">
            <v>0</v>
          </cell>
          <cell r="BT60">
            <v>7926.28</v>
          </cell>
          <cell r="BU60">
            <v>6919.3299999999917</v>
          </cell>
          <cell r="BV60">
            <v>53492.46</v>
          </cell>
          <cell r="BW60">
            <v>90058.420000000013</v>
          </cell>
          <cell r="BX60">
            <v>-83139.070000000007</v>
          </cell>
          <cell r="BY60">
            <v>0</v>
          </cell>
          <cell r="BZ60">
            <v>-2.0000000004074536E-2</v>
          </cell>
          <cell r="CA60">
            <v>0</v>
          </cell>
          <cell r="CB60">
            <v>0</v>
          </cell>
          <cell r="CC60">
            <v>0</v>
          </cell>
          <cell r="CD60">
            <v>0</v>
          </cell>
          <cell r="CE60">
            <v>-3191.6699999999996</v>
          </cell>
          <cell r="CF60">
            <v>0</v>
          </cell>
          <cell r="CG60">
            <v>0.02</v>
          </cell>
          <cell r="CH60">
            <v>3727.6799999999967</v>
          </cell>
          <cell r="CI60">
            <v>53492.46</v>
          </cell>
          <cell r="CJ60">
            <v>90058.420000000013</v>
          </cell>
          <cell r="CK60">
            <v>-86330.739999999991</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H60">
            <v>0</v>
          </cell>
          <cell r="EI60">
            <v>0</v>
          </cell>
          <cell r="EJ60">
            <v>0</v>
          </cell>
          <cell r="EK60">
            <v>0</v>
          </cell>
          <cell r="EL60">
            <v>0</v>
          </cell>
          <cell r="EM60">
            <v>0</v>
          </cell>
        </row>
        <row r="61">
          <cell r="A61" t="str">
            <v>EDIT</v>
          </cell>
          <cell r="B61">
            <v>61</v>
          </cell>
          <cell r="C61" t="str">
            <v>ED5</v>
          </cell>
          <cell r="D61">
            <v>36</v>
          </cell>
          <cell r="E61">
            <v>51262.05</v>
          </cell>
          <cell r="F61">
            <v>155200</v>
          </cell>
          <cell r="G61">
            <v>0</v>
          </cell>
          <cell r="H61">
            <v>0</v>
          </cell>
          <cell r="I61">
            <v>0</v>
          </cell>
          <cell r="J61">
            <v>-79128.95</v>
          </cell>
          <cell r="K61">
            <v>0</v>
          </cell>
          <cell r="L61">
            <v>0</v>
          </cell>
          <cell r="M61">
            <v>226724.44</v>
          </cell>
          <cell r="N61">
            <v>0</v>
          </cell>
          <cell r="O61">
            <v>0</v>
          </cell>
          <cell r="P61">
            <v>0</v>
          </cell>
          <cell r="Q61">
            <v>0</v>
          </cell>
          <cell r="R61">
            <v>-109233.85</v>
          </cell>
          <cell r="S61">
            <v>0</v>
          </cell>
          <cell r="T61">
            <v>0</v>
          </cell>
          <cell r="U61">
            <v>117490.59</v>
          </cell>
          <cell r="V61">
            <v>0</v>
          </cell>
          <cell r="W61">
            <v>341002.11</v>
          </cell>
          <cell r="X61">
            <v>-223511.52000000002</v>
          </cell>
          <cell r="Y61">
            <v>0</v>
          </cell>
          <cell r="Z61">
            <v>0</v>
          </cell>
          <cell r="AA61">
            <v>0</v>
          </cell>
          <cell r="AB61">
            <v>0</v>
          </cell>
          <cell r="AC61">
            <v>0</v>
          </cell>
          <cell r="AD61">
            <v>0</v>
          </cell>
          <cell r="AE61">
            <v>-82952.17</v>
          </cell>
          <cell r="AF61">
            <v>0</v>
          </cell>
          <cell r="AG61">
            <v>0</v>
          </cell>
          <cell r="AH61">
            <v>34538.42</v>
          </cell>
          <cell r="AI61">
            <v>83543.350000000006</v>
          </cell>
          <cell r="AJ61">
            <v>341002.11</v>
          </cell>
          <cell r="AK61">
            <v>-306463.69</v>
          </cell>
          <cell r="AL61">
            <v>0</v>
          </cell>
          <cell r="AM61">
            <v>0</v>
          </cell>
          <cell r="AN61">
            <v>0</v>
          </cell>
          <cell r="AO61">
            <v>0</v>
          </cell>
          <cell r="AP61">
            <v>0</v>
          </cell>
          <cell r="AQ61">
            <v>0</v>
          </cell>
          <cell r="AR61">
            <v>-34538.42</v>
          </cell>
          <cell r="AS61">
            <v>0</v>
          </cell>
          <cell r="AT61">
            <v>0</v>
          </cell>
          <cell r="AU61">
            <v>0</v>
          </cell>
          <cell r="AV61">
            <v>185802.11</v>
          </cell>
          <cell r="AW61">
            <v>341002.11</v>
          </cell>
          <cell r="AX61">
            <v>-341002.11</v>
          </cell>
          <cell r="AY61">
            <v>0</v>
          </cell>
          <cell r="AZ61">
            <v>0</v>
          </cell>
          <cell r="BA61">
            <v>0</v>
          </cell>
          <cell r="BB61">
            <v>0</v>
          </cell>
          <cell r="BC61">
            <v>0</v>
          </cell>
          <cell r="BD61">
            <v>0</v>
          </cell>
          <cell r="BE61">
            <v>0</v>
          </cell>
          <cell r="BF61">
            <v>0</v>
          </cell>
          <cell r="BG61">
            <v>0</v>
          </cell>
          <cell r="BH61">
            <v>0</v>
          </cell>
          <cell r="BI61">
            <v>341002.11</v>
          </cell>
          <cell r="BJ61">
            <v>341002.11</v>
          </cell>
          <cell r="BK61">
            <v>-341002.11</v>
          </cell>
          <cell r="BL61">
            <v>0</v>
          </cell>
          <cell r="BM61">
            <v>0</v>
          </cell>
          <cell r="BN61">
            <v>0</v>
          </cell>
          <cell r="BO61">
            <v>0</v>
          </cell>
          <cell r="BP61">
            <v>0</v>
          </cell>
          <cell r="BQ61">
            <v>0</v>
          </cell>
          <cell r="BR61">
            <v>0</v>
          </cell>
          <cell r="BS61">
            <v>0</v>
          </cell>
          <cell r="BT61">
            <v>0</v>
          </cell>
          <cell r="BU61">
            <v>0</v>
          </cell>
          <cell r="BV61">
            <v>341002.11</v>
          </cell>
          <cell r="BW61">
            <v>341002.11</v>
          </cell>
          <cell r="BX61">
            <v>-341002.11</v>
          </cell>
          <cell r="BY61">
            <v>0</v>
          </cell>
          <cell r="BZ61">
            <v>0</v>
          </cell>
          <cell r="CA61">
            <v>0</v>
          </cell>
          <cell r="CB61">
            <v>0</v>
          </cell>
          <cell r="CC61">
            <v>0</v>
          </cell>
          <cell r="CD61">
            <v>0</v>
          </cell>
          <cell r="CE61">
            <v>0</v>
          </cell>
          <cell r="CF61">
            <v>0</v>
          </cell>
          <cell r="CG61">
            <v>0</v>
          </cell>
          <cell r="CH61">
            <v>0</v>
          </cell>
          <cell r="CI61">
            <v>341002.11</v>
          </cell>
          <cell r="CJ61">
            <v>341002.11</v>
          </cell>
          <cell r="CK61">
            <v>-341002.11</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H61">
            <v>0</v>
          </cell>
          <cell r="EI61">
            <v>0</v>
          </cell>
          <cell r="EJ61">
            <v>0</v>
          </cell>
          <cell r="EK61">
            <v>0</v>
          </cell>
          <cell r="EL61">
            <v>0</v>
          </cell>
          <cell r="EM61">
            <v>0</v>
          </cell>
        </row>
        <row r="62">
          <cell r="A62" t="str">
            <v>EGGE</v>
          </cell>
          <cell r="B62">
            <v>62</v>
          </cell>
          <cell r="C62" t="str">
            <v>EX0</v>
          </cell>
          <cell r="D62">
            <v>37</v>
          </cell>
          <cell r="E62">
            <v>4749728.0599999996</v>
          </cell>
          <cell r="F62">
            <v>54068.83</v>
          </cell>
          <cell r="G62">
            <v>0</v>
          </cell>
          <cell r="H62">
            <v>0</v>
          </cell>
          <cell r="I62">
            <v>0</v>
          </cell>
          <cell r="J62">
            <v>0</v>
          </cell>
          <cell r="K62">
            <v>0</v>
          </cell>
          <cell r="L62">
            <v>0</v>
          </cell>
          <cell r="M62">
            <v>4803796.8899999997</v>
          </cell>
          <cell r="N62">
            <v>0</v>
          </cell>
          <cell r="O62">
            <v>0</v>
          </cell>
          <cell r="P62">
            <v>0</v>
          </cell>
          <cell r="Q62">
            <v>0</v>
          </cell>
          <cell r="R62">
            <v>0</v>
          </cell>
          <cell r="S62">
            <v>0</v>
          </cell>
          <cell r="T62">
            <v>0</v>
          </cell>
          <cell r="U62">
            <v>4803796.8899999997</v>
          </cell>
          <cell r="V62">
            <v>0</v>
          </cell>
          <cell r="W62">
            <v>4768926.71</v>
          </cell>
          <cell r="X62">
            <v>0</v>
          </cell>
          <cell r="Y62">
            <v>0</v>
          </cell>
          <cell r="Z62">
            <v>34870.18</v>
          </cell>
          <cell r="AA62">
            <v>0</v>
          </cell>
          <cell r="AB62">
            <v>0</v>
          </cell>
          <cell r="AC62">
            <v>0</v>
          </cell>
          <cell r="AD62">
            <v>0</v>
          </cell>
          <cell r="AE62">
            <v>0</v>
          </cell>
          <cell r="AF62">
            <v>0</v>
          </cell>
          <cell r="AG62">
            <v>0</v>
          </cell>
          <cell r="AH62">
            <v>4803796.8899999997</v>
          </cell>
          <cell r="AI62">
            <v>0</v>
          </cell>
          <cell r="AJ62">
            <v>4768926.71</v>
          </cell>
          <cell r="AK62">
            <v>0</v>
          </cell>
          <cell r="AL62">
            <v>0</v>
          </cell>
          <cell r="AM62">
            <v>34870.18</v>
          </cell>
          <cell r="AN62">
            <v>0</v>
          </cell>
          <cell r="AO62">
            <v>0</v>
          </cell>
          <cell r="AP62">
            <v>0</v>
          </cell>
          <cell r="AQ62">
            <v>0</v>
          </cell>
          <cell r="AR62">
            <v>0</v>
          </cell>
          <cell r="AS62">
            <v>0</v>
          </cell>
          <cell r="AT62">
            <v>0</v>
          </cell>
          <cell r="AU62">
            <v>4803796.8899999997</v>
          </cell>
          <cell r="AV62">
            <v>0</v>
          </cell>
          <cell r="AW62">
            <v>4768926.71</v>
          </cell>
          <cell r="AX62">
            <v>0</v>
          </cell>
          <cell r="AY62">
            <v>0</v>
          </cell>
          <cell r="AZ62">
            <v>34870.18</v>
          </cell>
          <cell r="BA62">
            <v>0</v>
          </cell>
          <cell r="BB62">
            <v>0</v>
          </cell>
          <cell r="BC62">
            <v>0</v>
          </cell>
          <cell r="BD62">
            <v>0</v>
          </cell>
          <cell r="BE62">
            <v>0</v>
          </cell>
          <cell r="BF62">
            <v>0</v>
          </cell>
          <cell r="BG62">
            <v>0</v>
          </cell>
          <cell r="BH62">
            <v>4803796.8899999997</v>
          </cell>
          <cell r="BI62">
            <v>0</v>
          </cell>
          <cell r="BJ62">
            <v>4768926.71</v>
          </cell>
          <cell r="BK62">
            <v>0</v>
          </cell>
          <cell r="BL62">
            <v>0</v>
          </cell>
          <cell r="BM62">
            <v>34870.18</v>
          </cell>
          <cell r="BN62">
            <v>0</v>
          </cell>
          <cell r="BO62">
            <v>0</v>
          </cell>
          <cell r="BP62">
            <v>0</v>
          </cell>
          <cell r="BQ62">
            <v>0</v>
          </cell>
          <cell r="BR62">
            <v>0</v>
          </cell>
          <cell r="BS62">
            <v>0</v>
          </cell>
          <cell r="BT62">
            <v>0</v>
          </cell>
          <cell r="BU62">
            <v>4803796.8899999997</v>
          </cell>
          <cell r="BV62">
            <v>0</v>
          </cell>
          <cell r="BW62">
            <v>4768926.71</v>
          </cell>
          <cell r="BX62">
            <v>0</v>
          </cell>
          <cell r="BY62">
            <v>0</v>
          </cell>
          <cell r="BZ62">
            <v>34870.18</v>
          </cell>
          <cell r="CA62">
            <v>0</v>
          </cell>
          <cell r="CB62">
            <v>0</v>
          </cell>
          <cell r="CC62">
            <v>0</v>
          </cell>
          <cell r="CD62">
            <v>0</v>
          </cell>
          <cell r="CE62">
            <v>0</v>
          </cell>
          <cell r="CF62">
            <v>0</v>
          </cell>
          <cell r="CG62">
            <v>0</v>
          </cell>
          <cell r="CH62">
            <v>4803796.8899999997</v>
          </cell>
          <cell r="CI62">
            <v>0</v>
          </cell>
          <cell r="CJ62">
            <v>4768926.71</v>
          </cell>
          <cell r="CK62">
            <v>0</v>
          </cell>
          <cell r="CL62">
            <v>0</v>
          </cell>
          <cell r="CM62">
            <v>34870.18</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H62">
            <v>0</v>
          </cell>
          <cell r="EI62">
            <v>0</v>
          </cell>
          <cell r="EJ62">
            <v>0</v>
          </cell>
          <cell r="EK62">
            <v>0</v>
          </cell>
          <cell r="EL62">
            <v>0</v>
          </cell>
          <cell r="EM62">
            <v>0</v>
          </cell>
        </row>
        <row r="63">
          <cell r="A63" t="str">
            <v>EBGE</v>
          </cell>
          <cell r="B63">
            <v>63</v>
          </cell>
          <cell r="C63" t="str">
            <v>EX1</v>
          </cell>
          <cell r="D63">
            <v>38</v>
          </cell>
          <cell r="E63">
            <v>34505495.840000004</v>
          </cell>
          <cell r="F63">
            <v>423029.41</v>
          </cell>
          <cell r="G63">
            <v>0</v>
          </cell>
          <cell r="H63">
            <v>-61584.909999999996</v>
          </cell>
          <cell r="I63">
            <v>0</v>
          </cell>
          <cell r="J63">
            <v>-907531.05</v>
          </cell>
          <cell r="K63">
            <v>7688.7599999999993</v>
          </cell>
          <cell r="L63">
            <v>-8728.19</v>
          </cell>
          <cell r="M63">
            <v>33958369.859999999</v>
          </cell>
          <cell r="N63">
            <v>0</v>
          </cell>
          <cell r="O63">
            <v>0</v>
          </cell>
          <cell r="P63">
            <v>0</v>
          </cell>
          <cell r="Q63">
            <v>-820.02</v>
          </cell>
          <cell r="R63">
            <v>-913330.79</v>
          </cell>
          <cell r="S63">
            <v>8407.25</v>
          </cell>
          <cell r="T63">
            <v>-8728.19</v>
          </cell>
          <cell r="U63">
            <v>33043898.109999999</v>
          </cell>
          <cell r="V63">
            <v>9181427.7200000007</v>
          </cell>
          <cell r="W63">
            <v>55020666.459999986</v>
          </cell>
          <cell r="X63">
            <v>-21790942.919999994</v>
          </cell>
          <cell r="Y63">
            <v>-362252.62000000005</v>
          </cell>
          <cell r="Z63">
            <v>349127.41</v>
          </cell>
          <cell r="AA63">
            <v>173593.42</v>
          </cell>
          <cell r="AB63">
            <v>0</v>
          </cell>
          <cell r="AC63">
            <v>0</v>
          </cell>
          <cell r="AD63">
            <v>-802.15000000000009</v>
          </cell>
          <cell r="AE63">
            <v>-915048.8600000001</v>
          </cell>
          <cell r="AF63">
            <v>8407.25</v>
          </cell>
          <cell r="AG63">
            <v>-8728.19</v>
          </cell>
          <cell r="AH63">
            <v>32301319.579999994</v>
          </cell>
          <cell r="AI63">
            <v>9181427.7200000007</v>
          </cell>
          <cell r="AJ63">
            <v>55020666.459999986</v>
          </cell>
          <cell r="AK63">
            <v>-22705900.730000004</v>
          </cell>
          <cell r="AL63">
            <v>-353845.37000000005</v>
          </cell>
          <cell r="AM63">
            <v>340399.22</v>
          </cell>
          <cell r="AN63">
            <v>2033387.39</v>
          </cell>
          <cell r="AO63">
            <v>0</v>
          </cell>
          <cell r="AP63">
            <v>0</v>
          </cell>
          <cell r="AQ63">
            <v>-784.29000000000008</v>
          </cell>
          <cell r="AR63">
            <v>-937100.79999999993</v>
          </cell>
          <cell r="AS63">
            <v>8407.25</v>
          </cell>
          <cell r="AT63">
            <v>-8728.19</v>
          </cell>
          <cell r="AU63">
            <v>33396500.940000005</v>
          </cell>
          <cell r="AV63">
            <v>9181427.7200000007</v>
          </cell>
          <cell r="AW63">
            <v>57053160.649999984</v>
          </cell>
          <cell r="AX63">
            <v>-23642892.619999994</v>
          </cell>
          <cell r="AY63">
            <v>-345438.12</v>
          </cell>
          <cell r="AZ63">
            <v>331671.02999999997</v>
          </cell>
          <cell r="BA63">
            <v>1085946.57</v>
          </cell>
          <cell r="BB63">
            <v>0</v>
          </cell>
          <cell r="BC63">
            <v>0</v>
          </cell>
          <cell r="BD63">
            <v>-766.43000000000006</v>
          </cell>
          <cell r="BE63">
            <v>-968276.29</v>
          </cell>
          <cell r="BF63">
            <v>8407.25</v>
          </cell>
          <cell r="BG63">
            <v>-8728.19</v>
          </cell>
          <cell r="BH63">
            <v>33513083.849999994</v>
          </cell>
          <cell r="BI63">
            <v>9181427.7200000007</v>
          </cell>
          <cell r="BJ63">
            <v>58138214.019999981</v>
          </cell>
          <cell r="BK63">
            <v>-24611042.139999997</v>
          </cell>
          <cell r="BL63">
            <v>-337030.87000000005</v>
          </cell>
          <cell r="BM63">
            <v>322942.83999999997</v>
          </cell>
          <cell r="BN63">
            <v>1285329.49</v>
          </cell>
          <cell r="BO63">
            <v>0</v>
          </cell>
          <cell r="BP63">
            <v>0</v>
          </cell>
          <cell r="BQ63">
            <v>-748.56000000000006</v>
          </cell>
          <cell r="BR63">
            <v>-990415.35000000009</v>
          </cell>
          <cell r="BS63">
            <v>8407.25</v>
          </cell>
          <cell r="BT63">
            <v>-8728.19</v>
          </cell>
          <cell r="BU63">
            <v>33806928.490000002</v>
          </cell>
          <cell r="BV63">
            <v>9181427.7200000007</v>
          </cell>
          <cell r="BW63">
            <v>59422650.309999987</v>
          </cell>
          <cell r="BX63">
            <v>-25601312.850000001</v>
          </cell>
          <cell r="BY63">
            <v>-328623.62000000005</v>
          </cell>
          <cell r="BZ63">
            <v>314214.64999999997</v>
          </cell>
          <cell r="CA63">
            <v>1333936.6399999999</v>
          </cell>
          <cell r="CB63">
            <v>0</v>
          </cell>
          <cell r="CC63">
            <v>0</v>
          </cell>
          <cell r="CD63">
            <v>-730.69</v>
          </cell>
          <cell r="CE63">
            <v>-1015783.08</v>
          </cell>
          <cell r="CF63">
            <v>8407.25</v>
          </cell>
          <cell r="CG63">
            <v>-8728.19</v>
          </cell>
          <cell r="CH63">
            <v>34124030.420000002</v>
          </cell>
          <cell r="CI63">
            <v>9275709.9800000004</v>
          </cell>
          <cell r="CJ63">
            <v>60755693.749999985</v>
          </cell>
          <cell r="CK63">
            <v>-26616933.420000002</v>
          </cell>
          <cell r="CL63">
            <v>-320216.37</v>
          </cell>
          <cell r="CM63">
            <v>305486.45999999996</v>
          </cell>
          <cell r="CN63">
            <v>0</v>
          </cell>
          <cell r="CO63">
            <v>0</v>
          </cell>
          <cell r="CP63">
            <v>166916.75</v>
          </cell>
          <cell r="CQ63">
            <v>0</v>
          </cell>
          <cell r="CR63">
            <v>1955180.18</v>
          </cell>
          <cell r="CS63">
            <v>0</v>
          </cell>
          <cell r="CT63">
            <v>1044179.4</v>
          </cell>
          <cell r="CU63">
            <v>0</v>
          </cell>
          <cell r="CV63">
            <v>1235893.74</v>
          </cell>
          <cell r="CW63">
            <v>0</v>
          </cell>
          <cell r="CX63">
            <v>1282631.3899999999</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H63">
            <v>0</v>
          </cell>
          <cell r="EI63">
            <v>0</v>
          </cell>
          <cell r="EJ63">
            <v>0</v>
          </cell>
          <cell r="EK63">
            <v>0</v>
          </cell>
          <cell r="EL63">
            <v>0</v>
          </cell>
          <cell r="EM63">
            <v>0</v>
          </cell>
        </row>
        <row r="64">
          <cell r="A64" t="str">
            <v>EXFI</v>
          </cell>
          <cell r="B64">
            <v>64</v>
          </cell>
          <cell r="C64" t="str">
            <v>EX2</v>
          </cell>
          <cell r="D64">
            <v>39</v>
          </cell>
          <cell r="E64">
            <v>6125816.5399999991</v>
          </cell>
          <cell r="F64">
            <v>3403432.51</v>
          </cell>
          <cell r="G64">
            <v>0</v>
          </cell>
          <cell r="H64">
            <v>0</v>
          </cell>
          <cell r="I64">
            <v>0</v>
          </cell>
          <cell r="J64">
            <v>-1169207.44</v>
          </cell>
          <cell r="K64">
            <v>10174.279999999999</v>
          </cell>
          <cell r="L64">
            <v>1686.29</v>
          </cell>
          <cell r="M64">
            <v>8371902.1799999997</v>
          </cell>
          <cell r="N64">
            <v>3847521.6</v>
          </cell>
          <cell r="O64">
            <v>0</v>
          </cell>
          <cell r="P64">
            <v>0</v>
          </cell>
          <cell r="Q64">
            <v>-191.17999999999998</v>
          </cell>
          <cell r="R64">
            <v>-1466677.36</v>
          </cell>
          <cell r="S64">
            <v>10174.279999999999</v>
          </cell>
          <cell r="T64">
            <v>1686.29</v>
          </cell>
          <cell r="U64">
            <v>10764415.809999999</v>
          </cell>
          <cell r="V64">
            <v>859861.43</v>
          </cell>
          <cell r="W64">
            <v>20347195.91</v>
          </cell>
          <cell r="X64">
            <v>-6679021.6900000004</v>
          </cell>
          <cell r="Y64">
            <v>-213.80999999999472</v>
          </cell>
          <cell r="Z64">
            <v>-6745.130000000001</v>
          </cell>
          <cell r="AA64">
            <v>2897117.18</v>
          </cell>
          <cell r="AB64">
            <v>0</v>
          </cell>
          <cell r="AC64">
            <v>0</v>
          </cell>
          <cell r="AD64">
            <v>-159.39999999999998</v>
          </cell>
          <cell r="AE64">
            <v>-1736540.6999999997</v>
          </cell>
          <cell r="AF64">
            <v>106.90999999999477</v>
          </cell>
          <cell r="AG64">
            <v>1686.29</v>
          </cell>
          <cell r="AH64">
            <v>11926626.09</v>
          </cell>
          <cell r="AI64">
            <v>1533230.29</v>
          </cell>
          <cell r="AJ64">
            <v>20347195.91</v>
          </cell>
          <cell r="AK64">
            <v>-8415404.0800000001</v>
          </cell>
          <cell r="AL64">
            <v>-106.89999999999998</v>
          </cell>
          <cell r="AM64">
            <v>-5058.84</v>
          </cell>
          <cell r="AN64">
            <v>880758.98</v>
          </cell>
          <cell r="AO64">
            <v>0</v>
          </cell>
          <cell r="AP64">
            <v>0</v>
          </cell>
          <cell r="AQ64">
            <v>-127.63</v>
          </cell>
          <cell r="AR64">
            <v>-1884168.3799999997</v>
          </cell>
          <cell r="AS64">
            <v>106.89999999999998</v>
          </cell>
          <cell r="AT64">
            <v>1686.29</v>
          </cell>
          <cell r="AU64">
            <v>10924882.25</v>
          </cell>
          <cell r="AV64">
            <v>1945573.9</v>
          </cell>
          <cell r="AW64">
            <v>21227637.18</v>
          </cell>
          <cell r="AX64">
            <v>-10299382.379999999</v>
          </cell>
          <cell r="AY64">
            <v>0</v>
          </cell>
          <cell r="AZ64">
            <v>-3372.5499999999993</v>
          </cell>
          <cell r="BA64">
            <v>1634984.29</v>
          </cell>
          <cell r="BB64">
            <v>0</v>
          </cell>
          <cell r="BC64">
            <v>0</v>
          </cell>
          <cell r="BD64">
            <v>-95.859999999999985</v>
          </cell>
          <cell r="BE64">
            <v>-1922066.8399999999</v>
          </cell>
          <cell r="BF64">
            <v>0</v>
          </cell>
          <cell r="BG64">
            <v>1686.29</v>
          </cell>
          <cell r="BH64">
            <v>10639390.129999999</v>
          </cell>
          <cell r="BI64">
            <v>1945573.9</v>
          </cell>
          <cell r="BJ64">
            <v>22862303.759999998</v>
          </cell>
          <cell r="BK64">
            <v>-12221227.370000001</v>
          </cell>
          <cell r="BL64">
            <v>0</v>
          </cell>
          <cell r="BM64">
            <v>-1686.2599999999984</v>
          </cell>
          <cell r="BN64">
            <v>1910024.26</v>
          </cell>
          <cell r="BO64">
            <v>0</v>
          </cell>
          <cell r="BP64">
            <v>0</v>
          </cell>
          <cell r="BQ64">
            <v>-64.09</v>
          </cell>
          <cell r="BR64">
            <v>-1884132.5099999998</v>
          </cell>
          <cell r="BS64">
            <v>0</v>
          </cell>
          <cell r="BT64">
            <v>1686.26</v>
          </cell>
          <cell r="BU64">
            <v>10666904.050000001</v>
          </cell>
          <cell r="BV64">
            <v>4975672.9799999995</v>
          </cell>
          <cell r="BW64">
            <v>24772010.309999999</v>
          </cell>
          <cell r="BX64">
            <v>-14105106.26</v>
          </cell>
          <cell r="BY64">
            <v>0</v>
          </cell>
          <cell r="BZ64">
            <v>0</v>
          </cell>
          <cell r="CA64">
            <v>1978748.84</v>
          </cell>
          <cell r="CB64">
            <v>0</v>
          </cell>
          <cell r="CC64">
            <v>0</v>
          </cell>
          <cell r="CD64">
            <v>-32.319999999999986</v>
          </cell>
          <cell r="CE64">
            <v>-1961166.9499999997</v>
          </cell>
          <cell r="CF64">
            <v>0</v>
          </cell>
          <cell r="CG64">
            <v>0</v>
          </cell>
          <cell r="CH64">
            <v>10684453.619999999</v>
          </cell>
          <cell r="CI64">
            <v>6149496.8999999985</v>
          </cell>
          <cell r="CJ64">
            <v>26750540.789999999</v>
          </cell>
          <cell r="CK64">
            <v>-16066087.17</v>
          </cell>
          <cell r="CL64">
            <v>0</v>
          </cell>
          <cell r="CM64">
            <v>0</v>
          </cell>
          <cell r="CN64">
            <v>3699540</v>
          </cell>
          <cell r="CO64">
            <v>0</v>
          </cell>
          <cell r="CP64">
            <v>2785689.6000000001</v>
          </cell>
          <cell r="CQ64">
            <v>0</v>
          </cell>
          <cell r="CR64">
            <v>846883.64</v>
          </cell>
          <cell r="CS64">
            <v>0</v>
          </cell>
          <cell r="CT64">
            <v>1572100.28</v>
          </cell>
          <cell r="CU64">
            <v>0</v>
          </cell>
          <cell r="CV64">
            <v>1836561.78</v>
          </cell>
          <cell r="CW64">
            <v>0</v>
          </cell>
          <cell r="CX64">
            <v>1902643.12</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H64">
            <v>0</v>
          </cell>
          <cell r="EI64">
            <v>0</v>
          </cell>
          <cell r="EJ64">
            <v>0</v>
          </cell>
          <cell r="EK64">
            <v>0</v>
          </cell>
          <cell r="EL64">
            <v>0</v>
          </cell>
          <cell r="EM64">
            <v>0</v>
          </cell>
        </row>
        <row r="65">
          <cell r="A65" t="str">
            <v>EXOM</v>
          </cell>
          <cell r="B65">
            <v>65</v>
          </cell>
          <cell r="C65" t="str">
            <v>EX3</v>
          </cell>
          <cell r="D65">
            <v>40</v>
          </cell>
          <cell r="E65">
            <v>1641279.6399999997</v>
          </cell>
          <cell r="F65">
            <v>497259.01</v>
          </cell>
          <cell r="G65">
            <v>0</v>
          </cell>
          <cell r="H65">
            <v>0</v>
          </cell>
          <cell r="I65">
            <v>-146.52000000000001</v>
          </cell>
          <cell r="J65">
            <v>-358447.84</v>
          </cell>
          <cell r="K65">
            <v>0</v>
          </cell>
          <cell r="L65">
            <v>13893.51</v>
          </cell>
          <cell r="M65">
            <v>1793837.8</v>
          </cell>
          <cell r="N65">
            <v>322400</v>
          </cell>
          <cell r="O65">
            <v>0</v>
          </cell>
          <cell r="P65">
            <v>0</v>
          </cell>
          <cell r="Q65">
            <v>-1181.94</v>
          </cell>
          <cell r="R65">
            <v>-371352.20999999996</v>
          </cell>
          <cell r="S65">
            <v>0</v>
          </cell>
          <cell r="T65">
            <v>13893.51</v>
          </cell>
          <cell r="U65">
            <v>1757597.1600000001</v>
          </cell>
          <cell r="V65">
            <v>308669.36</v>
          </cell>
          <cell r="W65">
            <v>4524910.33</v>
          </cell>
          <cell r="X65">
            <v>-2370220.3699999996</v>
          </cell>
          <cell r="Y65">
            <v>0</v>
          </cell>
          <cell r="Z65">
            <v>-55574.050000000017</v>
          </cell>
          <cell r="AA65">
            <v>343070</v>
          </cell>
          <cell r="AB65">
            <v>0</v>
          </cell>
          <cell r="AC65">
            <v>0</v>
          </cell>
          <cell r="AD65">
            <v>-1026.81</v>
          </cell>
          <cell r="AE65">
            <v>-363693.53</v>
          </cell>
          <cell r="AF65">
            <v>0</v>
          </cell>
          <cell r="AG65">
            <v>13893.51</v>
          </cell>
          <cell r="AH65">
            <v>1749840.33</v>
          </cell>
          <cell r="AI65">
            <v>716439.73</v>
          </cell>
          <cell r="AJ65">
            <v>4524910.33</v>
          </cell>
          <cell r="AK65">
            <v>-2733389.46</v>
          </cell>
          <cell r="AL65">
            <v>0</v>
          </cell>
          <cell r="AM65">
            <v>-41680.540000000023</v>
          </cell>
          <cell r="AN65">
            <v>348559.12</v>
          </cell>
          <cell r="AO65">
            <v>0</v>
          </cell>
          <cell r="AP65">
            <v>0</v>
          </cell>
          <cell r="AQ65">
            <v>-871.69</v>
          </cell>
          <cell r="AR65">
            <v>-354756.87000000005</v>
          </cell>
          <cell r="AS65">
            <v>0</v>
          </cell>
          <cell r="AT65">
            <v>13893.51</v>
          </cell>
          <cell r="AU65">
            <v>1756664.4</v>
          </cell>
          <cell r="AV65">
            <v>1150069.8999999999</v>
          </cell>
          <cell r="AW65">
            <v>4871918.2</v>
          </cell>
          <cell r="AX65">
            <v>-3087466.77</v>
          </cell>
          <cell r="AY65">
            <v>0</v>
          </cell>
          <cell r="AZ65">
            <v>-27787.030000000028</v>
          </cell>
          <cell r="BA65">
            <v>354833.19</v>
          </cell>
          <cell r="BB65">
            <v>0</v>
          </cell>
          <cell r="BC65">
            <v>0</v>
          </cell>
          <cell r="BD65">
            <v>-716.56</v>
          </cell>
          <cell r="BE65">
            <v>-356292.62999999995</v>
          </cell>
          <cell r="BF65">
            <v>0</v>
          </cell>
          <cell r="BG65">
            <v>13893.51</v>
          </cell>
          <cell r="BH65">
            <v>1768381.9100000001</v>
          </cell>
          <cell r="BI65">
            <v>1150069.8999999999</v>
          </cell>
          <cell r="BJ65">
            <v>5225200.1400000006</v>
          </cell>
          <cell r="BK65">
            <v>-3442924.7100000004</v>
          </cell>
          <cell r="BL65">
            <v>0</v>
          </cell>
          <cell r="BM65">
            <v>-13893.520000000033</v>
          </cell>
          <cell r="BN65">
            <v>361220.18</v>
          </cell>
          <cell r="BO65">
            <v>0</v>
          </cell>
          <cell r="BP65">
            <v>0</v>
          </cell>
          <cell r="BQ65">
            <v>-561.44000000000005</v>
          </cell>
          <cell r="BR65">
            <v>-354136.12000000005</v>
          </cell>
          <cell r="BS65">
            <v>0</v>
          </cell>
          <cell r="BT65">
            <v>13893.51</v>
          </cell>
          <cell r="BU65">
            <v>1788798.04</v>
          </cell>
          <cell r="BV65">
            <v>1484857.44</v>
          </cell>
          <cell r="BW65">
            <v>5584869.0700000003</v>
          </cell>
          <cell r="BX65">
            <v>-3796071.0199999996</v>
          </cell>
          <cell r="BY65">
            <v>0</v>
          </cell>
          <cell r="BZ65">
            <v>-1.0000000038417056E-2</v>
          </cell>
          <cell r="CA65">
            <v>368083.37</v>
          </cell>
          <cell r="CB65">
            <v>0</v>
          </cell>
          <cell r="CC65">
            <v>0</v>
          </cell>
          <cell r="CD65">
            <v>-406.30999999999995</v>
          </cell>
          <cell r="CE65">
            <v>-342232.31</v>
          </cell>
          <cell r="CF65">
            <v>0</v>
          </cell>
          <cell r="CG65">
            <v>0.01</v>
          </cell>
          <cell r="CH65">
            <v>1814242.7999999996</v>
          </cell>
          <cell r="CI65">
            <v>2345036.4699999997</v>
          </cell>
          <cell r="CJ65">
            <v>5951401.1900000004</v>
          </cell>
          <cell r="CK65">
            <v>-4137158.3899999992</v>
          </cell>
          <cell r="CL65">
            <v>0</v>
          </cell>
          <cell r="CM65">
            <v>-2.9103830456733704E-11</v>
          </cell>
          <cell r="CN65">
            <v>310000</v>
          </cell>
          <cell r="CO65">
            <v>0</v>
          </cell>
          <cell r="CP65">
            <v>329875</v>
          </cell>
          <cell r="CQ65">
            <v>0</v>
          </cell>
          <cell r="CR65">
            <v>335153</v>
          </cell>
          <cell r="CS65">
            <v>0</v>
          </cell>
          <cell r="CT65">
            <v>341185.75</v>
          </cell>
          <cell r="CU65">
            <v>0</v>
          </cell>
          <cell r="CV65">
            <v>347327.1</v>
          </cell>
          <cell r="CW65">
            <v>0</v>
          </cell>
          <cell r="CX65">
            <v>353926.31</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H65">
            <v>0</v>
          </cell>
          <cell r="EI65">
            <v>0</v>
          </cell>
          <cell r="EJ65">
            <v>0</v>
          </cell>
          <cell r="EK65">
            <v>0</v>
          </cell>
          <cell r="EL65">
            <v>0</v>
          </cell>
          <cell r="EM65">
            <v>0</v>
          </cell>
        </row>
        <row r="66">
          <cell r="A66" t="str">
            <v>EXIF</v>
          </cell>
          <cell r="B66">
            <v>66</v>
          </cell>
          <cell r="C66" t="str">
            <v>EX4</v>
          </cell>
          <cell r="D66">
            <v>42</v>
          </cell>
          <cell r="E66">
            <v>69851.03</v>
          </cell>
          <cell r="F66">
            <v>39374.22</v>
          </cell>
          <cell r="G66">
            <v>0</v>
          </cell>
          <cell r="H66">
            <v>0</v>
          </cell>
          <cell r="I66">
            <v>-3922.6499999999996</v>
          </cell>
          <cell r="J66">
            <v>-33813.269999999997</v>
          </cell>
          <cell r="K66">
            <v>0</v>
          </cell>
          <cell r="L66">
            <v>0</v>
          </cell>
          <cell r="M66">
            <v>71489.330000000016</v>
          </cell>
          <cell r="N66">
            <v>32240</v>
          </cell>
          <cell r="O66">
            <v>0</v>
          </cell>
          <cell r="P66">
            <v>0</v>
          </cell>
          <cell r="Q66">
            <v>-1270.2399999999998</v>
          </cell>
          <cell r="R66">
            <v>-47318.91</v>
          </cell>
          <cell r="S66">
            <v>0</v>
          </cell>
          <cell r="T66">
            <v>0</v>
          </cell>
          <cell r="U66">
            <v>55140.179999999993</v>
          </cell>
          <cell r="V66">
            <v>0</v>
          </cell>
          <cell r="W66">
            <v>195097.04</v>
          </cell>
          <cell r="X66">
            <v>-107646.45000000001</v>
          </cell>
          <cell r="Y66">
            <v>0</v>
          </cell>
          <cell r="Z66">
            <v>0</v>
          </cell>
          <cell r="AA66">
            <v>34307</v>
          </cell>
          <cell r="AB66">
            <v>0</v>
          </cell>
          <cell r="AC66">
            <v>0</v>
          </cell>
          <cell r="AD66">
            <v>-253.36999999999989</v>
          </cell>
          <cell r="AE66">
            <v>-34042.769999999997</v>
          </cell>
          <cell r="AF66">
            <v>0</v>
          </cell>
          <cell r="AG66">
            <v>0</v>
          </cell>
          <cell r="AH66">
            <v>55151.040000000001</v>
          </cell>
          <cell r="AI66">
            <v>56518.41</v>
          </cell>
          <cell r="AJ66">
            <v>195097.04</v>
          </cell>
          <cell r="AK66">
            <v>-139945.99999999997</v>
          </cell>
          <cell r="AL66">
            <v>0</v>
          </cell>
          <cell r="AM66">
            <v>0</v>
          </cell>
          <cell r="AN66">
            <v>34855.910000000003</v>
          </cell>
          <cell r="AO66">
            <v>0</v>
          </cell>
          <cell r="AP66">
            <v>0</v>
          </cell>
          <cell r="AQ66">
            <v>0</v>
          </cell>
          <cell r="AR66">
            <v>-38433.53</v>
          </cell>
          <cell r="AS66">
            <v>0</v>
          </cell>
          <cell r="AT66">
            <v>0</v>
          </cell>
          <cell r="AU66">
            <v>51573.420000000006</v>
          </cell>
          <cell r="AV66">
            <v>87677.95</v>
          </cell>
          <cell r="AW66">
            <v>229952.95</v>
          </cell>
          <cell r="AX66">
            <v>-178379.53000000003</v>
          </cell>
          <cell r="AY66">
            <v>0</v>
          </cell>
          <cell r="AZ66">
            <v>0</v>
          </cell>
          <cell r="BA66">
            <v>35483.32</v>
          </cell>
          <cell r="BB66">
            <v>0</v>
          </cell>
          <cell r="BC66">
            <v>0</v>
          </cell>
          <cell r="BD66">
            <v>0</v>
          </cell>
          <cell r="BE66">
            <v>-34341.53</v>
          </cell>
          <cell r="BF66">
            <v>0</v>
          </cell>
          <cell r="BG66">
            <v>0</v>
          </cell>
          <cell r="BH66">
            <v>52715.210000000006</v>
          </cell>
          <cell r="BI66">
            <v>128550.04000000001</v>
          </cell>
          <cell r="BJ66">
            <v>265436.27</v>
          </cell>
          <cell r="BK66">
            <v>-212721.06000000003</v>
          </cell>
          <cell r="BL66">
            <v>0</v>
          </cell>
          <cell r="BM66">
            <v>0</v>
          </cell>
          <cell r="BN66">
            <v>36122.019999999997</v>
          </cell>
          <cell r="BO66">
            <v>0</v>
          </cell>
          <cell r="BP66">
            <v>0</v>
          </cell>
          <cell r="BQ66">
            <v>0</v>
          </cell>
          <cell r="BR66">
            <v>-35184.58</v>
          </cell>
          <cell r="BS66">
            <v>0</v>
          </cell>
          <cell r="BT66">
            <v>0</v>
          </cell>
          <cell r="BU66">
            <v>53652.65</v>
          </cell>
          <cell r="BV66">
            <v>160790.04</v>
          </cell>
          <cell r="BW66">
            <v>301558.29000000004</v>
          </cell>
          <cell r="BX66">
            <v>-247905.64</v>
          </cell>
          <cell r="BY66">
            <v>0</v>
          </cell>
          <cell r="BZ66">
            <v>0</v>
          </cell>
          <cell r="CA66">
            <v>36808.339999999997</v>
          </cell>
          <cell r="CB66">
            <v>0</v>
          </cell>
          <cell r="CC66">
            <v>0</v>
          </cell>
          <cell r="CD66">
            <v>0</v>
          </cell>
          <cell r="CE66">
            <v>-35812.470000000008</v>
          </cell>
          <cell r="CF66">
            <v>0</v>
          </cell>
          <cell r="CG66">
            <v>0</v>
          </cell>
          <cell r="CH66">
            <v>54648.51999999999</v>
          </cell>
          <cell r="CI66">
            <v>195097.04</v>
          </cell>
          <cell r="CJ66">
            <v>338366.63</v>
          </cell>
          <cell r="CK66">
            <v>-283718.11</v>
          </cell>
          <cell r="CL66">
            <v>0</v>
          </cell>
          <cell r="CM66">
            <v>0</v>
          </cell>
          <cell r="CN66">
            <v>2634070.2400000002</v>
          </cell>
          <cell r="CO66">
            <v>0</v>
          </cell>
          <cell r="CP66">
            <v>2655493.75</v>
          </cell>
          <cell r="CQ66">
            <v>0</v>
          </cell>
          <cell r="CR66">
            <v>2697981.65</v>
          </cell>
          <cell r="CS66">
            <v>0</v>
          </cell>
          <cell r="CT66">
            <v>2746545.32</v>
          </cell>
          <cell r="CU66">
            <v>0</v>
          </cell>
          <cell r="CV66">
            <v>2795983.14</v>
          </cell>
          <cell r="CW66">
            <v>0</v>
          </cell>
          <cell r="CX66">
            <v>2849106.81</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H66">
            <v>0</v>
          </cell>
          <cell r="EI66">
            <v>0</v>
          </cell>
          <cell r="EJ66">
            <v>0</v>
          </cell>
          <cell r="EK66">
            <v>0</v>
          </cell>
          <cell r="EL66">
            <v>0</v>
          </cell>
          <cell r="EM66">
            <v>0</v>
          </cell>
        </row>
        <row r="67">
          <cell r="A67" t="str">
            <v>EXIT</v>
          </cell>
          <cell r="B67">
            <v>67</v>
          </cell>
          <cell r="C67" t="str">
            <v>EX4</v>
          </cell>
          <cell r="D67">
            <v>41</v>
          </cell>
          <cell r="E67">
            <v>2569791.3700000006</v>
          </cell>
          <cell r="F67">
            <v>2350577.06</v>
          </cell>
          <cell r="G67">
            <v>0</v>
          </cell>
          <cell r="H67">
            <v>0</v>
          </cell>
          <cell r="I67">
            <v>-483.66</v>
          </cell>
          <cell r="J67">
            <v>-1669242.66</v>
          </cell>
          <cell r="K67">
            <v>0</v>
          </cell>
          <cell r="L67">
            <v>0</v>
          </cell>
          <cell r="M67">
            <v>3250642.1100000003</v>
          </cell>
          <cell r="N67">
            <v>2739433.05</v>
          </cell>
          <cell r="O67">
            <v>0</v>
          </cell>
          <cell r="P67">
            <v>0</v>
          </cell>
          <cell r="Q67">
            <v>-402.92000000000007</v>
          </cell>
          <cell r="R67">
            <v>-2155890.85</v>
          </cell>
          <cell r="S67">
            <v>0</v>
          </cell>
          <cell r="T67">
            <v>0</v>
          </cell>
          <cell r="U67">
            <v>3833781.3899999997</v>
          </cell>
          <cell r="V67">
            <v>2165146.2500000005</v>
          </cell>
          <cell r="W67">
            <v>13369327.359999999</v>
          </cell>
          <cell r="X67">
            <v>-6773832.4699999997</v>
          </cell>
          <cell r="Y67">
            <v>0</v>
          </cell>
          <cell r="Z67">
            <v>0</v>
          </cell>
          <cell r="AA67">
            <v>2761713.5</v>
          </cell>
          <cell r="AB67">
            <v>0</v>
          </cell>
          <cell r="AC67">
            <v>0</v>
          </cell>
          <cell r="AD67">
            <v>0</v>
          </cell>
          <cell r="AE67">
            <v>-2446198.8200000003</v>
          </cell>
          <cell r="AF67">
            <v>0</v>
          </cell>
          <cell r="AG67">
            <v>0</v>
          </cell>
          <cell r="AH67">
            <v>4149296.07</v>
          </cell>
          <cell r="AI67">
            <v>3826533.8900000006</v>
          </cell>
          <cell r="AJ67">
            <v>13369327.359999999</v>
          </cell>
          <cell r="AK67">
            <v>-9220031.2899999991</v>
          </cell>
          <cell r="AL67">
            <v>0</v>
          </cell>
          <cell r="AM67">
            <v>0</v>
          </cell>
          <cell r="AN67">
            <v>2805900.92</v>
          </cell>
          <cell r="AO67">
            <v>0</v>
          </cell>
          <cell r="AP67">
            <v>0</v>
          </cell>
          <cell r="AQ67">
            <v>0</v>
          </cell>
          <cell r="AR67">
            <v>-2779517.3</v>
          </cell>
          <cell r="AS67">
            <v>0</v>
          </cell>
          <cell r="AT67">
            <v>0</v>
          </cell>
          <cell r="AU67">
            <v>4175679.69</v>
          </cell>
          <cell r="AV67">
            <v>5517603.7500000009</v>
          </cell>
          <cell r="AW67">
            <v>16175228.279999999</v>
          </cell>
          <cell r="AX67">
            <v>-11999548.590000002</v>
          </cell>
          <cell r="AY67">
            <v>0</v>
          </cell>
          <cell r="AZ67">
            <v>0</v>
          </cell>
          <cell r="BA67">
            <v>2856407.14</v>
          </cell>
          <cell r="BB67">
            <v>0</v>
          </cell>
          <cell r="BC67">
            <v>0</v>
          </cell>
          <cell r="BD67">
            <v>0</v>
          </cell>
          <cell r="BE67">
            <v>-2788511.51</v>
          </cell>
          <cell r="BF67">
            <v>0</v>
          </cell>
          <cell r="BG67">
            <v>0</v>
          </cell>
          <cell r="BH67">
            <v>4243575.32</v>
          </cell>
          <cell r="BI67">
            <v>7868180.8100000005</v>
          </cell>
          <cell r="BJ67">
            <v>19031635.419999998</v>
          </cell>
          <cell r="BK67">
            <v>-14788060.099999998</v>
          </cell>
          <cell r="BL67">
            <v>0</v>
          </cell>
          <cell r="BM67">
            <v>0</v>
          </cell>
          <cell r="BN67">
            <v>2907822.47</v>
          </cell>
          <cell r="BO67">
            <v>0</v>
          </cell>
          <cell r="BP67">
            <v>0</v>
          </cell>
          <cell r="BQ67">
            <v>0</v>
          </cell>
          <cell r="BR67">
            <v>-2832358.68</v>
          </cell>
          <cell r="BS67">
            <v>0</v>
          </cell>
          <cell r="BT67">
            <v>0</v>
          </cell>
          <cell r="BU67">
            <v>4319039.1100000003</v>
          </cell>
          <cell r="BV67">
            <v>10607613.859999999</v>
          </cell>
          <cell r="BW67">
            <v>21939457.889999997</v>
          </cell>
          <cell r="BX67">
            <v>-17620418.779999997</v>
          </cell>
          <cell r="BY67">
            <v>0</v>
          </cell>
          <cell r="BZ67">
            <v>0</v>
          </cell>
          <cell r="CA67">
            <v>2963071.08</v>
          </cell>
          <cell r="CB67">
            <v>0</v>
          </cell>
          <cell r="CC67">
            <v>0</v>
          </cell>
          <cell r="CD67">
            <v>0</v>
          </cell>
          <cell r="CE67">
            <v>-2882905.2</v>
          </cell>
          <cell r="CF67">
            <v>0</v>
          </cell>
          <cell r="CG67">
            <v>0</v>
          </cell>
          <cell r="CH67">
            <v>4399204.99</v>
          </cell>
          <cell r="CI67">
            <v>13369327.359999999</v>
          </cell>
          <cell r="CJ67">
            <v>24902528.969999999</v>
          </cell>
          <cell r="CK67">
            <v>-20503323.979999997</v>
          </cell>
          <cell r="CL67">
            <v>0</v>
          </cell>
          <cell r="CM67">
            <v>0</v>
          </cell>
          <cell r="CN67">
            <v>31000</v>
          </cell>
          <cell r="CO67">
            <v>0</v>
          </cell>
          <cell r="CP67">
            <v>32987.5</v>
          </cell>
          <cell r="CQ67">
            <v>0</v>
          </cell>
          <cell r="CR67">
            <v>33515.300000000003</v>
          </cell>
          <cell r="CS67">
            <v>0</v>
          </cell>
          <cell r="CT67">
            <v>34118.58</v>
          </cell>
          <cell r="CU67">
            <v>0</v>
          </cell>
          <cell r="CV67">
            <v>34732.71</v>
          </cell>
          <cell r="CW67">
            <v>0</v>
          </cell>
          <cell r="CX67">
            <v>35392.629999999997</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H67">
            <v>0</v>
          </cell>
          <cell r="EI67">
            <v>0</v>
          </cell>
          <cell r="EJ67">
            <v>0</v>
          </cell>
          <cell r="EK67">
            <v>0</v>
          </cell>
          <cell r="EL67">
            <v>0</v>
          </cell>
          <cell r="EM67">
            <v>0</v>
          </cell>
        </row>
        <row r="68">
          <cell r="A68" t="str">
            <v>EXVF</v>
          </cell>
          <cell r="B68">
            <v>68</v>
          </cell>
          <cell r="C68" t="str">
            <v>EX6</v>
          </cell>
          <cell r="D68">
            <v>44</v>
          </cell>
          <cell r="E68">
            <v>24529.78</v>
          </cell>
          <cell r="F68">
            <v>15833.99</v>
          </cell>
          <cell r="G68">
            <v>0</v>
          </cell>
          <cell r="H68">
            <v>0</v>
          </cell>
          <cell r="I68">
            <v>0</v>
          </cell>
          <cell r="J68">
            <v>-6065.06</v>
          </cell>
          <cell r="K68">
            <v>0</v>
          </cell>
          <cell r="L68">
            <v>0</v>
          </cell>
          <cell r="M68">
            <v>34298.71</v>
          </cell>
          <cell r="N68">
            <v>9672</v>
          </cell>
          <cell r="O68">
            <v>0</v>
          </cell>
          <cell r="P68">
            <v>0</v>
          </cell>
          <cell r="Q68">
            <v>0</v>
          </cell>
          <cell r="R68">
            <v>-9473.6700000000019</v>
          </cell>
          <cell r="S68">
            <v>0</v>
          </cell>
          <cell r="T68">
            <v>0</v>
          </cell>
          <cell r="U68">
            <v>34497.039999999994</v>
          </cell>
          <cell r="V68">
            <v>0</v>
          </cell>
          <cell r="W68">
            <v>62496.439999999995</v>
          </cell>
          <cell r="X68">
            <v>-17707.3</v>
          </cell>
          <cell r="Y68">
            <v>0</v>
          </cell>
          <cell r="Z68">
            <v>0</v>
          </cell>
          <cell r="AA68">
            <v>10292.1</v>
          </cell>
          <cell r="AB68">
            <v>0</v>
          </cell>
          <cell r="AC68">
            <v>0</v>
          </cell>
          <cell r="AD68">
            <v>0</v>
          </cell>
          <cell r="AE68">
            <v>-11470.080000000002</v>
          </cell>
          <cell r="AF68">
            <v>0</v>
          </cell>
          <cell r="AG68">
            <v>0</v>
          </cell>
          <cell r="AH68">
            <v>33319.06</v>
          </cell>
          <cell r="AI68">
            <v>0</v>
          </cell>
          <cell r="AJ68">
            <v>62496.439999999995</v>
          </cell>
          <cell r="AK68">
            <v>-29177.379999999997</v>
          </cell>
          <cell r="AL68">
            <v>0</v>
          </cell>
          <cell r="AM68">
            <v>0</v>
          </cell>
          <cell r="AN68">
            <v>10456.77</v>
          </cell>
          <cell r="AO68">
            <v>0</v>
          </cell>
          <cell r="AP68">
            <v>0</v>
          </cell>
          <cell r="AQ68">
            <v>0</v>
          </cell>
          <cell r="AR68">
            <v>-13401.34</v>
          </cell>
          <cell r="AS68">
            <v>0</v>
          </cell>
          <cell r="AT68">
            <v>0</v>
          </cell>
          <cell r="AU68">
            <v>30374.489999999998</v>
          </cell>
          <cell r="AV68">
            <v>0</v>
          </cell>
          <cell r="AW68">
            <v>72953.209999999992</v>
          </cell>
          <cell r="AX68">
            <v>-42578.720000000001</v>
          </cell>
          <cell r="AY68">
            <v>0</v>
          </cell>
          <cell r="AZ68">
            <v>0</v>
          </cell>
          <cell r="BA68">
            <v>10644.99</v>
          </cell>
          <cell r="BB68">
            <v>0</v>
          </cell>
          <cell r="BC68">
            <v>0</v>
          </cell>
          <cell r="BD68">
            <v>0</v>
          </cell>
          <cell r="BE68">
            <v>-13630.199999999999</v>
          </cell>
          <cell r="BF68">
            <v>0</v>
          </cell>
          <cell r="BG68">
            <v>0</v>
          </cell>
          <cell r="BH68">
            <v>27389.279999999999</v>
          </cell>
          <cell r="BI68">
            <v>8618</v>
          </cell>
          <cell r="BJ68">
            <v>83598.2</v>
          </cell>
          <cell r="BK68">
            <v>-56208.920000000006</v>
          </cell>
          <cell r="BL68">
            <v>0</v>
          </cell>
          <cell r="BM68">
            <v>0</v>
          </cell>
          <cell r="BN68">
            <v>10836.61</v>
          </cell>
          <cell r="BO68">
            <v>0</v>
          </cell>
          <cell r="BP68">
            <v>0</v>
          </cell>
          <cell r="BQ68">
            <v>0</v>
          </cell>
          <cell r="BR68">
            <v>-11738.23</v>
          </cell>
          <cell r="BS68">
            <v>0</v>
          </cell>
          <cell r="BT68">
            <v>0</v>
          </cell>
          <cell r="BU68">
            <v>26487.66</v>
          </cell>
          <cell r="BV68">
            <v>26698.35</v>
          </cell>
          <cell r="BW68">
            <v>94434.81</v>
          </cell>
          <cell r="BX68">
            <v>-67947.149999999994</v>
          </cell>
          <cell r="BY68">
            <v>0</v>
          </cell>
          <cell r="BZ68">
            <v>0</v>
          </cell>
          <cell r="CA68">
            <v>11042.5</v>
          </cell>
          <cell r="CB68">
            <v>0</v>
          </cell>
          <cell r="CC68">
            <v>0</v>
          </cell>
          <cell r="CD68">
            <v>0</v>
          </cell>
          <cell r="CE68">
            <v>-10517.54</v>
          </cell>
          <cell r="CF68">
            <v>0</v>
          </cell>
          <cell r="CG68">
            <v>0</v>
          </cell>
          <cell r="CH68">
            <v>27012.620000000003</v>
          </cell>
          <cell r="CI68">
            <v>42532.34</v>
          </cell>
          <cell r="CJ68">
            <v>105477.31</v>
          </cell>
          <cell r="CK68">
            <v>-78464.689999999988</v>
          </cell>
          <cell r="CL68">
            <v>0</v>
          </cell>
          <cell r="CM68">
            <v>0</v>
          </cell>
          <cell r="CN68">
            <v>9300</v>
          </cell>
          <cell r="CO68">
            <v>0</v>
          </cell>
          <cell r="CP68">
            <v>9896.25</v>
          </cell>
          <cell r="CQ68">
            <v>0</v>
          </cell>
          <cell r="CR68">
            <v>10054.59</v>
          </cell>
          <cell r="CS68">
            <v>0</v>
          </cell>
          <cell r="CT68">
            <v>10235.57</v>
          </cell>
          <cell r="CU68">
            <v>0</v>
          </cell>
          <cell r="CV68">
            <v>10419.81</v>
          </cell>
          <cell r="CW68">
            <v>0</v>
          </cell>
          <cell r="CX68">
            <v>10617.79</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H68">
            <v>0</v>
          </cell>
          <cell r="EI68">
            <v>0</v>
          </cell>
          <cell r="EJ68">
            <v>0</v>
          </cell>
          <cell r="EK68">
            <v>0</v>
          </cell>
          <cell r="EL68">
            <v>0</v>
          </cell>
          <cell r="EM68">
            <v>0</v>
          </cell>
        </row>
        <row r="69">
          <cell r="A69" t="str">
            <v>EXVE</v>
          </cell>
          <cell r="B69">
            <v>69</v>
          </cell>
          <cell r="C69" t="str">
            <v>EX6</v>
          </cell>
          <cell r="D69">
            <v>43</v>
          </cell>
          <cell r="E69">
            <v>1317769.7800000003</v>
          </cell>
          <cell r="F69">
            <v>426054.88</v>
          </cell>
          <cell r="G69">
            <v>0</v>
          </cell>
          <cell r="H69">
            <v>0</v>
          </cell>
          <cell r="I69">
            <v>0</v>
          </cell>
          <cell r="J69">
            <v>-511324.55999999994</v>
          </cell>
          <cell r="K69">
            <v>0</v>
          </cell>
          <cell r="L69">
            <v>14903.49</v>
          </cell>
          <cell r="M69">
            <v>1247403.5899999999</v>
          </cell>
          <cell r="N69">
            <v>773760</v>
          </cell>
          <cell r="O69">
            <v>0</v>
          </cell>
          <cell r="P69">
            <v>0</v>
          </cell>
          <cell r="Q69">
            <v>-1464.6900000000146</v>
          </cell>
          <cell r="R69">
            <v>-510951.45999999996</v>
          </cell>
          <cell r="S69">
            <v>0</v>
          </cell>
          <cell r="T69">
            <v>7451.76</v>
          </cell>
          <cell r="U69">
            <v>1516199.2</v>
          </cell>
          <cell r="V69">
            <v>4329554.88</v>
          </cell>
          <cell r="W69">
            <v>8420878.5800000001</v>
          </cell>
          <cell r="X69">
            <v>-5755030.1400000006</v>
          </cell>
          <cell r="Y69">
            <v>0</v>
          </cell>
          <cell r="Z69">
            <v>0</v>
          </cell>
          <cell r="AA69">
            <v>1152715.2</v>
          </cell>
          <cell r="AB69">
            <v>0</v>
          </cell>
          <cell r="AC69">
            <v>0</v>
          </cell>
          <cell r="AD69">
            <v>-851.5</v>
          </cell>
          <cell r="AE69">
            <v>-651786.92999999993</v>
          </cell>
          <cell r="AF69">
            <v>0</v>
          </cell>
          <cell r="AG69">
            <v>0</v>
          </cell>
          <cell r="AH69">
            <v>2016275.9700000002</v>
          </cell>
          <cell r="AI69">
            <v>4329554.88</v>
          </cell>
          <cell r="AJ69">
            <v>8420878.5800000001</v>
          </cell>
          <cell r="AK69">
            <v>-6404602.6099999994</v>
          </cell>
          <cell r="AL69">
            <v>0</v>
          </cell>
          <cell r="AM69">
            <v>0</v>
          </cell>
          <cell r="AN69">
            <v>836541.89</v>
          </cell>
          <cell r="AO69">
            <v>0</v>
          </cell>
          <cell r="AP69">
            <v>0</v>
          </cell>
          <cell r="AQ69">
            <v>-238.30999999999995</v>
          </cell>
          <cell r="AR69">
            <v>-717885.8600000001</v>
          </cell>
          <cell r="AS69">
            <v>0</v>
          </cell>
          <cell r="AT69">
            <v>0</v>
          </cell>
          <cell r="AU69">
            <v>2134693.6899999995</v>
          </cell>
          <cell r="AV69">
            <v>4885571.72</v>
          </cell>
          <cell r="AW69">
            <v>9254354.5099999998</v>
          </cell>
          <cell r="AX69">
            <v>-7119660.8200000003</v>
          </cell>
          <cell r="AY69">
            <v>0</v>
          </cell>
          <cell r="AZ69">
            <v>0</v>
          </cell>
          <cell r="BA69">
            <v>851599.65</v>
          </cell>
          <cell r="BB69">
            <v>0</v>
          </cell>
          <cell r="BC69">
            <v>0</v>
          </cell>
          <cell r="BD69">
            <v>0</v>
          </cell>
          <cell r="BE69">
            <v>-782407.95</v>
          </cell>
          <cell r="BF69">
            <v>0</v>
          </cell>
          <cell r="BG69">
            <v>0</v>
          </cell>
          <cell r="BH69">
            <v>2203885.39</v>
          </cell>
          <cell r="BI69">
            <v>5476132</v>
          </cell>
          <cell r="BJ69">
            <v>10105954.16</v>
          </cell>
          <cell r="BK69">
            <v>-7902068.7699999996</v>
          </cell>
          <cell r="BL69">
            <v>0</v>
          </cell>
          <cell r="BM69">
            <v>0</v>
          </cell>
          <cell r="BN69">
            <v>866928.43</v>
          </cell>
          <cell r="BO69">
            <v>0</v>
          </cell>
          <cell r="BP69">
            <v>0</v>
          </cell>
          <cell r="BQ69">
            <v>0</v>
          </cell>
          <cell r="BR69">
            <v>-852996.97999999986</v>
          </cell>
          <cell r="BS69">
            <v>0</v>
          </cell>
          <cell r="BT69">
            <v>0</v>
          </cell>
          <cell r="BU69">
            <v>2217816.84</v>
          </cell>
          <cell r="BV69">
            <v>6065245.3399999999</v>
          </cell>
          <cell r="BW69">
            <v>10972882.59</v>
          </cell>
          <cell r="BX69">
            <v>-8755065.75</v>
          </cell>
          <cell r="BY69">
            <v>0</v>
          </cell>
          <cell r="BZ69">
            <v>0</v>
          </cell>
          <cell r="CA69">
            <v>883400.08</v>
          </cell>
          <cell r="CB69">
            <v>0</v>
          </cell>
          <cell r="CC69">
            <v>0</v>
          </cell>
          <cell r="CD69">
            <v>0</v>
          </cell>
          <cell r="CE69">
            <v>-907273.05</v>
          </cell>
          <cell r="CF69">
            <v>0</v>
          </cell>
          <cell r="CG69">
            <v>0</v>
          </cell>
          <cell r="CH69">
            <v>2193943.8699999996</v>
          </cell>
          <cell r="CI69">
            <v>6491300.2199999997</v>
          </cell>
          <cell r="CJ69">
            <v>11856282.67</v>
          </cell>
          <cell r="CK69">
            <v>-9662338.7999999989</v>
          </cell>
          <cell r="CL69">
            <v>0</v>
          </cell>
          <cell r="CM69">
            <v>0</v>
          </cell>
          <cell r="CN69">
            <v>744000</v>
          </cell>
          <cell r="CO69">
            <v>0</v>
          </cell>
          <cell r="CP69">
            <v>1108380</v>
          </cell>
          <cell r="CQ69">
            <v>0</v>
          </cell>
          <cell r="CR69">
            <v>804367.2</v>
          </cell>
          <cell r="CS69">
            <v>0</v>
          </cell>
          <cell r="CT69">
            <v>818845.81</v>
          </cell>
          <cell r="CU69">
            <v>0</v>
          </cell>
          <cell r="CV69">
            <v>833585.03</v>
          </cell>
          <cell r="CW69">
            <v>0</v>
          </cell>
          <cell r="CX69">
            <v>849423.15</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H69">
            <v>0</v>
          </cell>
          <cell r="EI69">
            <v>0</v>
          </cell>
          <cell r="EJ69">
            <v>0</v>
          </cell>
          <cell r="EK69">
            <v>0</v>
          </cell>
          <cell r="EL69">
            <v>0</v>
          </cell>
          <cell r="EM69">
            <v>0</v>
          </cell>
        </row>
        <row r="70">
          <cell r="A70" t="str">
            <v/>
          </cell>
          <cell r="B70">
            <v>70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BA70">
            <v>0</v>
          </cell>
          <cell r="BB70">
            <v>0</v>
          </cell>
          <cell r="BC70">
            <v>0</v>
          </cell>
          <cell r="BI70">
            <v>0</v>
          </cell>
          <cell r="BN70">
            <v>0</v>
          </cell>
          <cell r="BV70">
            <v>0</v>
          </cell>
          <cell r="CA70">
            <v>0</v>
          </cell>
          <cell r="CI70">
            <v>0</v>
          </cell>
          <cell r="CJ70">
            <v>0</v>
          </cell>
          <cell r="CK70">
            <v>0</v>
          </cell>
          <cell r="CL70">
            <v>0</v>
          </cell>
          <cell r="CM70">
            <v>0</v>
          </cell>
          <cell r="CN70">
            <v>0</v>
          </cell>
          <cell r="CO70">
            <v>0</v>
          </cell>
          <cell r="CP70">
            <v>0</v>
          </cell>
          <cell r="CQ70">
            <v>0</v>
          </cell>
          <cell r="CS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H70">
            <v>0</v>
          </cell>
          <cell r="EI70">
            <v>0</v>
          </cell>
          <cell r="EJ70">
            <v>0</v>
          </cell>
          <cell r="EK70">
            <v>0</v>
          </cell>
          <cell r="EL70">
            <v>0</v>
          </cell>
          <cell r="EM70">
            <v>0</v>
          </cell>
        </row>
        <row r="71">
          <cell r="A71" t="str">
            <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BA71">
            <v>0</v>
          </cell>
          <cell r="BB71">
            <v>0</v>
          </cell>
          <cell r="BC71">
            <v>0</v>
          </cell>
          <cell r="BI71">
            <v>0</v>
          </cell>
          <cell r="BN71">
            <v>0</v>
          </cell>
          <cell r="BV71">
            <v>0</v>
          </cell>
          <cell r="CA71">
            <v>0</v>
          </cell>
          <cell r="CI71">
            <v>0</v>
          </cell>
          <cell r="CJ71">
            <v>0</v>
          </cell>
          <cell r="CK71">
            <v>0</v>
          </cell>
          <cell r="CL71">
            <v>0</v>
          </cell>
          <cell r="CM71">
            <v>0</v>
          </cell>
          <cell r="CN71">
            <v>0</v>
          </cell>
          <cell r="CO71">
            <v>0</v>
          </cell>
          <cell r="CP71">
            <v>0</v>
          </cell>
          <cell r="CQ71">
            <v>0</v>
          </cell>
          <cell r="CS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H71">
            <v>0</v>
          </cell>
          <cell r="EI71">
            <v>0</v>
          </cell>
          <cell r="EJ71">
            <v>0</v>
          </cell>
          <cell r="EK71">
            <v>0</v>
          </cell>
          <cell r="EL71">
            <v>0</v>
          </cell>
          <cell r="EM71">
            <v>0</v>
          </cell>
        </row>
        <row r="72">
          <cell r="A72" t="str">
            <v>ESRE1</v>
          </cell>
          <cell r="B72">
            <v>72</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U72">
            <v>0</v>
          </cell>
          <cell r="V72">
            <v>0</v>
          </cell>
          <cell r="W72">
            <v>0</v>
          </cell>
          <cell r="X72">
            <v>0</v>
          </cell>
          <cell r="Y72">
            <v>0</v>
          </cell>
          <cell r="Z72">
            <v>0</v>
          </cell>
          <cell r="AA72">
            <v>0</v>
          </cell>
          <cell r="AB72">
            <v>0</v>
          </cell>
          <cell r="AC72">
            <v>0</v>
          </cell>
          <cell r="AD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G72">
            <v>0</v>
          </cell>
          <cell r="BH72">
            <v>0</v>
          </cell>
          <cell r="BI72">
            <v>0</v>
          </cell>
          <cell r="BJ72">
            <v>0</v>
          </cell>
          <cell r="BK72">
            <v>0</v>
          </cell>
          <cell r="BL72">
            <v>0</v>
          </cell>
          <cell r="BM72">
            <v>0</v>
          </cell>
          <cell r="BN72">
            <v>0</v>
          </cell>
          <cell r="BO72">
            <v>0</v>
          </cell>
          <cell r="BP72">
            <v>0</v>
          </cell>
          <cell r="BQ72">
            <v>0</v>
          </cell>
          <cell r="BT72">
            <v>0</v>
          </cell>
          <cell r="BU72">
            <v>0</v>
          </cell>
          <cell r="BV72">
            <v>0</v>
          </cell>
          <cell r="BW72">
            <v>0</v>
          </cell>
          <cell r="BX72">
            <v>0</v>
          </cell>
          <cell r="BY72">
            <v>0</v>
          </cell>
          <cell r="BZ72">
            <v>0</v>
          </cell>
          <cell r="CA72">
            <v>0</v>
          </cell>
          <cell r="CB72">
            <v>0</v>
          </cell>
          <cell r="CC72">
            <v>0</v>
          </cell>
          <cell r="CD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1</v>
          </cell>
          <cell r="DW72">
            <v>1</v>
          </cell>
          <cell r="DX72">
            <v>1</v>
          </cell>
          <cell r="DY72">
            <v>0</v>
          </cell>
          <cell r="DZ72">
            <v>1</v>
          </cell>
          <cell r="EA72">
            <v>0</v>
          </cell>
          <cell r="EB72">
            <v>0</v>
          </cell>
          <cell r="EC72">
            <v>0</v>
          </cell>
          <cell r="ED72">
            <v>0</v>
          </cell>
          <cell r="EE72">
            <v>0</v>
          </cell>
          <cell r="EF72">
            <v>0</v>
          </cell>
          <cell r="EG72">
            <v>0</v>
          </cell>
          <cell r="EH72">
            <v>0</v>
          </cell>
          <cell r="EI72">
            <v>0</v>
          </cell>
          <cell r="EJ72">
            <v>0</v>
          </cell>
          <cell r="EK72">
            <v>0</v>
          </cell>
          <cell r="EL72">
            <v>0</v>
          </cell>
          <cell r="EM72">
            <v>0</v>
          </cell>
        </row>
        <row r="73">
          <cell r="A73" t="str">
            <v>ESRE2</v>
          </cell>
          <cell r="B73">
            <v>73</v>
          </cell>
          <cell r="C73">
            <v>0</v>
          </cell>
          <cell r="D73">
            <v>0</v>
          </cell>
          <cell r="E73">
            <v>0</v>
          </cell>
          <cell r="F73">
            <v>0</v>
          </cell>
          <cell r="G73">
            <v>0</v>
          </cell>
          <cell r="H73">
            <v>0</v>
          </cell>
          <cell r="I73">
            <v>0</v>
          </cell>
          <cell r="J73">
            <v>0</v>
          </cell>
          <cell r="K73">
            <v>0</v>
          </cell>
          <cell r="L73">
            <v>0</v>
          </cell>
          <cell r="M73">
            <v>0</v>
          </cell>
          <cell r="N73">
            <v>0</v>
          </cell>
          <cell r="O73">
            <v>0</v>
          </cell>
          <cell r="P73">
            <v>0</v>
          </cell>
          <cell r="U73">
            <v>0</v>
          </cell>
          <cell r="V73">
            <v>0</v>
          </cell>
          <cell r="W73">
            <v>0</v>
          </cell>
          <cell r="X73">
            <v>0</v>
          </cell>
          <cell r="Y73">
            <v>0</v>
          </cell>
          <cell r="Z73">
            <v>0</v>
          </cell>
          <cell r="AA73">
            <v>0</v>
          </cell>
          <cell r="AB73">
            <v>0</v>
          </cell>
          <cell r="AC73">
            <v>0</v>
          </cell>
          <cell r="AH73">
            <v>0</v>
          </cell>
          <cell r="AI73">
            <v>0</v>
          </cell>
          <cell r="AJ73">
            <v>0</v>
          </cell>
          <cell r="AK73">
            <v>0</v>
          </cell>
          <cell r="AL73">
            <v>0</v>
          </cell>
          <cell r="AM73">
            <v>0</v>
          </cell>
          <cell r="AN73">
            <v>0</v>
          </cell>
          <cell r="AO73">
            <v>0</v>
          </cell>
          <cell r="AP73">
            <v>0</v>
          </cell>
          <cell r="AQ73">
            <v>0</v>
          </cell>
          <cell r="AR73">
            <v>0</v>
          </cell>
          <cell r="AS73">
            <v>0</v>
          </cell>
          <cell r="AT73">
            <v>0</v>
          </cell>
          <cell r="AV73">
            <v>0</v>
          </cell>
          <cell r="AW73">
            <v>0</v>
          </cell>
          <cell r="AX73">
            <v>0</v>
          </cell>
          <cell r="AY73">
            <v>0</v>
          </cell>
          <cell r="AZ73">
            <v>0</v>
          </cell>
          <cell r="BA73">
            <v>0</v>
          </cell>
          <cell r="BB73">
            <v>0</v>
          </cell>
          <cell r="BC73">
            <v>0</v>
          </cell>
          <cell r="BD73">
            <v>0</v>
          </cell>
          <cell r="BG73">
            <v>0</v>
          </cell>
          <cell r="BH73">
            <v>0</v>
          </cell>
          <cell r="BI73">
            <v>0</v>
          </cell>
          <cell r="BJ73">
            <v>0</v>
          </cell>
          <cell r="BK73">
            <v>0</v>
          </cell>
          <cell r="BL73">
            <v>0</v>
          </cell>
          <cell r="BM73">
            <v>0</v>
          </cell>
          <cell r="BN73">
            <v>0</v>
          </cell>
          <cell r="BO73">
            <v>0</v>
          </cell>
          <cell r="BP73">
            <v>0</v>
          </cell>
          <cell r="BQ73">
            <v>0</v>
          </cell>
          <cell r="BT73">
            <v>0</v>
          </cell>
          <cell r="BU73">
            <v>0</v>
          </cell>
          <cell r="BW73">
            <v>0</v>
          </cell>
          <cell r="BX73">
            <v>0</v>
          </cell>
          <cell r="BY73">
            <v>0</v>
          </cell>
          <cell r="BZ73">
            <v>0</v>
          </cell>
          <cell r="CA73">
            <v>0</v>
          </cell>
          <cell r="CB73">
            <v>0</v>
          </cell>
          <cell r="CD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row>
        <row r="74">
          <cell r="A74" t="str">
            <v>ESRE3</v>
          </cell>
          <cell r="B74">
            <v>74</v>
          </cell>
          <cell r="C74">
            <v>0</v>
          </cell>
          <cell r="D74">
            <v>0</v>
          </cell>
          <cell r="E74">
            <v>0</v>
          </cell>
          <cell r="F74">
            <v>0</v>
          </cell>
          <cell r="G74">
            <v>0</v>
          </cell>
          <cell r="H74">
            <v>0</v>
          </cell>
          <cell r="I74">
            <v>0</v>
          </cell>
          <cell r="J74">
            <v>0</v>
          </cell>
          <cell r="K74">
            <v>0</v>
          </cell>
          <cell r="L74">
            <v>0</v>
          </cell>
          <cell r="M74">
            <v>0</v>
          </cell>
          <cell r="N74">
            <v>0</v>
          </cell>
          <cell r="O74">
            <v>0</v>
          </cell>
          <cell r="P74">
            <v>0</v>
          </cell>
          <cell r="U74">
            <v>0</v>
          </cell>
          <cell r="V74">
            <v>0</v>
          </cell>
          <cell r="W74">
            <v>0</v>
          </cell>
          <cell r="X74">
            <v>0</v>
          </cell>
          <cell r="Y74">
            <v>0</v>
          </cell>
          <cell r="Z74">
            <v>0</v>
          </cell>
          <cell r="AA74">
            <v>0</v>
          </cell>
          <cell r="AB74">
            <v>0</v>
          </cell>
          <cell r="AC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BA74">
            <v>0</v>
          </cell>
          <cell r="BB74">
            <v>0</v>
          </cell>
          <cell r="BC74">
            <v>0</v>
          </cell>
          <cell r="BI74">
            <v>0</v>
          </cell>
          <cell r="BN74">
            <v>0</v>
          </cell>
          <cell r="CA74">
            <v>0</v>
          </cell>
          <cell r="CI74">
            <v>0</v>
          </cell>
          <cell r="CJ74">
            <v>0</v>
          </cell>
          <cell r="CK74">
            <v>0</v>
          </cell>
          <cell r="CL74">
            <v>0</v>
          </cell>
          <cell r="CM74">
            <v>0</v>
          </cell>
          <cell r="CN74">
            <v>0</v>
          </cell>
          <cell r="CO74">
            <v>0</v>
          </cell>
          <cell r="CP74">
            <v>0</v>
          </cell>
          <cell r="CQ74">
            <v>0</v>
          </cell>
          <cell r="CS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70</v>
          </cell>
          <cell r="DW74">
            <v>34</v>
          </cell>
          <cell r="DX74">
            <v>40</v>
          </cell>
          <cell r="DY74">
            <v>16</v>
          </cell>
          <cell r="DZ74">
            <v>54</v>
          </cell>
          <cell r="EA74">
            <v>0</v>
          </cell>
          <cell r="EB74">
            <v>0</v>
          </cell>
          <cell r="EC74">
            <v>0</v>
          </cell>
          <cell r="ED74">
            <v>0</v>
          </cell>
          <cell r="EE74">
            <v>0</v>
          </cell>
          <cell r="EF74">
            <v>0</v>
          </cell>
          <cell r="EH74">
            <v>0</v>
          </cell>
          <cell r="EI74">
            <v>0</v>
          </cell>
          <cell r="EJ74">
            <v>0</v>
          </cell>
          <cell r="EK74">
            <v>0</v>
          </cell>
          <cell r="EL74">
            <v>0</v>
          </cell>
          <cell r="EM74">
            <v>0</v>
          </cell>
        </row>
        <row r="75">
          <cell r="A75" t="str">
            <v>ESRR1</v>
          </cell>
          <cell r="B75">
            <v>75</v>
          </cell>
          <cell r="C75">
            <v>0</v>
          </cell>
          <cell r="D75">
            <v>0</v>
          </cell>
          <cell r="E75">
            <v>0</v>
          </cell>
          <cell r="F75">
            <v>0</v>
          </cell>
          <cell r="G75">
            <v>0</v>
          </cell>
          <cell r="H75">
            <v>0</v>
          </cell>
          <cell r="I75">
            <v>0</v>
          </cell>
          <cell r="J75">
            <v>0</v>
          </cell>
          <cell r="K75">
            <v>0</v>
          </cell>
          <cell r="L75">
            <v>0</v>
          </cell>
          <cell r="M75">
            <v>0</v>
          </cell>
          <cell r="N75">
            <v>0</v>
          </cell>
          <cell r="O75">
            <v>0</v>
          </cell>
          <cell r="P75">
            <v>0</v>
          </cell>
          <cell r="U75">
            <v>0</v>
          </cell>
          <cell r="V75">
            <v>0</v>
          </cell>
          <cell r="W75">
            <v>0</v>
          </cell>
          <cell r="X75">
            <v>0</v>
          </cell>
          <cell r="Y75">
            <v>0</v>
          </cell>
          <cell r="Z75">
            <v>0</v>
          </cell>
          <cell r="AA75">
            <v>0</v>
          </cell>
          <cell r="AB75">
            <v>0</v>
          </cell>
          <cell r="AC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BA75">
            <v>0</v>
          </cell>
          <cell r="BB75">
            <v>0</v>
          </cell>
          <cell r="BC75">
            <v>0</v>
          </cell>
          <cell r="BI75">
            <v>0</v>
          </cell>
          <cell r="BN75">
            <v>0</v>
          </cell>
          <cell r="CA75">
            <v>0</v>
          </cell>
          <cell r="CI75">
            <v>0</v>
          </cell>
          <cell r="CJ75">
            <v>0</v>
          </cell>
          <cell r="CK75">
            <v>0</v>
          </cell>
          <cell r="CL75">
            <v>0</v>
          </cell>
          <cell r="CM75">
            <v>0</v>
          </cell>
          <cell r="CN75">
            <v>0</v>
          </cell>
          <cell r="CO75">
            <v>0</v>
          </cell>
          <cell r="CP75">
            <v>0</v>
          </cell>
          <cell r="CQ75">
            <v>0</v>
          </cell>
          <cell r="CS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2</v>
          </cell>
          <cell r="DW75">
            <v>5</v>
          </cell>
          <cell r="DX75">
            <v>2</v>
          </cell>
          <cell r="DY75">
            <v>6</v>
          </cell>
          <cell r="DZ75">
            <v>1</v>
          </cell>
          <cell r="EA75">
            <v>0</v>
          </cell>
          <cell r="EB75">
            <v>0</v>
          </cell>
          <cell r="EC75">
            <v>0</v>
          </cell>
          <cell r="ED75">
            <v>0</v>
          </cell>
          <cell r="EE75">
            <v>0</v>
          </cell>
          <cell r="EF75">
            <v>0</v>
          </cell>
          <cell r="EH75">
            <v>0</v>
          </cell>
          <cell r="EI75">
            <v>0</v>
          </cell>
          <cell r="EJ75">
            <v>0</v>
          </cell>
          <cell r="EK75">
            <v>0</v>
          </cell>
          <cell r="EL75">
            <v>0</v>
          </cell>
          <cell r="EM75">
            <v>0</v>
          </cell>
        </row>
        <row r="76">
          <cell r="A76" t="str">
            <v>ESRT1</v>
          </cell>
          <cell r="B76">
            <v>76</v>
          </cell>
          <cell r="C76">
            <v>0</v>
          </cell>
          <cell r="D76">
            <v>0</v>
          </cell>
          <cell r="E76">
            <v>0</v>
          </cell>
          <cell r="F76">
            <v>0</v>
          </cell>
          <cell r="G76">
            <v>0</v>
          </cell>
          <cell r="H76">
            <v>0</v>
          </cell>
          <cell r="I76">
            <v>0</v>
          </cell>
          <cell r="J76">
            <v>0</v>
          </cell>
          <cell r="K76">
            <v>0</v>
          </cell>
          <cell r="L76">
            <v>0</v>
          </cell>
          <cell r="M76">
            <v>0</v>
          </cell>
          <cell r="N76">
            <v>0</v>
          </cell>
          <cell r="O76">
            <v>0</v>
          </cell>
          <cell r="P76">
            <v>0</v>
          </cell>
          <cell r="U76">
            <v>0</v>
          </cell>
          <cell r="V76">
            <v>0</v>
          </cell>
          <cell r="W76">
            <v>0</v>
          </cell>
          <cell r="X76">
            <v>0</v>
          </cell>
          <cell r="Y76">
            <v>0</v>
          </cell>
          <cell r="Z76">
            <v>0</v>
          </cell>
          <cell r="AA76">
            <v>0</v>
          </cell>
          <cell r="AB76">
            <v>0</v>
          </cell>
          <cell r="AC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BA76">
            <v>0</v>
          </cell>
          <cell r="BB76">
            <v>0</v>
          </cell>
          <cell r="BC76">
            <v>0</v>
          </cell>
          <cell r="BI76">
            <v>0</v>
          </cell>
          <cell r="BN76">
            <v>0</v>
          </cell>
          <cell r="BV76">
            <v>0</v>
          </cell>
          <cell r="CA76">
            <v>0</v>
          </cell>
          <cell r="CI76">
            <v>0</v>
          </cell>
          <cell r="CJ76">
            <v>0</v>
          </cell>
          <cell r="CK76">
            <v>0</v>
          </cell>
          <cell r="CL76">
            <v>0</v>
          </cell>
          <cell r="CM76">
            <v>0</v>
          </cell>
          <cell r="CN76">
            <v>0</v>
          </cell>
          <cell r="CO76">
            <v>0</v>
          </cell>
          <cell r="CP76">
            <v>0</v>
          </cell>
          <cell r="CQ76">
            <v>0</v>
          </cell>
          <cell r="CS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9</v>
          </cell>
          <cell r="DW76">
            <v>7</v>
          </cell>
          <cell r="DX76">
            <v>0</v>
          </cell>
          <cell r="DY76">
            <v>0</v>
          </cell>
          <cell r="DZ76">
            <v>0</v>
          </cell>
          <cell r="EA76">
            <v>0</v>
          </cell>
          <cell r="EB76">
            <v>0</v>
          </cell>
          <cell r="EC76">
            <v>0</v>
          </cell>
          <cell r="ED76">
            <v>0</v>
          </cell>
          <cell r="EE76">
            <v>0</v>
          </cell>
          <cell r="EF76">
            <v>0</v>
          </cell>
          <cell r="EH76">
            <v>0</v>
          </cell>
          <cell r="EI76">
            <v>0</v>
          </cell>
          <cell r="EJ76">
            <v>0</v>
          </cell>
          <cell r="EK76">
            <v>0</v>
          </cell>
          <cell r="EL76">
            <v>0</v>
          </cell>
          <cell r="EM76">
            <v>0</v>
          </cell>
        </row>
        <row r="77">
          <cell r="A77" t="str">
            <v>ENMV1</v>
          </cell>
          <cell r="B77">
            <v>77</v>
          </cell>
          <cell r="C77">
            <v>0</v>
          </cell>
          <cell r="D77">
            <v>0</v>
          </cell>
          <cell r="E77">
            <v>0</v>
          </cell>
          <cell r="F77">
            <v>0</v>
          </cell>
          <cell r="G77">
            <v>0</v>
          </cell>
          <cell r="H77">
            <v>0</v>
          </cell>
          <cell r="I77">
            <v>0</v>
          </cell>
          <cell r="J77">
            <v>0</v>
          </cell>
          <cell r="K77">
            <v>0</v>
          </cell>
          <cell r="L77">
            <v>0</v>
          </cell>
          <cell r="M77">
            <v>0</v>
          </cell>
          <cell r="N77">
            <v>0</v>
          </cell>
          <cell r="O77">
            <v>0</v>
          </cell>
          <cell r="P77">
            <v>0</v>
          </cell>
          <cell r="U77">
            <v>0</v>
          </cell>
          <cell r="V77">
            <v>0</v>
          </cell>
          <cell r="W77">
            <v>0</v>
          </cell>
          <cell r="X77">
            <v>0</v>
          </cell>
          <cell r="Y77">
            <v>0</v>
          </cell>
          <cell r="Z77">
            <v>0</v>
          </cell>
          <cell r="AA77">
            <v>0</v>
          </cell>
          <cell r="AB77">
            <v>0</v>
          </cell>
          <cell r="AC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BA77">
            <v>0</v>
          </cell>
          <cell r="BB77">
            <v>0</v>
          </cell>
          <cell r="BC77">
            <v>0</v>
          </cell>
          <cell r="BI77">
            <v>0</v>
          </cell>
          <cell r="BN77">
            <v>0</v>
          </cell>
          <cell r="BV77">
            <v>0</v>
          </cell>
          <cell r="CA77">
            <v>0</v>
          </cell>
          <cell r="CI77">
            <v>0</v>
          </cell>
          <cell r="CJ77">
            <v>0</v>
          </cell>
          <cell r="CK77">
            <v>0</v>
          </cell>
          <cell r="CL77">
            <v>0</v>
          </cell>
          <cell r="CM77">
            <v>0</v>
          </cell>
          <cell r="CN77">
            <v>0</v>
          </cell>
          <cell r="CO77">
            <v>0</v>
          </cell>
          <cell r="CP77">
            <v>0</v>
          </cell>
          <cell r="CQ77">
            <v>0</v>
          </cell>
          <cell r="CS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42600</v>
          </cell>
          <cell r="DW77">
            <v>41200</v>
          </cell>
          <cell r="DX77">
            <v>41200</v>
          </cell>
          <cell r="DY77">
            <v>41200</v>
          </cell>
          <cell r="DZ77">
            <v>41200</v>
          </cell>
          <cell r="EA77">
            <v>0</v>
          </cell>
          <cell r="EB77">
            <v>0</v>
          </cell>
          <cell r="EC77">
            <v>0</v>
          </cell>
          <cell r="ED77">
            <v>0</v>
          </cell>
          <cell r="EE77">
            <v>0</v>
          </cell>
          <cell r="EF77">
            <v>0</v>
          </cell>
          <cell r="EH77">
            <v>0</v>
          </cell>
          <cell r="EI77">
            <v>0</v>
          </cell>
          <cell r="EJ77">
            <v>0</v>
          </cell>
          <cell r="EK77">
            <v>0</v>
          </cell>
          <cell r="EL77">
            <v>0</v>
          </cell>
          <cell r="EM77">
            <v>0</v>
          </cell>
        </row>
        <row r="78">
          <cell r="A78" t="str">
            <v>ENMV2</v>
          </cell>
          <cell r="B78">
            <v>78</v>
          </cell>
          <cell r="C78">
            <v>0</v>
          </cell>
          <cell r="D78">
            <v>0</v>
          </cell>
          <cell r="E78">
            <v>0</v>
          </cell>
          <cell r="F78">
            <v>0</v>
          </cell>
          <cell r="G78">
            <v>0</v>
          </cell>
          <cell r="H78">
            <v>0</v>
          </cell>
          <cell r="I78">
            <v>0</v>
          </cell>
          <cell r="J78">
            <v>0</v>
          </cell>
          <cell r="K78">
            <v>0</v>
          </cell>
          <cell r="L78">
            <v>0</v>
          </cell>
          <cell r="M78">
            <v>0</v>
          </cell>
          <cell r="N78">
            <v>0</v>
          </cell>
          <cell r="O78">
            <v>0</v>
          </cell>
          <cell r="P78">
            <v>0</v>
          </cell>
          <cell r="U78">
            <v>0</v>
          </cell>
          <cell r="V78">
            <v>0</v>
          </cell>
          <cell r="W78">
            <v>0</v>
          </cell>
          <cell r="X78">
            <v>0</v>
          </cell>
          <cell r="Y78">
            <v>0</v>
          </cell>
          <cell r="Z78">
            <v>0</v>
          </cell>
          <cell r="AA78">
            <v>0</v>
          </cell>
          <cell r="AB78">
            <v>0</v>
          </cell>
          <cell r="AC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BA78">
            <v>0</v>
          </cell>
          <cell r="BB78">
            <v>0</v>
          </cell>
          <cell r="BC78">
            <v>0</v>
          </cell>
          <cell r="BI78">
            <v>0</v>
          </cell>
          <cell r="BN78">
            <v>0</v>
          </cell>
          <cell r="BV78">
            <v>0</v>
          </cell>
          <cell r="CA78">
            <v>0</v>
          </cell>
          <cell r="CI78">
            <v>0</v>
          </cell>
          <cell r="CJ78">
            <v>0</v>
          </cell>
          <cell r="CK78">
            <v>0</v>
          </cell>
          <cell r="CL78">
            <v>0</v>
          </cell>
          <cell r="CM78">
            <v>0</v>
          </cell>
          <cell r="CN78">
            <v>0</v>
          </cell>
          <cell r="CO78">
            <v>0</v>
          </cell>
          <cell r="CP78">
            <v>0</v>
          </cell>
          <cell r="CQ78">
            <v>0</v>
          </cell>
          <cell r="CS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4</v>
          </cell>
          <cell r="DW78">
            <v>5</v>
          </cell>
          <cell r="DX78">
            <v>5</v>
          </cell>
          <cell r="DY78">
            <v>5</v>
          </cell>
          <cell r="DZ78">
            <v>5</v>
          </cell>
          <cell r="EA78">
            <v>0</v>
          </cell>
          <cell r="EB78">
            <v>0</v>
          </cell>
          <cell r="EC78">
            <v>0</v>
          </cell>
          <cell r="ED78">
            <v>0</v>
          </cell>
          <cell r="EE78">
            <v>0</v>
          </cell>
          <cell r="EF78">
            <v>0</v>
          </cell>
          <cell r="EH78">
            <v>0</v>
          </cell>
          <cell r="EI78">
            <v>0</v>
          </cell>
          <cell r="EJ78">
            <v>0</v>
          </cell>
          <cell r="EK78">
            <v>0</v>
          </cell>
          <cell r="EL78">
            <v>0</v>
          </cell>
          <cell r="EM78">
            <v>0</v>
          </cell>
        </row>
        <row r="79">
          <cell r="A79" t="str">
            <v>ENMV3</v>
          </cell>
          <cell r="B79">
            <v>79</v>
          </cell>
          <cell r="C79">
            <v>0</v>
          </cell>
          <cell r="D79">
            <v>0</v>
          </cell>
          <cell r="E79">
            <v>0</v>
          </cell>
          <cell r="F79">
            <v>0</v>
          </cell>
          <cell r="G79">
            <v>0</v>
          </cell>
          <cell r="H79">
            <v>0</v>
          </cell>
          <cell r="I79">
            <v>0</v>
          </cell>
          <cell r="J79">
            <v>0</v>
          </cell>
          <cell r="K79">
            <v>0</v>
          </cell>
          <cell r="L79">
            <v>0</v>
          </cell>
          <cell r="M79">
            <v>0</v>
          </cell>
          <cell r="N79">
            <v>0</v>
          </cell>
          <cell r="O79">
            <v>0</v>
          </cell>
          <cell r="P79">
            <v>0</v>
          </cell>
          <cell r="U79">
            <v>0</v>
          </cell>
          <cell r="V79">
            <v>0</v>
          </cell>
          <cell r="W79">
            <v>0</v>
          </cell>
          <cell r="X79">
            <v>0</v>
          </cell>
          <cell r="Y79">
            <v>0</v>
          </cell>
          <cell r="Z79">
            <v>0</v>
          </cell>
          <cell r="AA79">
            <v>0</v>
          </cell>
          <cell r="AB79">
            <v>0</v>
          </cell>
          <cell r="AC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BA79">
            <v>0</v>
          </cell>
          <cell r="BB79">
            <v>0</v>
          </cell>
          <cell r="BC79">
            <v>0</v>
          </cell>
          <cell r="BI79">
            <v>0</v>
          </cell>
          <cell r="BN79">
            <v>0</v>
          </cell>
          <cell r="BV79">
            <v>0</v>
          </cell>
          <cell r="CA79">
            <v>0</v>
          </cell>
          <cell r="CI79">
            <v>0</v>
          </cell>
          <cell r="CJ79">
            <v>0</v>
          </cell>
          <cell r="CK79">
            <v>0</v>
          </cell>
          <cell r="CL79">
            <v>0</v>
          </cell>
          <cell r="CM79">
            <v>0</v>
          </cell>
          <cell r="CN79">
            <v>0</v>
          </cell>
          <cell r="CO79">
            <v>0</v>
          </cell>
          <cell r="CP79">
            <v>0</v>
          </cell>
          <cell r="CQ79">
            <v>0</v>
          </cell>
          <cell r="CS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134</v>
          </cell>
          <cell r="DW79">
            <v>134</v>
          </cell>
          <cell r="DX79">
            <v>134</v>
          </cell>
          <cell r="DY79">
            <v>134</v>
          </cell>
          <cell r="DZ79">
            <v>134</v>
          </cell>
          <cell r="EA79">
            <v>0</v>
          </cell>
          <cell r="EB79">
            <v>0</v>
          </cell>
          <cell r="EC79">
            <v>0</v>
          </cell>
          <cell r="ED79">
            <v>0</v>
          </cell>
          <cell r="EE79">
            <v>0</v>
          </cell>
          <cell r="EF79">
            <v>0</v>
          </cell>
          <cell r="EH79">
            <v>0</v>
          </cell>
          <cell r="EI79">
            <v>0</v>
          </cell>
          <cell r="EJ79">
            <v>0</v>
          </cell>
          <cell r="EK79">
            <v>0</v>
          </cell>
          <cell r="EL79">
            <v>0</v>
          </cell>
          <cell r="EM79">
            <v>0</v>
          </cell>
        </row>
        <row r="80">
          <cell r="A80" t="str">
            <v/>
          </cell>
          <cell r="B80">
            <v>80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U80">
            <v>0</v>
          </cell>
          <cell r="V80">
            <v>0</v>
          </cell>
          <cell r="W80">
            <v>0</v>
          </cell>
          <cell r="X80">
            <v>0</v>
          </cell>
          <cell r="Y80">
            <v>0</v>
          </cell>
          <cell r="Z80">
            <v>0</v>
          </cell>
          <cell r="AA80">
            <v>0</v>
          </cell>
          <cell r="AB80">
            <v>0</v>
          </cell>
          <cell r="AC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BA80">
            <v>0</v>
          </cell>
          <cell r="BB80">
            <v>0</v>
          </cell>
          <cell r="BC80">
            <v>0</v>
          </cell>
          <cell r="BI80">
            <v>0</v>
          </cell>
          <cell r="BN80">
            <v>0</v>
          </cell>
          <cell r="BV80">
            <v>0</v>
          </cell>
          <cell r="CA80">
            <v>0</v>
          </cell>
          <cell r="CI80">
            <v>0</v>
          </cell>
          <cell r="CJ80">
            <v>0</v>
          </cell>
          <cell r="CK80">
            <v>0</v>
          </cell>
          <cell r="CL80">
            <v>0</v>
          </cell>
          <cell r="CM80">
            <v>0</v>
          </cell>
          <cell r="CN80">
            <v>0</v>
          </cell>
          <cell r="CO80">
            <v>0</v>
          </cell>
          <cell r="CP80">
            <v>0</v>
          </cell>
          <cell r="CQ80">
            <v>0</v>
          </cell>
          <cell r="CS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H80">
            <v>0</v>
          </cell>
          <cell r="EI80">
            <v>0</v>
          </cell>
          <cell r="EJ80">
            <v>0</v>
          </cell>
          <cell r="EK80">
            <v>0</v>
          </cell>
          <cell r="EL80">
            <v>0</v>
          </cell>
          <cell r="EM80">
            <v>0</v>
          </cell>
        </row>
        <row r="81">
          <cell r="A81" t="str">
            <v>ESDE1</v>
          </cell>
          <cell r="B81">
            <v>81</v>
          </cell>
          <cell r="C81">
            <v>0</v>
          </cell>
          <cell r="D81">
            <v>0</v>
          </cell>
          <cell r="E81">
            <v>0</v>
          </cell>
          <cell r="F81">
            <v>0</v>
          </cell>
          <cell r="G81">
            <v>0</v>
          </cell>
          <cell r="H81">
            <v>0</v>
          </cell>
          <cell r="I81">
            <v>0</v>
          </cell>
          <cell r="J81">
            <v>0</v>
          </cell>
          <cell r="K81">
            <v>0</v>
          </cell>
          <cell r="L81">
            <v>0</v>
          </cell>
          <cell r="M81">
            <v>0</v>
          </cell>
          <cell r="N81">
            <v>0</v>
          </cell>
          <cell r="O81">
            <v>0</v>
          </cell>
          <cell r="P81">
            <v>0</v>
          </cell>
          <cell r="U81">
            <v>0</v>
          </cell>
          <cell r="V81">
            <v>0</v>
          </cell>
          <cell r="W81">
            <v>0</v>
          </cell>
          <cell r="X81">
            <v>0</v>
          </cell>
          <cell r="Y81">
            <v>0</v>
          </cell>
          <cell r="Z81">
            <v>0</v>
          </cell>
          <cell r="AA81">
            <v>0</v>
          </cell>
          <cell r="AB81">
            <v>0</v>
          </cell>
          <cell r="AC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BA81">
            <v>0</v>
          </cell>
          <cell r="BB81">
            <v>0</v>
          </cell>
          <cell r="BC81">
            <v>0</v>
          </cell>
          <cell r="BI81">
            <v>0</v>
          </cell>
          <cell r="BN81">
            <v>0</v>
          </cell>
          <cell r="BV81">
            <v>0</v>
          </cell>
          <cell r="CA81">
            <v>0</v>
          </cell>
          <cell r="CI81">
            <v>0</v>
          </cell>
          <cell r="CJ81">
            <v>0</v>
          </cell>
          <cell r="CK81">
            <v>0</v>
          </cell>
          <cell r="CL81">
            <v>0</v>
          </cell>
          <cell r="CM81">
            <v>0</v>
          </cell>
          <cell r="CN81">
            <v>0</v>
          </cell>
          <cell r="CO81">
            <v>0</v>
          </cell>
          <cell r="CP81">
            <v>0</v>
          </cell>
          <cell r="CQ81">
            <v>0</v>
          </cell>
          <cell r="CS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3</v>
          </cell>
          <cell r="DW81">
            <v>4</v>
          </cell>
          <cell r="DX81">
            <v>4</v>
          </cell>
          <cell r="DY81">
            <v>4</v>
          </cell>
          <cell r="DZ81">
            <v>4</v>
          </cell>
          <cell r="EA81">
            <v>0</v>
          </cell>
          <cell r="EB81">
            <v>0</v>
          </cell>
          <cell r="EC81">
            <v>0</v>
          </cell>
          <cell r="ED81">
            <v>0</v>
          </cell>
          <cell r="EE81">
            <v>0</v>
          </cell>
          <cell r="EF81">
            <v>0</v>
          </cell>
          <cell r="EH81">
            <v>0</v>
          </cell>
          <cell r="EI81">
            <v>0</v>
          </cell>
          <cell r="EJ81">
            <v>0</v>
          </cell>
          <cell r="EK81">
            <v>0</v>
          </cell>
          <cell r="EL81">
            <v>0</v>
          </cell>
          <cell r="EM81">
            <v>0</v>
          </cell>
        </row>
        <row r="82">
          <cell r="A82" t="str">
            <v>ESDE2</v>
          </cell>
          <cell r="B82">
            <v>82</v>
          </cell>
          <cell r="C82">
            <v>0</v>
          </cell>
          <cell r="D82">
            <v>0</v>
          </cell>
          <cell r="E82">
            <v>0</v>
          </cell>
          <cell r="F82">
            <v>0</v>
          </cell>
          <cell r="G82">
            <v>0</v>
          </cell>
          <cell r="H82">
            <v>0</v>
          </cell>
          <cell r="I82">
            <v>0</v>
          </cell>
          <cell r="J82">
            <v>0</v>
          </cell>
          <cell r="K82">
            <v>0</v>
          </cell>
          <cell r="L82">
            <v>0</v>
          </cell>
          <cell r="M82">
            <v>0</v>
          </cell>
          <cell r="N82">
            <v>0</v>
          </cell>
          <cell r="O82">
            <v>0</v>
          </cell>
          <cell r="P82">
            <v>0</v>
          </cell>
          <cell r="U82">
            <v>0</v>
          </cell>
          <cell r="V82">
            <v>0</v>
          </cell>
          <cell r="W82">
            <v>0</v>
          </cell>
          <cell r="X82">
            <v>0</v>
          </cell>
          <cell r="Y82">
            <v>0</v>
          </cell>
          <cell r="Z82">
            <v>0</v>
          </cell>
          <cell r="AA82">
            <v>0</v>
          </cell>
          <cell r="AB82">
            <v>0</v>
          </cell>
          <cell r="AC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BA82">
            <v>0</v>
          </cell>
          <cell r="BB82">
            <v>0</v>
          </cell>
          <cell r="BC82">
            <v>0</v>
          </cell>
          <cell r="BI82">
            <v>0</v>
          </cell>
          <cell r="BN82">
            <v>0</v>
          </cell>
          <cell r="BV82">
            <v>0</v>
          </cell>
          <cell r="CA82">
            <v>0</v>
          </cell>
          <cell r="CI82">
            <v>0</v>
          </cell>
          <cell r="CJ82">
            <v>0</v>
          </cell>
          <cell r="CK82">
            <v>0</v>
          </cell>
          <cell r="CL82">
            <v>0</v>
          </cell>
          <cell r="CM82">
            <v>0</v>
          </cell>
          <cell r="CN82">
            <v>0</v>
          </cell>
          <cell r="CO82">
            <v>0</v>
          </cell>
          <cell r="CP82">
            <v>0</v>
          </cell>
          <cell r="CQ82">
            <v>0</v>
          </cell>
          <cell r="CS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H82">
            <v>0</v>
          </cell>
          <cell r="EI82">
            <v>0</v>
          </cell>
          <cell r="EJ82">
            <v>0</v>
          </cell>
          <cell r="EK82">
            <v>0</v>
          </cell>
          <cell r="EL82">
            <v>0</v>
          </cell>
          <cell r="EM82">
            <v>0</v>
          </cell>
        </row>
        <row r="83">
          <cell r="A83" t="str">
            <v>ESDE3</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U83">
            <v>0</v>
          </cell>
          <cell r="V83">
            <v>0</v>
          </cell>
          <cell r="W83">
            <v>0</v>
          </cell>
          <cell r="X83">
            <v>0</v>
          </cell>
          <cell r="Y83">
            <v>0</v>
          </cell>
          <cell r="Z83">
            <v>0</v>
          </cell>
          <cell r="AA83">
            <v>0</v>
          </cell>
          <cell r="AB83">
            <v>0</v>
          </cell>
          <cell r="AC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BA83">
            <v>0</v>
          </cell>
          <cell r="BB83">
            <v>0</v>
          </cell>
          <cell r="BC83">
            <v>0</v>
          </cell>
          <cell r="BI83">
            <v>0</v>
          </cell>
          <cell r="BN83">
            <v>0</v>
          </cell>
          <cell r="BV83">
            <v>0</v>
          </cell>
          <cell r="CA83">
            <v>0</v>
          </cell>
          <cell r="CI83">
            <v>0</v>
          </cell>
          <cell r="CJ83">
            <v>0</v>
          </cell>
          <cell r="CK83">
            <v>0</v>
          </cell>
          <cell r="CL83">
            <v>0</v>
          </cell>
          <cell r="CM83">
            <v>0</v>
          </cell>
          <cell r="CN83">
            <v>0</v>
          </cell>
          <cell r="CO83">
            <v>0</v>
          </cell>
          <cell r="CP83">
            <v>0</v>
          </cell>
          <cell r="CQ83">
            <v>0</v>
          </cell>
          <cell r="CS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4</v>
          </cell>
          <cell r="DW83">
            <v>30</v>
          </cell>
          <cell r="DX83">
            <v>0</v>
          </cell>
          <cell r="DY83">
            <v>16</v>
          </cell>
          <cell r="DZ83">
            <v>0</v>
          </cell>
          <cell r="EA83">
            <v>0</v>
          </cell>
          <cell r="EB83">
            <v>0</v>
          </cell>
          <cell r="EC83">
            <v>0</v>
          </cell>
          <cell r="ED83">
            <v>0</v>
          </cell>
          <cell r="EE83">
            <v>0</v>
          </cell>
          <cell r="EF83">
            <v>0</v>
          </cell>
          <cell r="EH83">
            <v>0</v>
          </cell>
          <cell r="EI83">
            <v>0</v>
          </cell>
          <cell r="EJ83">
            <v>0</v>
          </cell>
          <cell r="EK83">
            <v>0</v>
          </cell>
          <cell r="EL83">
            <v>0</v>
          </cell>
          <cell r="EM83">
            <v>0</v>
          </cell>
        </row>
        <row r="84">
          <cell r="A84" t="str">
            <v>ESDR1</v>
          </cell>
          <cell r="B84">
            <v>84</v>
          </cell>
          <cell r="C84">
            <v>0</v>
          </cell>
          <cell r="D84">
            <v>0</v>
          </cell>
          <cell r="E84">
            <v>0</v>
          </cell>
          <cell r="F84">
            <v>0</v>
          </cell>
          <cell r="G84">
            <v>0</v>
          </cell>
          <cell r="H84">
            <v>0</v>
          </cell>
          <cell r="I84">
            <v>0</v>
          </cell>
          <cell r="J84">
            <v>0</v>
          </cell>
          <cell r="K84">
            <v>0</v>
          </cell>
          <cell r="L84">
            <v>0</v>
          </cell>
          <cell r="M84">
            <v>0</v>
          </cell>
          <cell r="N84">
            <v>0</v>
          </cell>
          <cell r="O84">
            <v>0</v>
          </cell>
          <cell r="P84">
            <v>0</v>
          </cell>
          <cell r="U84">
            <v>0</v>
          </cell>
          <cell r="V84">
            <v>0</v>
          </cell>
          <cell r="W84">
            <v>0</v>
          </cell>
          <cell r="X84">
            <v>0</v>
          </cell>
          <cell r="Y84">
            <v>0</v>
          </cell>
          <cell r="Z84">
            <v>0</v>
          </cell>
          <cell r="AA84">
            <v>0</v>
          </cell>
          <cell r="AB84">
            <v>0</v>
          </cell>
          <cell r="AC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BA84">
            <v>0</v>
          </cell>
          <cell r="BB84">
            <v>0</v>
          </cell>
          <cell r="BC84">
            <v>0</v>
          </cell>
          <cell r="BI84">
            <v>0</v>
          </cell>
          <cell r="BN84">
            <v>0</v>
          </cell>
          <cell r="BV84">
            <v>0</v>
          </cell>
          <cell r="CA84">
            <v>0</v>
          </cell>
          <cell r="CI84">
            <v>0</v>
          </cell>
          <cell r="CJ84">
            <v>0</v>
          </cell>
          <cell r="CK84">
            <v>0</v>
          </cell>
          <cell r="CL84">
            <v>0</v>
          </cell>
          <cell r="CM84">
            <v>0</v>
          </cell>
          <cell r="CN84">
            <v>0</v>
          </cell>
          <cell r="CO84">
            <v>0</v>
          </cell>
          <cell r="CP84">
            <v>0</v>
          </cell>
          <cell r="CQ84">
            <v>0</v>
          </cell>
          <cell r="CS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9</v>
          </cell>
          <cell r="DW84">
            <v>7</v>
          </cell>
          <cell r="DX84">
            <v>3</v>
          </cell>
          <cell r="DY84">
            <v>4</v>
          </cell>
          <cell r="DZ84">
            <v>5</v>
          </cell>
          <cell r="EA84">
            <v>0</v>
          </cell>
          <cell r="EB84">
            <v>0</v>
          </cell>
          <cell r="EC84">
            <v>0</v>
          </cell>
          <cell r="ED84">
            <v>0</v>
          </cell>
          <cell r="EE84">
            <v>0</v>
          </cell>
          <cell r="EF84">
            <v>0</v>
          </cell>
          <cell r="EH84">
            <v>0</v>
          </cell>
          <cell r="EI84">
            <v>0</v>
          </cell>
          <cell r="EJ84">
            <v>0</v>
          </cell>
          <cell r="EK84">
            <v>0</v>
          </cell>
          <cell r="EL84">
            <v>0</v>
          </cell>
          <cell r="EM84">
            <v>0</v>
          </cell>
        </row>
        <row r="85">
          <cell r="A85" t="str">
            <v>ESTB1</v>
          </cell>
          <cell r="B85">
            <v>85</v>
          </cell>
          <cell r="C85">
            <v>0</v>
          </cell>
          <cell r="D85">
            <v>0</v>
          </cell>
          <cell r="E85">
            <v>0</v>
          </cell>
          <cell r="F85">
            <v>0</v>
          </cell>
          <cell r="G85">
            <v>0</v>
          </cell>
          <cell r="H85">
            <v>0</v>
          </cell>
          <cell r="I85">
            <v>0</v>
          </cell>
          <cell r="J85">
            <v>0</v>
          </cell>
          <cell r="K85">
            <v>0</v>
          </cell>
          <cell r="L85">
            <v>0</v>
          </cell>
          <cell r="M85">
            <v>0</v>
          </cell>
          <cell r="N85">
            <v>0</v>
          </cell>
          <cell r="O85">
            <v>0</v>
          </cell>
          <cell r="P85">
            <v>0</v>
          </cell>
          <cell r="U85">
            <v>0</v>
          </cell>
          <cell r="V85">
            <v>0</v>
          </cell>
          <cell r="W85">
            <v>0</v>
          </cell>
          <cell r="X85">
            <v>0</v>
          </cell>
          <cell r="Y85">
            <v>0</v>
          </cell>
          <cell r="Z85">
            <v>0</v>
          </cell>
          <cell r="AA85">
            <v>0</v>
          </cell>
          <cell r="AB85">
            <v>0</v>
          </cell>
          <cell r="AC85">
            <v>0</v>
          </cell>
          <cell r="AH85">
            <v>0</v>
          </cell>
          <cell r="AI85">
            <v>0</v>
          </cell>
          <cell r="AJ85">
            <v>0</v>
          </cell>
          <cell r="AK85">
            <v>0</v>
          </cell>
          <cell r="AL85">
            <v>0</v>
          </cell>
          <cell r="AM85">
            <v>0</v>
          </cell>
          <cell r="AN85">
            <v>0</v>
          </cell>
          <cell r="AO85">
            <v>0</v>
          </cell>
          <cell r="AP85">
            <v>0</v>
          </cell>
          <cell r="AQ85">
            <v>0</v>
          </cell>
          <cell r="AR85">
            <v>0</v>
          </cell>
          <cell r="AS85">
            <v>0</v>
          </cell>
          <cell r="AT85">
            <v>0</v>
          </cell>
          <cell r="AV85">
            <v>0</v>
          </cell>
          <cell r="AW85">
            <v>0</v>
          </cell>
          <cell r="AX85">
            <v>0</v>
          </cell>
          <cell r="BA85">
            <v>0</v>
          </cell>
          <cell r="BB85">
            <v>0</v>
          </cell>
          <cell r="BC85">
            <v>0</v>
          </cell>
          <cell r="BN85">
            <v>0</v>
          </cell>
          <cell r="CA85">
            <v>0</v>
          </cell>
          <cell r="CI85">
            <v>0</v>
          </cell>
          <cell r="CJ85">
            <v>0</v>
          </cell>
          <cell r="CK85">
            <v>0</v>
          </cell>
          <cell r="CL85">
            <v>0</v>
          </cell>
          <cell r="CM85">
            <v>0</v>
          </cell>
          <cell r="CN85">
            <v>0</v>
          </cell>
          <cell r="CO85">
            <v>0</v>
          </cell>
          <cell r="CP85">
            <v>0</v>
          </cell>
          <cell r="CQ85">
            <v>0</v>
          </cell>
          <cell r="CS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H85">
            <v>0</v>
          </cell>
          <cell r="EI85">
            <v>0</v>
          </cell>
          <cell r="EJ85">
            <v>0</v>
          </cell>
          <cell r="EK85">
            <v>0</v>
          </cell>
          <cell r="EL85">
            <v>0</v>
          </cell>
          <cell r="EM85">
            <v>0</v>
          </cell>
        </row>
        <row r="86">
          <cell r="A86" t="str">
            <v>ESTE1</v>
          </cell>
          <cell r="B86">
            <v>86</v>
          </cell>
          <cell r="C86">
            <v>0</v>
          </cell>
          <cell r="D86">
            <v>0</v>
          </cell>
          <cell r="E86">
            <v>0</v>
          </cell>
          <cell r="F86">
            <v>0</v>
          </cell>
          <cell r="G86">
            <v>0</v>
          </cell>
          <cell r="H86">
            <v>0</v>
          </cell>
          <cell r="I86">
            <v>0</v>
          </cell>
          <cell r="J86">
            <v>0</v>
          </cell>
          <cell r="K86">
            <v>0</v>
          </cell>
          <cell r="L86">
            <v>0</v>
          </cell>
          <cell r="M86">
            <v>0</v>
          </cell>
          <cell r="N86">
            <v>0</v>
          </cell>
          <cell r="O86">
            <v>0</v>
          </cell>
          <cell r="P86">
            <v>0</v>
          </cell>
          <cell r="U86">
            <v>0</v>
          </cell>
          <cell r="V86">
            <v>0</v>
          </cell>
          <cell r="W86">
            <v>0</v>
          </cell>
          <cell r="X86">
            <v>0</v>
          </cell>
          <cell r="Y86">
            <v>0</v>
          </cell>
          <cell r="Z86">
            <v>0</v>
          </cell>
          <cell r="AA86">
            <v>0</v>
          </cell>
          <cell r="AB86">
            <v>0</v>
          </cell>
          <cell r="AC86">
            <v>0</v>
          </cell>
          <cell r="AH86">
            <v>0</v>
          </cell>
          <cell r="AI86">
            <v>0</v>
          </cell>
          <cell r="AJ86">
            <v>0</v>
          </cell>
          <cell r="AK86">
            <v>0</v>
          </cell>
          <cell r="AL86">
            <v>0</v>
          </cell>
          <cell r="AM86">
            <v>0</v>
          </cell>
          <cell r="AN86">
            <v>0</v>
          </cell>
          <cell r="AO86">
            <v>0</v>
          </cell>
          <cell r="AP86">
            <v>0</v>
          </cell>
          <cell r="AQ86">
            <v>0</v>
          </cell>
          <cell r="AR86">
            <v>0</v>
          </cell>
          <cell r="AS86">
            <v>0</v>
          </cell>
          <cell r="AT86">
            <v>0</v>
          </cell>
          <cell r="AV86">
            <v>0</v>
          </cell>
          <cell r="AW86">
            <v>0</v>
          </cell>
          <cell r="AX86">
            <v>0</v>
          </cell>
          <cell r="BA86">
            <v>0</v>
          </cell>
          <cell r="BB86">
            <v>0</v>
          </cell>
          <cell r="BC86">
            <v>0</v>
          </cell>
          <cell r="BN86">
            <v>0</v>
          </cell>
          <cell r="CA86">
            <v>0</v>
          </cell>
          <cell r="CI86">
            <v>0</v>
          </cell>
          <cell r="CJ86">
            <v>0</v>
          </cell>
          <cell r="CK86">
            <v>0</v>
          </cell>
          <cell r="CL86">
            <v>0</v>
          </cell>
          <cell r="CM86">
            <v>0</v>
          </cell>
          <cell r="CN86">
            <v>0</v>
          </cell>
          <cell r="CO86">
            <v>0</v>
          </cell>
          <cell r="CP86">
            <v>0</v>
          </cell>
          <cell r="CQ86">
            <v>0</v>
          </cell>
          <cell r="CS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115</v>
          </cell>
          <cell r="DW86">
            <v>115</v>
          </cell>
          <cell r="DX86">
            <v>115</v>
          </cell>
          <cell r="DY86">
            <v>115</v>
          </cell>
          <cell r="DZ86">
            <v>115</v>
          </cell>
          <cell r="EA86">
            <v>0</v>
          </cell>
          <cell r="EB86">
            <v>0</v>
          </cell>
          <cell r="EC86">
            <v>0</v>
          </cell>
          <cell r="ED86">
            <v>0</v>
          </cell>
          <cell r="EE86">
            <v>0</v>
          </cell>
          <cell r="EF86">
            <v>0</v>
          </cell>
          <cell r="EH86">
            <v>0</v>
          </cell>
          <cell r="EI86">
            <v>0</v>
          </cell>
          <cell r="EJ86">
            <v>0</v>
          </cell>
          <cell r="EK86">
            <v>0</v>
          </cell>
          <cell r="EL86">
            <v>0</v>
          </cell>
          <cell r="EM86">
            <v>0</v>
          </cell>
        </row>
        <row r="87">
          <cell r="A87" t="str">
            <v>ESTE2</v>
          </cell>
          <cell r="B87">
            <v>87</v>
          </cell>
          <cell r="C87">
            <v>0</v>
          </cell>
          <cell r="D87">
            <v>0</v>
          </cell>
          <cell r="E87">
            <v>0</v>
          </cell>
          <cell r="F87">
            <v>0</v>
          </cell>
          <cell r="G87">
            <v>0</v>
          </cell>
          <cell r="H87">
            <v>0</v>
          </cell>
          <cell r="I87">
            <v>0</v>
          </cell>
          <cell r="J87">
            <v>0</v>
          </cell>
          <cell r="K87">
            <v>0</v>
          </cell>
          <cell r="L87">
            <v>0</v>
          </cell>
          <cell r="M87">
            <v>0</v>
          </cell>
          <cell r="N87">
            <v>0</v>
          </cell>
          <cell r="O87">
            <v>0</v>
          </cell>
          <cell r="P87">
            <v>0</v>
          </cell>
          <cell r="U87">
            <v>0</v>
          </cell>
          <cell r="V87">
            <v>0</v>
          </cell>
          <cell r="W87">
            <v>0</v>
          </cell>
          <cell r="X87">
            <v>0</v>
          </cell>
          <cell r="Y87">
            <v>0</v>
          </cell>
          <cell r="Z87">
            <v>0</v>
          </cell>
          <cell r="AA87">
            <v>0</v>
          </cell>
          <cell r="AB87">
            <v>0</v>
          </cell>
          <cell r="AC87">
            <v>0</v>
          </cell>
          <cell r="AH87">
            <v>0</v>
          </cell>
          <cell r="AI87">
            <v>0</v>
          </cell>
          <cell r="AJ87">
            <v>0</v>
          </cell>
          <cell r="AK87">
            <v>0</v>
          </cell>
          <cell r="AL87">
            <v>0</v>
          </cell>
          <cell r="AM87">
            <v>0</v>
          </cell>
          <cell r="AN87">
            <v>0</v>
          </cell>
          <cell r="AO87">
            <v>0</v>
          </cell>
          <cell r="AP87">
            <v>0</v>
          </cell>
          <cell r="AQ87">
            <v>0</v>
          </cell>
          <cell r="AR87">
            <v>0</v>
          </cell>
          <cell r="AS87">
            <v>0</v>
          </cell>
          <cell r="AT87">
            <v>0</v>
          </cell>
          <cell r="AV87">
            <v>0</v>
          </cell>
          <cell r="AW87">
            <v>0</v>
          </cell>
          <cell r="AX87">
            <v>0</v>
          </cell>
          <cell r="BA87">
            <v>0</v>
          </cell>
          <cell r="BB87">
            <v>0</v>
          </cell>
          <cell r="BC87">
            <v>0</v>
          </cell>
          <cell r="BN87">
            <v>0</v>
          </cell>
          <cell r="CA87">
            <v>0</v>
          </cell>
          <cell r="CI87">
            <v>0</v>
          </cell>
          <cell r="CJ87">
            <v>0</v>
          </cell>
          <cell r="CK87">
            <v>0</v>
          </cell>
          <cell r="CL87">
            <v>0</v>
          </cell>
          <cell r="CM87">
            <v>0</v>
          </cell>
          <cell r="CN87">
            <v>0</v>
          </cell>
          <cell r="CO87">
            <v>0</v>
          </cell>
          <cell r="CP87">
            <v>0</v>
          </cell>
          <cell r="CQ87">
            <v>0</v>
          </cell>
          <cell r="CS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216</v>
          </cell>
          <cell r="DW87">
            <v>216</v>
          </cell>
          <cell r="DX87">
            <v>216</v>
          </cell>
          <cell r="DY87">
            <v>216</v>
          </cell>
          <cell r="DZ87">
            <v>216</v>
          </cell>
          <cell r="EA87">
            <v>0</v>
          </cell>
          <cell r="EB87">
            <v>0</v>
          </cell>
          <cell r="EC87">
            <v>0</v>
          </cell>
          <cell r="ED87">
            <v>0</v>
          </cell>
          <cell r="EE87">
            <v>0</v>
          </cell>
          <cell r="EF87">
            <v>0</v>
          </cell>
          <cell r="EH87">
            <v>0</v>
          </cell>
          <cell r="EI87">
            <v>0</v>
          </cell>
          <cell r="EJ87">
            <v>0</v>
          </cell>
          <cell r="EK87">
            <v>0</v>
          </cell>
          <cell r="EL87">
            <v>0</v>
          </cell>
          <cell r="EM87">
            <v>0</v>
          </cell>
        </row>
        <row r="88">
          <cell r="A88" t="str">
            <v>ESTE3</v>
          </cell>
          <cell r="B88">
            <v>88</v>
          </cell>
          <cell r="C88">
            <v>0</v>
          </cell>
          <cell r="D88">
            <v>0</v>
          </cell>
          <cell r="E88">
            <v>0</v>
          </cell>
          <cell r="F88">
            <v>0</v>
          </cell>
          <cell r="G88">
            <v>0</v>
          </cell>
          <cell r="H88">
            <v>0</v>
          </cell>
          <cell r="I88">
            <v>0</v>
          </cell>
          <cell r="J88">
            <v>0</v>
          </cell>
          <cell r="K88">
            <v>0</v>
          </cell>
          <cell r="L88">
            <v>0</v>
          </cell>
          <cell r="M88">
            <v>0</v>
          </cell>
          <cell r="N88">
            <v>0</v>
          </cell>
          <cell r="O88">
            <v>0</v>
          </cell>
          <cell r="P88">
            <v>0</v>
          </cell>
          <cell r="U88">
            <v>0</v>
          </cell>
          <cell r="V88">
            <v>0</v>
          </cell>
          <cell r="W88">
            <v>0</v>
          </cell>
          <cell r="X88">
            <v>0</v>
          </cell>
          <cell r="Y88">
            <v>0</v>
          </cell>
          <cell r="Z88">
            <v>0</v>
          </cell>
          <cell r="AA88">
            <v>0</v>
          </cell>
          <cell r="AB88">
            <v>0</v>
          </cell>
          <cell r="AC88">
            <v>0</v>
          </cell>
          <cell r="AH88">
            <v>0</v>
          </cell>
          <cell r="AI88">
            <v>0</v>
          </cell>
          <cell r="AJ88">
            <v>0</v>
          </cell>
          <cell r="AK88">
            <v>0</v>
          </cell>
          <cell r="AL88">
            <v>0</v>
          </cell>
          <cell r="AM88">
            <v>0</v>
          </cell>
          <cell r="AN88">
            <v>0</v>
          </cell>
          <cell r="AO88">
            <v>0</v>
          </cell>
          <cell r="AP88">
            <v>0</v>
          </cell>
          <cell r="AQ88">
            <v>0</v>
          </cell>
          <cell r="AR88">
            <v>0</v>
          </cell>
          <cell r="AS88">
            <v>0</v>
          </cell>
          <cell r="AT88">
            <v>0</v>
          </cell>
          <cell r="AV88">
            <v>0</v>
          </cell>
          <cell r="AW88">
            <v>0</v>
          </cell>
          <cell r="AX88">
            <v>0</v>
          </cell>
          <cell r="BA88">
            <v>0</v>
          </cell>
          <cell r="BB88">
            <v>0</v>
          </cell>
          <cell r="BC88">
            <v>0</v>
          </cell>
          <cell r="BN88">
            <v>0</v>
          </cell>
          <cell r="CA88">
            <v>0</v>
          </cell>
          <cell r="CI88">
            <v>0</v>
          </cell>
          <cell r="CJ88">
            <v>0</v>
          </cell>
          <cell r="CK88">
            <v>0</v>
          </cell>
          <cell r="CL88">
            <v>0</v>
          </cell>
          <cell r="CM88">
            <v>0</v>
          </cell>
          <cell r="CN88">
            <v>0</v>
          </cell>
          <cell r="CO88">
            <v>0</v>
          </cell>
          <cell r="CP88">
            <v>0</v>
          </cell>
          <cell r="CQ88">
            <v>0</v>
          </cell>
          <cell r="CS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67</v>
          </cell>
          <cell r="DW88">
            <v>67</v>
          </cell>
          <cell r="DX88">
            <v>67</v>
          </cell>
          <cell r="DY88">
            <v>67</v>
          </cell>
          <cell r="DZ88">
            <v>67</v>
          </cell>
          <cell r="EA88">
            <v>0</v>
          </cell>
          <cell r="EB88">
            <v>0</v>
          </cell>
          <cell r="EC88">
            <v>0</v>
          </cell>
          <cell r="ED88">
            <v>0</v>
          </cell>
          <cell r="EE88">
            <v>0</v>
          </cell>
          <cell r="EF88">
            <v>0</v>
          </cell>
          <cell r="EH88">
            <v>0</v>
          </cell>
          <cell r="EI88">
            <v>0</v>
          </cell>
          <cell r="EJ88">
            <v>0</v>
          </cell>
          <cell r="EK88">
            <v>0</v>
          </cell>
          <cell r="EL88">
            <v>0</v>
          </cell>
          <cell r="EM88">
            <v>0</v>
          </cell>
        </row>
        <row r="89">
          <cell r="A89" t="str">
            <v>ESTE4</v>
          </cell>
          <cell r="B89">
            <v>89</v>
          </cell>
          <cell r="C89">
            <v>0</v>
          </cell>
          <cell r="D89">
            <v>0</v>
          </cell>
          <cell r="E89">
            <v>0</v>
          </cell>
          <cell r="F89">
            <v>0</v>
          </cell>
          <cell r="G89">
            <v>0</v>
          </cell>
          <cell r="H89">
            <v>0</v>
          </cell>
          <cell r="I89">
            <v>0</v>
          </cell>
          <cell r="J89">
            <v>0</v>
          </cell>
          <cell r="K89">
            <v>0</v>
          </cell>
          <cell r="L89">
            <v>0</v>
          </cell>
          <cell r="M89">
            <v>0</v>
          </cell>
          <cell r="N89">
            <v>0</v>
          </cell>
          <cell r="O89">
            <v>0</v>
          </cell>
          <cell r="P89">
            <v>0</v>
          </cell>
          <cell r="U89">
            <v>0</v>
          </cell>
          <cell r="V89">
            <v>0</v>
          </cell>
          <cell r="W89">
            <v>0</v>
          </cell>
          <cell r="X89">
            <v>0</v>
          </cell>
          <cell r="Y89">
            <v>0</v>
          </cell>
          <cell r="Z89">
            <v>0</v>
          </cell>
          <cell r="AA89">
            <v>0</v>
          </cell>
          <cell r="AB89">
            <v>0</v>
          </cell>
          <cell r="AC89">
            <v>0</v>
          </cell>
          <cell r="AH89">
            <v>0</v>
          </cell>
          <cell r="AI89">
            <v>0</v>
          </cell>
          <cell r="AJ89">
            <v>0</v>
          </cell>
          <cell r="AK89">
            <v>0</v>
          </cell>
          <cell r="AL89">
            <v>0</v>
          </cell>
          <cell r="AM89">
            <v>0</v>
          </cell>
          <cell r="AN89">
            <v>0</v>
          </cell>
          <cell r="AO89">
            <v>0</v>
          </cell>
          <cell r="AP89">
            <v>0</v>
          </cell>
          <cell r="AQ89">
            <v>0</v>
          </cell>
          <cell r="AR89">
            <v>0</v>
          </cell>
          <cell r="AS89">
            <v>0</v>
          </cell>
          <cell r="AT89">
            <v>0</v>
          </cell>
          <cell r="AV89">
            <v>0</v>
          </cell>
          <cell r="AW89">
            <v>0</v>
          </cell>
          <cell r="AX89">
            <v>0</v>
          </cell>
          <cell r="BA89">
            <v>0</v>
          </cell>
          <cell r="BB89">
            <v>0</v>
          </cell>
          <cell r="BC89">
            <v>0</v>
          </cell>
          <cell r="BN89">
            <v>0</v>
          </cell>
          <cell r="CA89">
            <v>0</v>
          </cell>
          <cell r="CI89">
            <v>0</v>
          </cell>
          <cell r="CJ89">
            <v>0</v>
          </cell>
          <cell r="CK89">
            <v>0</v>
          </cell>
          <cell r="CL89">
            <v>0</v>
          </cell>
          <cell r="CM89">
            <v>0</v>
          </cell>
          <cell r="CN89">
            <v>0</v>
          </cell>
          <cell r="CO89">
            <v>0</v>
          </cell>
          <cell r="CP89">
            <v>0</v>
          </cell>
          <cell r="CQ89">
            <v>0</v>
          </cell>
          <cell r="CS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5</v>
          </cell>
          <cell r="DW89">
            <v>5</v>
          </cell>
          <cell r="DX89">
            <v>5</v>
          </cell>
          <cell r="DY89">
            <v>5</v>
          </cell>
          <cell r="DZ89">
            <v>5</v>
          </cell>
          <cell r="EA89">
            <v>0</v>
          </cell>
          <cell r="EB89">
            <v>0</v>
          </cell>
          <cell r="EC89">
            <v>0</v>
          </cell>
          <cell r="ED89">
            <v>0</v>
          </cell>
          <cell r="EE89">
            <v>0</v>
          </cell>
          <cell r="EF89">
            <v>0</v>
          </cell>
          <cell r="EH89">
            <v>0</v>
          </cell>
          <cell r="EI89">
            <v>0</v>
          </cell>
          <cell r="EJ89">
            <v>0</v>
          </cell>
          <cell r="EK89">
            <v>0</v>
          </cell>
          <cell r="EL89">
            <v>0</v>
          </cell>
          <cell r="EM89">
            <v>0</v>
          </cell>
        </row>
        <row r="90">
          <cell r="A90" t="str">
            <v>EMMM1</v>
          </cell>
          <cell r="B90">
            <v>90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U90">
            <v>0</v>
          </cell>
          <cell r="V90">
            <v>0</v>
          </cell>
          <cell r="W90">
            <v>0</v>
          </cell>
          <cell r="X90">
            <v>0</v>
          </cell>
          <cell r="Y90">
            <v>0</v>
          </cell>
          <cell r="Z90">
            <v>0</v>
          </cell>
          <cell r="AA90">
            <v>0</v>
          </cell>
          <cell r="AB90">
            <v>0</v>
          </cell>
          <cell r="AC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BA90">
            <v>0</v>
          </cell>
          <cell r="BB90">
            <v>0</v>
          </cell>
          <cell r="BC90">
            <v>0</v>
          </cell>
          <cell r="BI90">
            <v>0</v>
          </cell>
          <cell r="BN90">
            <v>0</v>
          </cell>
          <cell r="BV90">
            <v>0</v>
          </cell>
          <cell r="CA90">
            <v>0</v>
          </cell>
          <cell r="CI90">
            <v>0</v>
          </cell>
          <cell r="CJ90">
            <v>0</v>
          </cell>
          <cell r="CK90">
            <v>0</v>
          </cell>
          <cell r="CL90">
            <v>0</v>
          </cell>
          <cell r="CM90">
            <v>0</v>
          </cell>
          <cell r="CN90">
            <v>0</v>
          </cell>
          <cell r="CO90">
            <v>0</v>
          </cell>
          <cell r="CP90">
            <v>0</v>
          </cell>
          <cell r="CQ90">
            <v>0</v>
          </cell>
          <cell r="CS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H90">
            <v>0</v>
          </cell>
          <cell r="EI90">
            <v>0</v>
          </cell>
          <cell r="EJ90">
            <v>0</v>
          </cell>
          <cell r="EK90">
            <v>0</v>
          </cell>
          <cell r="EL90">
            <v>0</v>
          </cell>
          <cell r="EM90">
            <v>0</v>
          </cell>
        </row>
        <row r="91">
          <cell r="A91" t="str">
            <v/>
          </cell>
          <cell r="B91">
            <v>91</v>
          </cell>
          <cell r="C91">
            <v>0</v>
          </cell>
          <cell r="D91">
            <v>0</v>
          </cell>
          <cell r="E91">
            <v>0</v>
          </cell>
          <cell r="F91">
            <v>0</v>
          </cell>
          <cell r="G91">
            <v>0</v>
          </cell>
          <cell r="H91">
            <v>0</v>
          </cell>
          <cell r="I91">
            <v>0</v>
          </cell>
          <cell r="J91">
            <v>0</v>
          </cell>
          <cell r="K91">
            <v>0</v>
          </cell>
          <cell r="L91">
            <v>0</v>
          </cell>
          <cell r="M91">
            <v>0</v>
          </cell>
          <cell r="N91">
            <v>0</v>
          </cell>
          <cell r="O91">
            <v>0</v>
          </cell>
          <cell r="P91">
            <v>0</v>
          </cell>
          <cell r="U91">
            <v>0</v>
          </cell>
          <cell r="V91">
            <v>0</v>
          </cell>
          <cell r="W91">
            <v>0</v>
          </cell>
          <cell r="X91">
            <v>0</v>
          </cell>
          <cell r="Y91">
            <v>0</v>
          </cell>
          <cell r="Z91">
            <v>0</v>
          </cell>
          <cell r="AA91">
            <v>0</v>
          </cell>
          <cell r="AB91">
            <v>0</v>
          </cell>
          <cell r="AC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BA91">
            <v>0</v>
          </cell>
          <cell r="BB91">
            <v>0</v>
          </cell>
          <cell r="BC91">
            <v>0</v>
          </cell>
          <cell r="BI91">
            <v>0</v>
          </cell>
          <cell r="BN91">
            <v>0</v>
          </cell>
          <cell r="BV91">
            <v>0</v>
          </cell>
          <cell r="CA91">
            <v>0</v>
          </cell>
          <cell r="CI91">
            <v>0</v>
          </cell>
          <cell r="CJ91">
            <v>0</v>
          </cell>
          <cell r="CK91">
            <v>0</v>
          </cell>
          <cell r="CL91">
            <v>0</v>
          </cell>
          <cell r="CM91">
            <v>0</v>
          </cell>
          <cell r="CN91">
            <v>0</v>
          </cell>
          <cell r="CO91">
            <v>0</v>
          </cell>
          <cell r="CP91">
            <v>0</v>
          </cell>
          <cell r="CQ91">
            <v>0</v>
          </cell>
          <cell r="CS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H91">
            <v>0</v>
          </cell>
          <cell r="EI91">
            <v>0</v>
          </cell>
          <cell r="EJ91">
            <v>0</v>
          </cell>
          <cell r="EK91">
            <v>0</v>
          </cell>
          <cell r="EL91">
            <v>0</v>
          </cell>
          <cell r="EM91">
            <v>0</v>
          </cell>
        </row>
        <row r="92">
          <cell r="A92" t="str">
            <v>EMAM1</v>
          </cell>
          <cell r="B92">
            <v>92</v>
          </cell>
          <cell r="C92">
            <v>0</v>
          </cell>
          <cell r="D92">
            <v>0</v>
          </cell>
          <cell r="E92">
            <v>0</v>
          </cell>
          <cell r="F92">
            <v>0</v>
          </cell>
          <cell r="G92">
            <v>0</v>
          </cell>
          <cell r="H92">
            <v>0</v>
          </cell>
          <cell r="I92">
            <v>0</v>
          </cell>
          <cell r="J92">
            <v>0</v>
          </cell>
          <cell r="K92">
            <v>0</v>
          </cell>
          <cell r="L92">
            <v>0</v>
          </cell>
          <cell r="M92">
            <v>0</v>
          </cell>
          <cell r="N92">
            <v>0</v>
          </cell>
          <cell r="O92">
            <v>0</v>
          </cell>
          <cell r="P92">
            <v>0</v>
          </cell>
          <cell r="U92">
            <v>0</v>
          </cell>
          <cell r="V92">
            <v>0</v>
          </cell>
          <cell r="W92">
            <v>0</v>
          </cell>
          <cell r="X92">
            <v>0</v>
          </cell>
          <cell r="Y92">
            <v>0</v>
          </cell>
          <cell r="Z92">
            <v>0</v>
          </cell>
          <cell r="AA92">
            <v>0</v>
          </cell>
          <cell r="AB92">
            <v>0</v>
          </cell>
          <cell r="AC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BA92">
            <v>0</v>
          </cell>
          <cell r="BB92">
            <v>0</v>
          </cell>
          <cell r="BC92">
            <v>0</v>
          </cell>
          <cell r="BI92">
            <v>0</v>
          </cell>
          <cell r="BN92">
            <v>0</v>
          </cell>
          <cell r="BV92">
            <v>0</v>
          </cell>
          <cell r="CA92">
            <v>0</v>
          </cell>
          <cell r="CI92">
            <v>0</v>
          </cell>
          <cell r="CJ92">
            <v>0</v>
          </cell>
          <cell r="CK92">
            <v>0</v>
          </cell>
          <cell r="CL92">
            <v>0</v>
          </cell>
          <cell r="CM92">
            <v>0</v>
          </cell>
          <cell r="CN92">
            <v>0</v>
          </cell>
          <cell r="CO92">
            <v>0</v>
          </cell>
          <cell r="CP92">
            <v>0</v>
          </cell>
          <cell r="CQ92">
            <v>0</v>
          </cell>
          <cell r="CS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241</v>
          </cell>
          <cell r="DW92">
            <v>100</v>
          </cell>
          <cell r="DX92">
            <v>100</v>
          </cell>
          <cell r="DY92">
            <v>100</v>
          </cell>
          <cell r="DZ92">
            <v>100</v>
          </cell>
          <cell r="EA92">
            <v>0</v>
          </cell>
          <cell r="EB92">
            <v>0</v>
          </cell>
          <cell r="EC92">
            <v>0</v>
          </cell>
          <cell r="ED92">
            <v>0</v>
          </cell>
          <cell r="EE92">
            <v>0</v>
          </cell>
          <cell r="EF92">
            <v>0</v>
          </cell>
          <cell r="EH92">
            <v>0</v>
          </cell>
          <cell r="EI92">
            <v>0</v>
          </cell>
          <cell r="EJ92">
            <v>0</v>
          </cell>
          <cell r="EK92">
            <v>0</v>
          </cell>
          <cell r="EL92">
            <v>0</v>
          </cell>
          <cell r="EM92">
            <v>0</v>
          </cell>
        </row>
        <row r="93">
          <cell r="A93" t="str">
            <v>EMAM2</v>
          </cell>
          <cell r="B93">
            <v>93</v>
          </cell>
          <cell r="C93">
            <v>0</v>
          </cell>
          <cell r="D93">
            <v>0</v>
          </cell>
          <cell r="E93">
            <v>0</v>
          </cell>
          <cell r="F93">
            <v>0</v>
          </cell>
          <cell r="G93">
            <v>0</v>
          </cell>
          <cell r="H93">
            <v>0</v>
          </cell>
          <cell r="I93">
            <v>0</v>
          </cell>
          <cell r="J93">
            <v>0</v>
          </cell>
          <cell r="K93">
            <v>0</v>
          </cell>
          <cell r="L93">
            <v>0</v>
          </cell>
          <cell r="M93">
            <v>0</v>
          </cell>
          <cell r="N93">
            <v>0</v>
          </cell>
          <cell r="O93">
            <v>0</v>
          </cell>
          <cell r="P93">
            <v>0</v>
          </cell>
          <cell r="U93">
            <v>0</v>
          </cell>
          <cell r="V93">
            <v>0</v>
          </cell>
          <cell r="W93">
            <v>0</v>
          </cell>
          <cell r="X93">
            <v>0</v>
          </cell>
          <cell r="Y93">
            <v>0</v>
          </cell>
          <cell r="Z93">
            <v>0</v>
          </cell>
          <cell r="AA93">
            <v>0</v>
          </cell>
          <cell r="AB93">
            <v>0</v>
          </cell>
          <cell r="AC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BA93">
            <v>0</v>
          </cell>
          <cell r="BB93">
            <v>0</v>
          </cell>
          <cell r="BC93">
            <v>0</v>
          </cell>
          <cell r="BI93">
            <v>0</v>
          </cell>
          <cell r="BN93">
            <v>0</v>
          </cell>
          <cell r="BV93">
            <v>0</v>
          </cell>
          <cell r="CA93">
            <v>0</v>
          </cell>
          <cell r="CI93">
            <v>0</v>
          </cell>
          <cell r="CJ93">
            <v>0</v>
          </cell>
          <cell r="CK93">
            <v>0</v>
          </cell>
          <cell r="CL93">
            <v>0</v>
          </cell>
          <cell r="CM93">
            <v>0</v>
          </cell>
          <cell r="CN93">
            <v>0</v>
          </cell>
          <cell r="CO93">
            <v>0</v>
          </cell>
          <cell r="CP93">
            <v>0</v>
          </cell>
          <cell r="CQ93">
            <v>0</v>
          </cell>
          <cell r="CS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17</v>
          </cell>
          <cell r="DW93">
            <v>18</v>
          </cell>
          <cell r="DX93">
            <v>2</v>
          </cell>
          <cell r="DY93">
            <v>2</v>
          </cell>
          <cell r="DZ93">
            <v>2</v>
          </cell>
          <cell r="EA93">
            <v>0</v>
          </cell>
          <cell r="EB93">
            <v>0</v>
          </cell>
          <cell r="EC93">
            <v>0</v>
          </cell>
          <cell r="ED93">
            <v>0</v>
          </cell>
          <cell r="EE93">
            <v>0</v>
          </cell>
          <cell r="EF93">
            <v>0</v>
          </cell>
          <cell r="EH93">
            <v>0</v>
          </cell>
          <cell r="EI93">
            <v>0</v>
          </cell>
          <cell r="EJ93">
            <v>0</v>
          </cell>
          <cell r="EK93">
            <v>0</v>
          </cell>
          <cell r="EL93">
            <v>0</v>
          </cell>
          <cell r="EM93">
            <v>0</v>
          </cell>
        </row>
        <row r="94">
          <cell r="A94" t="str">
            <v>ENLV1</v>
          </cell>
          <cell r="B94">
            <v>94</v>
          </cell>
          <cell r="C94">
            <v>0</v>
          </cell>
          <cell r="D94">
            <v>0</v>
          </cell>
          <cell r="E94">
            <v>0</v>
          </cell>
          <cell r="F94">
            <v>0</v>
          </cell>
          <cell r="G94">
            <v>0</v>
          </cell>
          <cell r="H94">
            <v>0</v>
          </cell>
          <cell r="I94">
            <v>0</v>
          </cell>
          <cell r="J94">
            <v>0</v>
          </cell>
          <cell r="K94">
            <v>0</v>
          </cell>
          <cell r="L94">
            <v>0</v>
          </cell>
          <cell r="M94">
            <v>0</v>
          </cell>
          <cell r="N94">
            <v>0</v>
          </cell>
          <cell r="O94">
            <v>0</v>
          </cell>
          <cell r="P94">
            <v>0</v>
          </cell>
          <cell r="U94">
            <v>0</v>
          </cell>
          <cell r="V94">
            <v>0</v>
          </cell>
          <cell r="W94">
            <v>0</v>
          </cell>
          <cell r="X94">
            <v>0</v>
          </cell>
          <cell r="Y94">
            <v>0</v>
          </cell>
          <cell r="Z94">
            <v>0</v>
          </cell>
          <cell r="AA94">
            <v>0</v>
          </cell>
          <cell r="AB94">
            <v>0</v>
          </cell>
          <cell r="AC94">
            <v>0</v>
          </cell>
          <cell r="AH94">
            <v>0</v>
          </cell>
          <cell r="AI94">
            <v>0</v>
          </cell>
          <cell r="AJ94">
            <v>0</v>
          </cell>
          <cell r="AK94">
            <v>0</v>
          </cell>
          <cell r="AL94">
            <v>0</v>
          </cell>
          <cell r="AM94">
            <v>0</v>
          </cell>
          <cell r="AN94">
            <v>0</v>
          </cell>
          <cell r="AO94">
            <v>0</v>
          </cell>
          <cell r="AP94">
            <v>0</v>
          </cell>
          <cell r="AQ94">
            <v>0</v>
          </cell>
          <cell r="AR94">
            <v>0</v>
          </cell>
          <cell r="AS94">
            <v>0</v>
          </cell>
          <cell r="AT94">
            <v>0</v>
          </cell>
          <cell r="AV94">
            <v>0</v>
          </cell>
          <cell r="AW94">
            <v>0</v>
          </cell>
          <cell r="AX94">
            <v>0</v>
          </cell>
          <cell r="BA94">
            <v>0</v>
          </cell>
          <cell r="BB94">
            <v>0</v>
          </cell>
          <cell r="BC94">
            <v>0</v>
          </cell>
          <cell r="BN94">
            <v>0</v>
          </cell>
          <cell r="CA94">
            <v>0</v>
          </cell>
          <cell r="CI94">
            <v>0</v>
          </cell>
          <cell r="CJ94">
            <v>0</v>
          </cell>
          <cell r="CK94">
            <v>0</v>
          </cell>
          <cell r="CL94">
            <v>0</v>
          </cell>
          <cell r="CM94">
            <v>0</v>
          </cell>
          <cell r="CN94">
            <v>0</v>
          </cell>
          <cell r="CO94">
            <v>0</v>
          </cell>
          <cell r="CP94">
            <v>0</v>
          </cell>
          <cell r="CQ94">
            <v>0</v>
          </cell>
          <cell r="CS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78500</v>
          </cell>
          <cell r="DW94">
            <v>76600</v>
          </cell>
          <cell r="DX94">
            <v>76600</v>
          </cell>
          <cell r="DY94">
            <v>76600</v>
          </cell>
          <cell r="DZ94">
            <v>76600</v>
          </cell>
          <cell r="EA94">
            <v>0</v>
          </cell>
          <cell r="EB94">
            <v>0</v>
          </cell>
          <cell r="EC94">
            <v>0</v>
          </cell>
          <cell r="ED94">
            <v>0</v>
          </cell>
          <cell r="EE94">
            <v>0</v>
          </cell>
          <cell r="EF94">
            <v>0</v>
          </cell>
          <cell r="EH94">
            <v>0</v>
          </cell>
          <cell r="EI94">
            <v>0</v>
          </cell>
          <cell r="EJ94">
            <v>0</v>
          </cell>
          <cell r="EK94">
            <v>0</v>
          </cell>
          <cell r="EL94">
            <v>0</v>
          </cell>
          <cell r="EM94">
            <v>0</v>
          </cell>
        </row>
        <row r="95">
          <cell r="A95" t="str">
            <v>ENLV2</v>
          </cell>
          <cell r="B95">
            <v>95</v>
          </cell>
          <cell r="C95">
            <v>0</v>
          </cell>
          <cell r="D95">
            <v>0</v>
          </cell>
          <cell r="E95">
            <v>0</v>
          </cell>
          <cell r="F95">
            <v>0</v>
          </cell>
          <cell r="G95">
            <v>0</v>
          </cell>
          <cell r="H95">
            <v>0</v>
          </cell>
          <cell r="I95">
            <v>0</v>
          </cell>
          <cell r="J95">
            <v>0</v>
          </cell>
          <cell r="K95">
            <v>0</v>
          </cell>
          <cell r="L95">
            <v>0</v>
          </cell>
          <cell r="M95">
            <v>0</v>
          </cell>
          <cell r="N95">
            <v>0</v>
          </cell>
          <cell r="O95">
            <v>0</v>
          </cell>
          <cell r="P95">
            <v>0</v>
          </cell>
          <cell r="U95">
            <v>0</v>
          </cell>
          <cell r="V95">
            <v>0</v>
          </cell>
          <cell r="W95">
            <v>0</v>
          </cell>
          <cell r="X95">
            <v>0</v>
          </cell>
          <cell r="Y95">
            <v>0</v>
          </cell>
          <cell r="Z95">
            <v>0</v>
          </cell>
          <cell r="AA95">
            <v>0</v>
          </cell>
          <cell r="AB95">
            <v>0</v>
          </cell>
          <cell r="AC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BA95">
            <v>0</v>
          </cell>
          <cell r="BB95">
            <v>0</v>
          </cell>
          <cell r="BC95">
            <v>0</v>
          </cell>
          <cell r="BI95">
            <v>0</v>
          </cell>
          <cell r="BN95">
            <v>0</v>
          </cell>
          <cell r="BV95">
            <v>0</v>
          </cell>
          <cell r="CA95">
            <v>0</v>
          </cell>
          <cell r="CI95">
            <v>0</v>
          </cell>
          <cell r="CJ95">
            <v>0</v>
          </cell>
          <cell r="CK95">
            <v>0</v>
          </cell>
          <cell r="CL95">
            <v>0</v>
          </cell>
          <cell r="CM95">
            <v>0</v>
          </cell>
          <cell r="CN95">
            <v>0</v>
          </cell>
          <cell r="CO95">
            <v>0</v>
          </cell>
          <cell r="CP95">
            <v>0</v>
          </cell>
          <cell r="CQ95">
            <v>0</v>
          </cell>
          <cell r="CS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220</v>
          </cell>
          <cell r="DW95">
            <v>220</v>
          </cell>
          <cell r="DX95">
            <v>220</v>
          </cell>
          <cell r="DY95">
            <v>220</v>
          </cell>
          <cell r="DZ95">
            <v>220</v>
          </cell>
          <cell r="EA95">
            <v>0</v>
          </cell>
          <cell r="EB95">
            <v>0</v>
          </cell>
          <cell r="EC95">
            <v>0</v>
          </cell>
          <cell r="ED95">
            <v>0</v>
          </cell>
          <cell r="EE95">
            <v>0</v>
          </cell>
          <cell r="EF95">
            <v>0</v>
          </cell>
          <cell r="EH95">
            <v>0</v>
          </cell>
          <cell r="EI95">
            <v>0</v>
          </cell>
          <cell r="EJ95">
            <v>0</v>
          </cell>
          <cell r="EK95">
            <v>0</v>
          </cell>
          <cell r="EL95">
            <v>0</v>
          </cell>
          <cell r="EM95">
            <v>0</v>
          </cell>
        </row>
        <row r="96">
          <cell r="A96" t="str">
            <v/>
          </cell>
          <cell r="B96">
            <v>96</v>
          </cell>
          <cell r="C96">
            <v>0</v>
          </cell>
          <cell r="D96">
            <v>0</v>
          </cell>
          <cell r="E96">
            <v>0</v>
          </cell>
          <cell r="F96">
            <v>0</v>
          </cell>
          <cell r="G96">
            <v>0</v>
          </cell>
          <cell r="H96">
            <v>0</v>
          </cell>
          <cell r="I96">
            <v>0</v>
          </cell>
          <cell r="J96">
            <v>0</v>
          </cell>
          <cell r="K96">
            <v>0</v>
          </cell>
          <cell r="L96">
            <v>0</v>
          </cell>
          <cell r="M96">
            <v>0</v>
          </cell>
          <cell r="N96">
            <v>0</v>
          </cell>
          <cell r="O96">
            <v>0</v>
          </cell>
          <cell r="P96">
            <v>0</v>
          </cell>
          <cell r="U96">
            <v>0</v>
          </cell>
          <cell r="V96">
            <v>0</v>
          </cell>
          <cell r="W96">
            <v>0</v>
          </cell>
          <cell r="X96">
            <v>0</v>
          </cell>
          <cell r="Y96">
            <v>0</v>
          </cell>
          <cell r="Z96">
            <v>0</v>
          </cell>
          <cell r="AA96">
            <v>0</v>
          </cell>
          <cell r="AB96">
            <v>0</v>
          </cell>
          <cell r="AC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BA96">
            <v>0</v>
          </cell>
          <cell r="BB96">
            <v>0</v>
          </cell>
          <cell r="BC96">
            <v>0</v>
          </cell>
          <cell r="BI96">
            <v>0</v>
          </cell>
          <cell r="BN96">
            <v>0</v>
          </cell>
          <cell r="BV96">
            <v>0</v>
          </cell>
          <cell r="CA96">
            <v>0</v>
          </cell>
          <cell r="CI96">
            <v>0</v>
          </cell>
          <cell r="CJ96">
            <v>0</v>
          </cell>
          <cell r="CK96">
            <v>0</v>
          </cell>
          <cell r="CL96">
            <v>0</v>
          </cell>
          <cell r="CM96">
            <v>0</v>
          </cell>
          <cell r="CN96">
            <v>0</v>
          </cell>
          <cell r="CO96">
            <v>0</v>
          </cell>
          <cell r="CP96">
            <v>0</v>
          </cell>
          <cell r="CQ96">
            <v>0</v>
          </cell>
          <cell r="CS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H96">
            <v>0</v>
          </cell>
          <cell r="EI96">
            <v>0</v>
          </cell>
          <cell r="EJ96">
            <v>0</v>
          </cell>
          <cell r="EK96">
            <v>0</v>
          </cell>
          <cell r="EL96">
            <v>0</v>
          </cell>
          <cell r="EM96">
            <v>0</v>
          </cell>
        </row>
        <row r="97">
          <cell r="A97" t="str">
            <v/>
          </cell>
          <cell r="B97">
            <v>97</v>
          </cell>
          <cell r="C97">
            <v>0</v>
          </cell>
          <cell r="D97">
            <v>0</v>
          </cell>
          <cell r="E97">
            <v>0</v>
          </cell>
          <cell r="F97">
            <v>0</v>
          </cell>
          <cell r="G97">
            <v>0</v>
          </cell>
          <cell r="H97">
            <v>0</v>
          </cell>
          <cell r="I97">
            <v>0</v>
          </cell>
          <cell r="J97">
            <v>0</v>
          </cell>
          <cell r="K97">
            <v>0</v>
          </cell>
          <cell r="L97">
            <v>0</v>
          </cell>
          <cell r="M97">
            <v>0</v>
          </cell>
          <cell r="N97">
            <v>0</v>
          </cell>
          <cell r="O97">
            <v>0</v>
          </cell>
          <cell r="P97">
            <v>0</v>
          </cell>
          <cell r="U97">
            <v>0</v>
          </cell>
          <cell r="V97">
            <v>0</v>
          </cell>
          <cell r="W97">
            <v>0</v>
          </cell>
          <cell r="X97">
            <v>0</v>
          </cell>
          <cell r="Y97">
            <v>0</v>
          </cell>
          <cell r="Z97">
            <v>0</v>
          </cell>
          <cell r="AA97">
            <v>0</v>
          </cell>
          <cell r="AB97">
            <v>0</v>
          </cell>
          <cell r="AC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BA97">
            <v>0</v>
          </cell>
          <cell r="BB97">
            <v>0</v>
          </cell>
          <cell r="BC97">
            <v>0</v>
          </cell>
          <cell r="BI97">
            <v>0</v>
          </cell>
          <cell r="BN97">
            <v>0</v>
          </cell>
          <cell r="BV97">
            <v>0</v>
          </cell>
          <cell r="CA97">
            <v>0</v>
          </cell>
          <cell r="CI97">
            <v>0</v>
          </cell>
          <cell r="CJ97">
            <v>0</v>
          </cell>
          <cell r="CK97">
            <v>0</v>
          </cell>
          <cell r="CL97">
            <v>0</v>
          </cell>
          <cell r="CM97">
            <v>0</v>
          </cell>
          <cell r="CN97">
            <v>0</v>
          </cell>
          <cell r="CO97">
            <v>0</v>
          </cell>
          <cell r="CP97">
            <v>0</v>
          </cell>
          <cell r="CQ97">
            <v>0</v>
          </cell>
          <cell r="CS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H97">
            <v>0</v>
          </cell>
          <cell r="EI97">
            <v>0</v>
          </cell>
          <cell r="EJ97">
            <v>0</v>
          </cell>
          <cell r="EK97">
            <v>0</v>
          </cell>
          <cell r="EL97">
            <v>0</v>
          </cell>
          <cell r="EM97">
            <v>0</v>
          </cell>
        </row>
        <row r="98">
          <cell r="A98" t="str">
            <v>ENLH1</v>
          </cell>
          <cell r="B98">
            <v>98</v>
          </cell>
          <cell r="C98">
            <v>0</v>
          </cell>
          <cell r="D98">
            <v>0</v>
          </cell>
          <cell r="E98">
            <v>0</v>
          </cell>
          <cell r="F98">
            <v>0</v>
          </cell>
          <cell r="G98">
            <v>0</v>
          </cell>
          <cell r="H98">
            <v>0</v>
          </cell>
          <cell r="I98">
            <v>0</v>
          </cell>
          <cell r="J98">
            <v>0</v>
          </cell>
          <cell r="K98">
            <v>0</v>
          </cell>
          <cell r="L98">
            <v>0</v>
          </cell>
          <cell r="M98">
            <v>0</v>
          </cell>
          <cell r="N98">
            <v>0</v>
          </cell>
          <cell r="O98">
            <v>0</v>
          </cell>
          <cell r="P98">
            <v>0</v>
          </cell>
          <cell r="U98">
            <v>0</v>
          </cell>
          <cell r="V98">
            <v>0</v>
          </cell>
          <cell r="W98">
            <v>0</v>
          </cell>
          <cell r="X98">
            <v>0</v>
          </cell>
          <cell r="Y98">
            <v>0</v>
          </cell>
          <cell r="Z98">
            <v>0</v>
          </cell>
          <cell r="AA98">
            <v>0</v>
          </cell>
          <cell r="AB98">
            <v>0</v>
          </cell>
          <cell r="AC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BA98">
            <v>0</v>
          </cell>
          <cell r="BB98">
            <v>0</v>
          </cell>
          <cell r="BC98">
            <v>0</v>
          </cell>
          <cell r="BI98">
            <v>0</v>
          </cell>
          <cell r="BN98">
            <v>0</v>
          </cell>
          <cell r="BV98">
            <v>0</v>
          </cell>
          <cell r="CA98">
            <v>0</v>
          </cell>
          <cell r="CI98">
            <v>0</v>
          </cell>
          <cell r="CJ98">
            <v>0</v>
          </cell>
          <cell r="CK98">
            <v>0</v>
          </cell>
          <cell r="CL98">
            <v>0</v>
          </cell>
          <cell r="CM98">
            <v>0</v>
          </cell>
          <cell r="CN98">
            <v>0</v>
          </cell>
          <cell r="CO98">
            <v>0</v>
          </cell>
          <cell r="CP98">
            <v>0</v>
          </cell>
          <cell r="CQ98">
            <v>0</v>
          </cell>
          <cell r="CS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H98">
            <v>0</v>
          </cell>
          <cell r="EI98">
            <v>0</v>
          </cell>
          <cell r="EJ98">
            <v>0</v>
          </cell>
          <cell r="EK98">
            <v>0</v>
          </cell>
          <cell r="EL98">
            <v>0</v>
          </cell>
          <cell r="EM98">
            <v>0</v>
          </cell>
        </row>
        <row r="99">
          <cell r="A99" t="str">
            <v>ECLV1</v>
          </cell>
          <cell r="B99">
            <v>99</v>
          </cell>
          <cell r="C99">
            <v>0</v>
          </cell>
          <cell r="D99">
            <v>0</v>
          </cell>
          <cell r="E99">
            <v>0</v>
          </cell>
          <cell r="F99">
            <v>0</v>
          </cell>
          <cell r="G99">
            <v>0</v>
          </cell>
          <cell r="H99">
            <v>0</v>
          </cell>
          <cell r="I99">
            <v>0</v>
          </cell>
          <cell r="J99">
            <v>0</v>
          </cell>
          <cell r="K99">
            <v>0</v>
          </cell>
          <cell r="L99">
            <v>0</v>
          </cell>
          <cell r="M99">
            <v>0</v>
          </cell>
          <cell r="N99">
            <v>0</v>
          </cell>
          <cell r="O99">
            <v>0</v>
          </cell>
          <cell r="P99">
            <v>0</v>
          </cell>
          <cell r="U99">
            <v>0</v>
          </cell>
          <cell r="V99">
            <v>0</v>
          </cell>
          <cell r="W99">
            <v>0</v>
          </cell>
          <cell r="X99">
            <v>0</v>
          </cell>
          <cell r="Y99">
            <v>0</v>
          </cell>
          <cell r="Z99">
            <v>0</v>
          </cell>
          <cell r="AA99">
            <v>0</v>
          </cell>
          <cell r="AB99">
            <v>0</v>
          </cell>
          <cell r="AC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BA99">
            <v>0</v>
          </cell>
          <cell r="BB99">
            <v>0</v>
          </cell>
          <cell r="BC99">
            <v>0</v>
          </cell>
          <cell r="BI99">
            <v>0</v>
          </cell>
          <cell r="BN99">
            <v>0</v>
          </cell>
          <cell r="BV99">
            <v>0</v>
          </cell>
          <cell r="CA99">
            <v>0</v>
          </cell>
          <cell r="CI99">
            <v>0</v>
          </cell>
          <cell r="CJ99">
            <v>0</v>
          </cell>
          <cell r="CK99">
            <v>0</v>
          </cell>
          <cell r="CL99">
            <v>0</v>
          </cell>
          <cell r="CM99">
            <v>0</v>
          </cell>
          <cell r="CN99">
            <v>0</v>
          </cell>
          <cell r="CO99">
            <v>0</v>
          </cell>
          <cell r="CP99">
            <v>0</v>
          </cell>
          <cell r="CQ99">
            <v>0</v>
          </cell>
          <cell r="CS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1365</v>
          </cell>
          <cell r="DW99">
            <v>1215</v>
          </cell>
          <cell r="DX99">
            <v>1215</v>
          </cell>
          <cell r="DY99">
            <v>1215</v>
          </cell>
          <cell r="DZ99">
            <v>1215</v>
          </cell>
          <cell r="EA99">
            <v>0</v>
          </cell>
          <cell r="EB99">
            <v>0</v>
          </cell>
          <cell r="EC99">
            <v>0</v>
          </cell>
          <cell r="ED99">
            <v>0</v>
          </cell>
          <cell r="EE99">
            <v>0</v>
          </cell>
          <cell r="EF99">
            <v>0</v>
          </cell>
          <cell r="EH99">
            <v>0</v>
          </cell>
          <cell r="EI99">
            <v>0</v>
          </cell>
          <cell r="EJ99">
            <v>0</v>
          </cell>
          <cell r="EK99">
            <v>0</v>
          </cell>
          <cell r="EL99">
            <v>0</v>
          </cell>
          <cell r="EM99">
            <v>0</v>
          </cell>
        </row>
        <row r="100">
          <cell r="A100" t="str">
            <v>ECLV2</v>
          </cell>
          <cell r="B100">
            <v>100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U100">
            <v>0</v>
          </cell>
          <cell r="V100">
            <v>0</v>
          </cell>
          <cell r="W100">
            <v>0</v>
          </cell>
          <cell r="X100">
            <v>0</v>
          </cell>
          <cell r="Y100">
            <v>0</v>
          </cell>
          <cell r="Z100">
            <v>0</v>
          </cell>
          <cell r="AA100">
            <v>0</v>
          </cell>
          <cell r="AB100">
            <v>0</v>
          </cell>
          <cell r="AC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BA100">
            <v>0</v>
          </cell>
          <cell r="BB100">
            <v>0</v>
          </cell>
          <cell r="BC100">
            <v>0</v>
          </cell>
          <cell r="BI100">
            <v>0</v>
          </cell>
          <cell r="BN100">
            <v>0</v>
          </cell>
          <cell r="BV100">
            <v>0</v>
          </cell>
          <cell r="CA100">
            <v>0</v>
          </cell>
          <cell r="CI100">
            <v>0</v>
          </cell>
          <cell r="CJ100">
            <v>0</v>
          </cell>
          <cell r="CK100">
            <v>0</v>
          </cell>
          <cell r="CL100">
            <v>0</v>
          </cell>
          <cell r="CM100">
            <v>0</v>
          </cell>
          <cell r="CN100">
            <v>0</v>
          </cell>
          <cell r="CO100">
            <v>0</v>
          </cell>
          <cell r="CP100">
            <v>0</v>
          </cell>
          <cell r="CQ100">
            <v>0</v>
          </cell>
          <cell r="CS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3775</v>
          </cell>
          <cell r="DW100">
            <v>3775</v>
          </cell>
          <cell r="DX100">
            <v>3775</v>
          </cell>
          <cell r="DY100">
            <v>3775</v>
          </cell>
          <cell r="DZ100">
            <v>3775</v>
          </cell>
          <cell r="EA100">
            <v>0</v>
          </cell>
          <cell r="EB100">
            <v>0</v>
          </cell>
          <cell r="EC100">
            <v>0</v>
          </cell>
          <cell r="ED100">
            <v>0</v>
          </cell>
          <cell r="EE100">
            <v>0</v>
          </cell>
          <cell r="EF100">
            <v>0</v>
          </cell>
          <cell r="EH100">
            <v>0</v>
          </cell>
          <cell r="EI100">
            <v>0</v>
          </cell>
          <cell r="EJ100">
            <v>0</v>
          </cell>
          <cell r="EK100">
            <v>0</v>
          </cell>
          <cell r="EL100">
            <v>0</v>
          </cell>
          <cell r="EM100">
            <v>0</v>
          </cell>
        </row>
        <row r="101">
          <cell r="A101" t="str">
            <v>ECLV3</v>
          </cell>
          <cell r="B101">
            <v>101</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U101">
            <v>0</v>
          </cell>
          <cell r="V101">
            <v>0</v>
          </cell>
          <cell r="W101">
            <v>0</v>
          </cell>
          <cell r="X101">
            <v>0</v>
          </cell>
          <cell r="Y101">
            <v>0</v>
          </cell>
          <cell r="Z101">
            <v>0</v>
          </cell>
          <cell r="AA101">
            <v>0</v>
          </cell>
          <cell r="AB101">
            <v>0</v>
          </cell>
          <cell r="AC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BA101">
            <v>0</v>
          </cell>
          <cell r="BB101">
            <v>0</v>
          </cell>
          <cell r="BC101">
            <v>0</v>
          </cell>
          <cell r="BI101">
            <v>0</v>
          </cell>
          <cell r="BN101">
            <v>0</v>
          </cell>
          <cell r="BV101">
            <v>0</v>
          </cell>
          <cell r="CA101">
            <v>0</v>
          </cell>
          <cell r="CI101">
            <v>0</v>
          </cell>
          <cell r="CJ101">
            <v>0</v>
          </cell>
          <cell r="CK101">
            <v>0</v>
          </cell>
          <cell r="CL101">
            <v>0</v>
          </cell>
          <cell r="CM101">
            <v>0</v>
          </cell>
          <cell r="CN101">
            <v>0</v>
          </cell>
          <cell r="CO101">
            <v>0</v>
          </cell>
          <cell r="CP101">
            <v>0</v>
          </cell>
          <cell r="CQ101">
            <v>0</v>
          </cell>
          <cell r="CS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H101">
            <v>0</v>
          </cell>
          <cell r="EI101">
            <v>0</v>
          </cell>
          <cell r="EJ101">
            <v>0</v>
          </cell>
          <cell r="EK101">
            <v>0</v>
          </cell>
          <cell r="EL101">
            <v>0</v>
          </cell>
          <cell r="EM101">
            <v>0</v>
          </cell>
        </row>
        <row r="102">
          <cell r="A102" t="str">
            <v>ECLV4</v>
          </cell>
          <cell r="B102">
            <v>102</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U102">
            <v>0</v>
          </cell>
          <cell r="V102">
            <v>0</v>
          </cell>
          <cell r="W102">
            <v>0</v>
          </cell>
          <cell r="X102">
            <v>0</v>
          </cell>
          <cell r="Y102">
            <v>0</v>
          </cell>
          <cell r="Z102">
            <v>0</v>
          </cell>
          <cell r="AA102">
            <v>0</v>
          </cell>
          <cell r="AB102">
            <v>0</v>
          </cell>
          <cell r="AC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BA102">
            <v>0</v>
          </cell>
          <cell r="BB102">
            <v>0</v>
          </cell>
          <cell r="BC102">
            <v>0</v>
          </cell>
          <cell r="BI102">
            <v>0</v>
          </cell>
          <cell r="BN102">
            <v>0</v>
          </cell>
          <cell r="BV102">
            <v>0</v>
          </cell>
          <cell r="CA102">
            <v>0</v>
          </cell>
          <cell r="CI102">
            <v>0</v>
          </cell>
          <cell r="CJ102">
            <v>0</v>
          </cell>
          <cell r="CK102">
            <v>0</v>
          </cell>
          <cell r="CL102">
            <v>0</v>
          </cell>
          <cell r="CM102">
            <v>0</v>
          </cell>
          <cell r="CN102">
            <v>0</v>
          </cell>
          <cell r="CO102">
            <v>0</v>
          </cell>
          <cell r="CP102">
            <v>0</v>
          </cell>
          <cell r="CQ102">
            <v>0</v>
          </cell>
          <cell r="CS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900</v>
          </cell>
          <cell r="DW102">
            <v>900</v>
          </cell>
          <cell r="DX102">
            <v>900</v>
          </cell>
          <cell r="DY102">
            <v>900</v>
          </cell>
          <cell r="DZ102">
            <v>900</v>
          </cell>
          <cell r="EA102">
            <v>0</v>
          </cell>
          <cell r="EB102">
            <v>0</v>
          </cell>
          <cell r="EC102">
            <v>0</v>
          </cell>
          <cell r="ED102">
            <v>0</v>
          </cell>
          <cell r="EE102">
            <v>0</v>
          </cell>
          <cell r="EF102">
            <v>0</v>
          </cell>
          <cell r="EH102">
            <v>0</v>
          </cell>
          <cell r="EI102">
            <v>0</v>
          </cell>
          <cell r="EJ102">
            <v>0</v>
          </cell>
          <cell r="EK102">
            <v>0</v>
          </cell>
          <cell r="EL102">
            <v>0</v>
          </cell>
          <cell r="EM102">
            <v>0</v>
          </cell>
        </row>
        <row r="103">
          <cell r="A103" t="str">
            <v>ECLV5</v>
          </cell>
          <cell r="B103">
            <v>103</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U103">
            <v>0</v>
          </cell>
          <cell r="V103">
            <v>0</v>
          </cell>
          <cell r="W103">
            <v>0</v>
          </cell>
          <cell r="X103">
            <v>0</v>
          </cell>
          <cell r="Y103">
            <v>0</v>
          </cell>
          <cell r="Z103">
            <v>0</v>
          </cell>
          <cell r="AA103">
            <v>0</v>
          </cell>
          <cell r="AB103">
            <v>0</v>
          </cell>
          <cell r="AC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BA103">
            <v>0</v>
          </cell>
          <cell r="BB103">
            <v>0</v>
          </cell>
          <cell r="BC103">
            <v>0</v>
          </cell>
          <cell r="BI103">
            <v>0</v>
          </cell>
          <cell r="BN103">
            <v>0</v>
          </cell>
          <cell r="BV103">
            <v>0</v>
          </cell>
          <cell r="CA103">
            <v>0</v>
          </cell>
          <cell r="CI103">
            <v>0</v>
          </cell>
          <cell r="CJ103">
            <v>0</v>
          </cell>
          <cell r="CK103">
            <v>0</v>
          </cell>
          <cell r="CL103">
            <v>0</v>
          </cell>
          <cell r="CM103">
            <v>0</v>
          </cell>
          <cell r="CN103">
            <v>0</v>
          </cell>
          <cell r="CO103">
            <v>0</v>
          </cell>
          <cell r="CP103">
            <v>0</v>
          </cell>
          <cell r="CQ103">
            <v>0</v>
          </cell>
          <cell r="CS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1147</v>
          </cell>
          <cell r="DW103">
            <v>1147</v>
          </cell>
          <cell r="DX103">
            <v>1147</v>
          </cell>
          <cell r="DY103">
            <v>1147</v>
          </cell>
          <cell r="DZ103">
            <v>1147</v>
          </cell>
          <cell r="EA103">
            <v>0</v>
          </cell>
          <cell r="EB103">
            <v>0</v>
          </cell>
          <cell r="EC103">
            <v>0</v>
          </cell>
          <cell r="ED103">
            <v>0</v>
          </cell>
          <cell r="EE103">
            <v>0</v>
          </cell>
          <cell r="EF103">
            <v>0</v>
          </cell>
          <cell r="EH103">
            <v>0</v>
          </cell>
          <cell r="EI103">
            <v>0</v>
          </cell>
          <cell r="EJ103">
            <v>0</v>
          </cell>
          <cell r="EK103">
            <v>0</v>
          </cell>
          <cell r="EL103">
            <v>0</v>
          </cell>
          <cell r="EM103">
            <v>0</v>
          </cell>
        </row>
        <row r="104">
          <cell r="A104" t="str">
            <v>EMML1</v>
          </cell>
          <cell r="B104">
            <v>104</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U104">
            <v>0</v>
          </cell>
          <cell r="V104">
            <v>0</v>
          </cell>
          <cell r="W104">
            <v>0</v>
          </cell>
          <cell r="X104">
            <v>0</v>
          </cell>
          <cell r="Y104">
            <v>0</v>
          </cell>
          <cell r="Z104">
            <v>0</v>
          </cell>
          <cell r="AA104">
            <v>0</v>
          </cell>
          <cell r="AB104">
            <v>0</v>
          </cell>
          <cell r="AC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BA104">
            <v>0</v>
          </cell>
          <cell r="BB104">
            <v>0</v>
          </cell>
          <cell r="BC104">
            <v>0</v>
          </cell>
          <cell r="BI104">
            <v>0</v>
          </cell>
          <cell r="BN104">
            <v>0</v>
          </cell>
          <cell r="BV104">
            <v>0</v>
          </cell>
          <cell r="CA104">
            <v>0</v>
          </cell>
          <cell r="CI104">
            <v>0</v>
          </cell>
          <cell r="CJ104">
            <v>0</v>
          </cell>
          <cell r="CK104">
            <v>0</v>
          </cell>
          <cell r="CL104">
            <v>0</v>
          </cell>
          <cell r="CM104">
            <v>0</v>
          </cell>
          <cell r="CN104">
            <v>0</v>
          </cell>
          <cell r="CO104">
            <v>0</v>
          </cell>
          <cell r="CP104">
            <v>0</v>
          </cell>
          <cell r="CQ104">
            <v>0</v>
          </cell>
          <cell r="CS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8530</v>
          </cell>
          <cell r="DW104">
            <v>1589</v>
          </cell>
          <cell r="DX104">
            <v>0</v>
          </cell>
          <cell r="DY104">
            <v>0</v>
          </cell>
          <cell r="DZ104">
            <v>0</v>
          </cell>
          <cell r="EA104">
            <v>0</v>
          </cell>
          <cell r="EB104">
            <v>0</v>
          </cell>
          <cell r="EC104">
            <v>0</v>
          </cell>
          <cell r="ED104">
            <v>0</v>
          </cell>
          <cell r="EE104">
            <v>0</v>
          </cell>
          <cell r="EF104">
            <v>0</v>
          </cell>
          <cell r="EH104">
            <v>0</v>
          </cell>
          <cell r="EI104">
            <v>0</v>
          </cell>
          <cell r="EJ104">
            <v>0</v>
          </cell>
          <cell r="EK104">
            <v>0</v>
          </cell>
          <cell r="EL104">
            <v>0</v>
          </cell>
          <cell r="EM104">
            <v>0</v>
          </cell>
        </row>
        <row r="105">
          <cell r="A105" t="str">
            <v>EMML2</v>
          </cell>
          <cell r="B105">
            <v>105</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U105">
            <v>0</v>
          </cell>
          <cell r="V105">
            <v>0</v>
          </cell>
          <cell r="W105">
            <v>0</v>
          </cell>
          <cell r="X105">
            <v>0</v>
          </cell>
          <cell r="Y105">
            <v>0</v>
          </cell>
          <cell r="Z105">
            <v>0</v>
          </cell>
          <cell r="AA105">
            <v>0</v>
          </cell>
          <cell r="AB105">
            <v>0</v>
          </cell>
          <cell r="AC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BA105">
            <v>0</v>
          </cell>
          <cell r="BB105">
            <v>0</v>
          </cell>
          <cell r="BC105">
            <v>0</v>
          </cell>
          <cell r="BI105">
            <v>0</v>
          </cell>
          <cell r="BN105">
            <v>0</v>
          </cell>
          <cell r="BV105">
            <v>0</v>
          </cell>
          <cell r="CA105">
            <v>0</v>
          </cell>
          <cell r="CI105">
            <v>0</v>
          </cell>
          <cell r="CJ105">
            <v>0</v>
          </cell>
          <cell r="CK105">
            <v>0</v>
          </cell>
          <cell r="CL105">
            <v>0</v>
          </cell>
          <cell r="CM105">
            <v>0</v>
          </cell>
          <cell r="CN105">
            <v>0</v>
          </cell>
          <cell r="CO105">
            <v>0</v>
          </cell>
          <cell r="CP105">
            <v>0</v>
          </cell>
          <cell r="CQ105">
            <v>0</v>
          </cell>
          <cell r="CS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15027</v>
          </cell>
          <cell r="DW105">
            <v>14086</v>
          </cell>
          <cell r="DX105">
            <v>14086</v>
          </cell>
          <cell r="DY105">
            <v>14086</v>
          </cell>
          <cell r="DZ105">
            <v>14086</v>
          </cell>
          <cell r="EA105">
            <v>0</v>
          </cell>
          <cell r="EB105">
            <v>0</v>
          </cell>
          <cell r="EC105">
            <v>0</v>
          </cell>
          <cell r="ED105">
            <v>0</v>
          </cell>
          <cell r="EE105">
            <v>0</v>
          </cell>
          <cell r="EF105">
            <v>0</v>
          </cell>
          <cell r="EH105">
            <v>0</v>
          </cell>
          <cell r="EI105">
            <v>0</v>
          </cell>
          <cell r="EJ105">
            <v>0</v>
          </cell>
          <cell r="EK105">
            <v>0</v>
          </cell>
          <cell r="EL105">
            <v>0</v>
          </cell>
          <cell r="EM105">
            <v>0</v>
          </cell>
        </row>
        <row r="106">
          <cell r="A106" t="str">
            <v/>
          </cell>
          <cell r="B106">
            <v>106</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U106">
            <v>0</v>
          </cell>
          <cell r="V106">
            <v>0</v>
          </cell>
          <cell r="W106">
            <v>0</v>
          </cell>
          <cell r="X106">
            <v>0</v>
          </cell>
          <cell r="Y106">
            <v>0</v>
          </cell>
          <cell r="Z106">
            <v>0</v>
          </cell>
          <cell r="AA106">
            <v>0</v>
          </cell>
          <cell r="AB106">
            <v>0</v>
          </cell>
          <cell r="AC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BA106">
            <v>0</v>
          </cell>
          <cell r="BB106">
            <v>0</v>
          </cell>
          <cell r="BC106">
            <v>0</v>
          </cell>
          <cell r="BI106">
            <v>0</v>
          </cell>
          <cell r="BN106">
            <v>0</v>
          </cell>
          <cell r="BV106">
            <v>0</v>
          </cell>
          <cell r="CA106">
            <v>0</v>
          </cell>
          <cell r="CI106">
            <v>0</v>
          </cell>
          <cell r="CJ106">
            <v>0</v>
          </cell>
          <cell r="CK106">
            <v>0</v>
          </cell>
          <cell r="CL106">
            <v>0</v>
          </cell>
          <cell r="CM106">
            <v>0</v>
          </cell>
          <cell r="CN106">
            <v>0</v>
          </cell>
          <cell r="CO106">
            <v>0</v>
          </cell>
          <cell r="CP106">
            <v>0</v>
          </cell>
          <cell r="CQ106">
            <v>0</v>
          </cell>
          <cell r="CS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H106">
            <v>0</v>
          </cell>
          <cell r="EI106">
            <v>0</v>
          </cell>
          <cell r="EJ106">
            <v>0</v>
          </cell>
          <cell r="EK106">
            <v>0</v>
          </cell>
          <cell r="EL106">
            <v>0</v>
          </cell>
          <cell r="EM106">
            <v>0</v>
          </cell>
        </row>
        <row r="107">
          <cell r="A107" t="str">
            <v>EMAL1</v>
          </cell>
          <cell r="B107">
            <v>107</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U107">
            <v>0</v>
          </cell>
          <cell r="V107">
            <v>0</v>
          </cell>
          <cell r="W107">
            <v>0</v>
          </cell>
          <cell r="X107">
            <v>0</v>
          </cell>
          <cell r="Y107">
            <v>0</v>
          </cell>
          <cell r="Z107">
            <v>0</v>
          </cell>
          <cell r="AA107">
            <v>0</v>
          </cell>
          <cell r="AB107">
            <v>0</v>
          </cell>
          <cell r="AC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BA107">
            <v>0</v>
          </cell>
          <cell r="BB107">
            <v>0</v>
          </cell>
          <cell r="BC107">
            <v>0</v>
          </cell>
          <cell r="BI107">
            <v>0</v>
          </cell>
          <cell r="BN107">
            <v>0</v>
          </cell>
          <cell r="BV107">
            <v>0</v>
          </cell>
          <cell r="CA107">
            <v>0</v>
          </cell>
          <cell r="CI107">
            <v>0</v>
          </cell>
          <cell r="CJ107">
            <v>0</v>
          </cell>
          <cell r="CK107">
            <v>0</v>
          </cell>
          <cell r="CL107">
            <v>0</v>
          </cell>
          <cell r="CM107">
            <v>0</v>
          </cell>
          <cell r="CN107">
            <v>0</v>
          </cell>
          <cell r="CO107">
            <v>0</v>
          </cell>
          <cell r="CP107">
            <v>0</v>
          </cell>
          <cell r="CQ107">
            <v>0</v>
          </cell>
          <cell r="CS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25000</v>
          </cell>
          <cell r="DY107">
            <v>25000</v>
          </cell>
          <cell r="DZ107">
            <v>25000</v>
          </cell>
          <cell r="EA107">
            <v>0</v>
          </cell>
          <cell r="EB107">
            <v>0</v>
          </cell>
          <cell r="EC107">
            <v>0</v>
          </cell>
          <cell r="ED107">
            <v>0</v>
          </cell>
          <cell r="EE107">
            <v>0</v>
          </cell>
          <cell r="EF107">
            <v>0</v>
          </cell>
          <cell r="EH107">
            <v>0</v>
          </cell>
          <cell r="EI107">
            <v>0</v>
          </cell>
          <cell r="EJ107">
            <v>0</v>
          </cell>
          <cell r="EK107">
            <v>0</v>
          </cell>
          <cell r="EL107">
            <v>0</v>
          </cell>
          <cell r="EM107">
            <v>0</v>
          </cell>
        </row>
        <row r="108">
          <cell r="A108" t="str">
            <v>EMAL2</v>
          </cell>
          <cell r="B108">
            <v>108</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U108">
            <v>0</v>
          </cell>
          <cell r="V108">
            <v>0</v>
          </cell>
          <cell r="W108">
            <v>0</v>
          </cell>
          <cell r="X108">
            <v>0</v>
          </cell>
          <cell r="Y108">
            <v>0</v>
          </cell>
          <cell r="Z108">
            <v>0</v>
          </cell>
          <cell r="AA108">
            <v>0</v>
          </cell>
          <cell r="AB108">
            <v>0</v>
          </cell>
          <cell r="AC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BA108">
            <v>0</v>
          </cell>
          <cell r="BB108">
            <v>0</v>
          </cell>
          <cell r="BC108">
            <v>0</v>
          </cell>
          <cell r="BI108">
            <v>0</v>
          </cell>
          <cell r="BN108">
            <v>0</v>
          </cell>
          <cell r="BV108">
            <v>0</v>
          </cell>
          <cell r="CA108">
            <v>0</v>
          </cell>
          <cell r="CI108">
            <v>0</v>
          </cell>
          <cell r="CJ108">
            <v>0</v>
          </cell>
          <cell r="CK108">
            <v>0</v>
          </cell>
          <cell r="CL108">
            <v>0</v>
          </cell>
          <cell r="CM108">
            <v>0</v>
          </cell>
          <cell r="CN108">
            <v>0</v>
          </cell>
          <cell r="CO108">
            <v>0</v>
          </cell>
          <cell r="CP108">
            <v>0</v>
          </cell>
          <cell r="CQ108">
            <v>0</v>
          </cell>
          <cell r="CS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150</v>
          </cell>
          <cell r="DW108">
            <v>160</v>
          </cell>
          <cell r="DX108">
            <v>0</v>
          </cell>
          <cell r="DY108">
            <v>0</v>
          </cell>
          <cell r="DZ108">
            <v>0</v>
          </cell>
          <cell r="EA108">
            <v>0</v>
          </cell>
          <cell r="EB108">
            <v>0</v>
          </cell>
          <cell r="EC108">
            <v>0</v>
          </cell>
          <cell r="ED108">
            <v>0</v>
          </cell>
          <cell r="EE108">
            <v>0</v>
          </cell>
          <cell r="EF108">
            <v>0</v>
          </cell>
          <cell r="EH108">
            <v>0</v>
          </cell>
          <cell r="EI108">
            <v>0</v>
          </cell>
          <cell r="EJ108">
            <v>0</v>
          </cell>
          <cell r="EK108">
            <v>0</v>
          </cell>
          <cell r="EL108">
            <v>0</v>
          </cell>
          <cell r="EM108">
            <v>0</v>
          </cell>
        </row>
        <row r="109">
          <cell r="A109" t="str">
            <v>EMAL3</v>
          </cell>
          <cell r="B109">
            <v>109</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U109">
            <v>0</v>
          </cell>
          <cell r="V109">
            <v>0</v>
          </cell>
          <cell r="W109">
            <v>0</v>
          </cell>
          <cell r="X109">
            <v>0</v>
          </cell>
          <cell r="Y109">
            <v>0</v>
          </cell>
          <cell r="Z109">
            <v>0</v>
          </cell>
          <cell r="AA109">
            <v>0</v>
          </cell>
          <cell r="AB109">
            <v>0</v>
          </cell>
          <cell r="AC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BA109">
            <v>0</v>
          </cell>
          <cell r="BB109">
            <v>0</v>
          </cell>
          <cell r="BC109">
            <v>0</v>
          </cell>
          <cell r="BI109">
            <v>0</v>
          </cell>
          <cell r="BN109">
            <v>0</v>
          </cell>
          <cell r="BV109">
            <v>0</v>
          </cell>
          <cell r="CA109">
            <v>0</v>
          </cell>
          <cell r="CI109">
            <v>0</v>
          </cell>
          <cell r="CJ109">
            <v>0</v>
          </cell>
          <cell r="CK109">
            <v>0</v>
          </cell>
          <cell r="CL109">
            <v>0</v>
          </cell>
          <cell r="CM109">
            <v>0</v>
          </cell>
          <cell r="CN109">
            <v>0</v>
          </cell>
          <cell r="CO109">
            <v>0</v>
          </cell>
          <cell r="CP109">
            <v>0</v>
          </cell>
          <cell r="CQ109">
            <v>0</v>
          </cell>
          <cell r="CS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4000</v>
          </cell>
          <cell r="DW109">
            <v>0</v>
          </cell>
          <cell r="DX109">
            <v>0</v>
          </cell>
          <cell r="DY109">
            <v>0</v>
          </cell>
          <cell r="DZ109">
            <v>0</v>
          </cell>
          <cell r="EA109">
            <v>0</v>
          </cell>
          <cell r="EB109">
            <v>0</v>
          </cell>
          <cell r="EC109">
            <v>0</v>
          </cell>
          <cell r="ED109">
            <v>0</v>
          </cell>
          <cell r="EE109">
            <v>0</v>
          </cell>
          <cell r="EF109">
            <v>0</v>
          </cell>
          <cell r="EH109">
            <v>0</v>
          </cell>
          <cell r="EI109">
            <v>0</v>
          </cell>
          <cell r="EJ109">
            <v>0</v>
          </cell>
          <cell r="EK109">
            <v>0</v>
          </cell>
          <cell r="EL109">
            <v>0</v>
          </cell>
          <cell r="EM109">
            <v>0</v>
          </cell>
        </row>
        <row r="110">
          <cell r="A110" t="str">
            <v/>
          </cell>
          <cell r="B110">
            <v>110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U110">
            <v>0</v>
          </cell>
          <cell r="V110">
            <v>0</v>
          </cell>
          <cell r="W110">
            <v>0</v>
          </cell>
          <cell r="X110">
            <v>0</v>
          </cell>
          <cell r="Y110">
            <v>0</v>
          </cell>
          <cell r="Z110">
            <v>0</v>
          </cell>
          <cell r="AA110">
            <v>0</v>
          </cell>
          <cell r="AB110">
            <v>0</v>
          </cell>
          <cell r="AC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BA110">
            <v>0</v>
          </cell>
          <cell r="BB110">
            <v>0</v>
          </cell>
          <cell r="BC110">
            <v>0</v>
          </cell>
          <cell r="BI110">
            <v>0</v>
          </cell>
          <cell r="BN110">
            <v>0</v>
          </cell>
          <cell r="BV110">
            <v>0</v>
          </cell>
          <cell r="CA110">
            <v>0</v>
          </cell>
          <cell r="CI110">
            <v>0</v>
          </cell>
          <cell r="CJ110">
            <v>0</v>
          </cell>
          <cell r="CK110">
            <v>0</v>
          </cell>
          <cell r="CL110">
            <v>0</v>
          </cell>
          <cell r="CM110">
            <v>0</v>
          </cell>
          <cell r="CN110">
            <v>0</v>
          </cell>
          <cell r="CO110">
            <v>0</v>
          </cell>
          <cell r="CP110">
            <v>0</v>
          </cell>
          <cell r="CQ110">
            <v>0</v>
          </cell>
          <cell r="CS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H110">
            <v>0</v>
          </cell>
          <cell r="EI110">
            <v>0</v>
          </cell>
          <cell r="EJ110">
            <v>0</v>
          </cell>
          <cell r="EK110">
            <v>0</v>
          </cell>
          <cell r="EL110">
            <v>0</v>
          </cell>
          <cell r="EM110">
            <v>0</v>
          </cell>
        </row>
        <row r="111">
          <cell r="A111" t="str">
            <v>EDSI1</v>
          </cell>
          <cell r="B111">
            <v>111</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U111">
            <v>0</v>
          </cell>
          <cell r="V111">
            <v>0</v>
          </cell>
          <cell r="W111">
            <v>0</v>
          </cell>
          <cell r="X111">
            <v>0</v>
          </cell>
          <cell r="Y111">
            <v>0</v>
          </cell>
          <cell r="Z111">
            <v>0</v>
          </cell>
          <cell r="AA111">
            <v>0</v>
          </cell>
          <cell r="AB111">
            <v>0</v>
          </cell>
          <cell r="AC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BA111">
            <v>0</v>
          </cell>
          <cell r="BB111">
            <v>0</v>
          </cell>
          <cell r="BC111">
            <v>0</v>
          </cell>
          <cell r="BI111">
            <v>0</v>
          </cell>
          <cell r="BN111">
            <v>0</v>
          </cell>
          <cell r="BV111">
            <v>0</v>
          </cell>
          <cell r="CA111">
            <v>0</v>
          </cell>
          <cell r="CI111">
            <v>0</v>
          </cell>
          <cell r="CJ111">
            <v>0</v>
          </cell>
          <cell r="CK111">
            <v>0</v>
          </cell>
          <cell r="CL111">
            <v>0</v>
          </cell>
          <cell r="CM111">
            <v>0</v>
          </cell>
          <cell r="CN111">
            <v>0</v>
          </cell>
          <cell r="CO111">
            <v>0</v>
          </cell>
          <cell r="CP111">
            <v>0</v>
          </cell>
          <cell r="CQ111">
            <v>0</v>
          </cell>
          <cell r="CS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65600</v>
          </cell>
          <cell r="DW111">
            <v>15600</v>
          </cell>
          <cell r="DX111">
            <v>15600</v>
          </cell>
          <cell r="DY111">
            <v>15600</v>
          </cell>
          <cell r="DZ111">
            <v>15600</v>
          </cell>
          <cell r="EA111">
            <v>0</v>
          </cell>
          <cell r="EB111">
            <v>0</v>
          </cell>
          <cell r="EC111">
            <v>0</v>
          </cell>
          <cell r="ED111">
            <v>0</v>
          </cell>
          <cell r="EE111">
            <v>0</v>
          </cell>
          <cell r="EF111">
            <v>0</v>
          </cell>
          <cell r="EH111">
            <v>0</v>
          </cell>
          <cell r="EI111">
            <v>0</v>
          </cell>
          <cell r="EJ111">
            <v>0</v>
          </cell>
          <cell r="EK111">
            <v>0</v>
          </cell>
          <cell r="EL111">
            <v>0</v>
          </cell>
          <cell r="EM111">
            <v>0</v>
          </cell>
        </row>
        <row r="112">
          <cell r="A112" t="str">
            <v>EDSI2</v>
          </cell>
          <cell r="B112">
            <v>112</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U112">
            <v>0</v>
          </cell>
          <cell r="V112">
            <v>0</v>
          </cell>
          <cell r="W112">
            <v>0</v>
          </cell>
          <cell r="X112">
            <v>0</v>
          </cell>
          <cell r="Y112">
            <v>0</v>
          </cell>
          <cell r="Z112">
            <v>0</v>
          </cell>
          <cell r="AA112">
            <v>0</v>
          </cell>
          <cell r="AB112">
            <v>0</v>
          </cell>
          <cell r="AC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BA112">
            <v>0</v>
          </cell>
          <cell r="BB112">
            <v>0</v>
          </cell>
          <cell r="BC112">
            <v>0</v>
          </cell>
          <cell r="BI112">
            <v>0</v>
          </cell>
          <cell r="BN112">
            <v>0</v>
          </cell>
          <cell r="BV112">
            <v>0</v>
          </cell>
          <cell r="CA112">
            <v>0</v>
          </cell>
          <cell r="CI112">
            <v>0</v>
          </cell>
          <cell r="CJ112">
            <v>0</v>
          </cell>
          <cell r="CK112">
            <v>0</v>
          </cell>
          <cell r="CL112">
            <v>0</v>
          </cell>
          <cell r="CM112">
            <v>0</v>
          </cell>
          <cell r="CN112">
            <v>0</v>
          </cell>
          <cell r="CO112">
            <v>0</v>
          </cell>
          <cell r="CP112">
            <v>0</v>
          </cell>
          <cell r="CQ112">
            <v>0</v>
          </cell>
          <cell r="CS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10600</v>
          </cell>
          <cell r="DW112">
            <v>3100</v>
          </cell>
          <cell r="DX112">
            <v>3100</v>
          </cell>
          <cell r="DY112">
            <v>3100</v>
          </cell>
          <cell r="DZ112">
            <v>3100</v>
          </cell>
          <cell r="EA112">
            <v>0</v>
          </cell>
          <cell r="EB112">
            <v>0</v>
          </cell>
          <cell r="EC112">
            <v>0</v>
          </cell>
          <cell r="ED112">
            <v>0</v>
          </cell>
          <cell r="EE112">
            <v>0</v>
          </cell>
          <cell r="EF112">
            <v>0</v>
          </cell>
          <cell r="EH112">
            <v>0</v>
          </cell>
          <cell r="EI112">
            <v>0</v>
          </cell>
          <cell r="EJ112">
            <v>0</v>
          </cell>
          <cell r="EK112">
            <v>0</v>
          </cell>
          <cell r="EL112">
            <v>0</v>
          </cell>
          <cell r="EM112">
            <v>0</v>
          </cell>
        </row>
        <row r="113">
          <cell r="A113" t="str">
            <v>EDSI3</v>
          </cell>
          <cell r="B113">
            <v>113</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U113">
            <v>0</v>
          </cell>
          <cell r="V113">
            <v>0</v>
          </cell>
          <cell r="W113">
            <v>0</v>
          </cell>
          <cell r="X113">
            <v>0</v>
          </cell>
          <cell r="Y113">
            <v>0</v>
          </cell>
          <cell r="Z113">
            <v>0</v>
          </cell>
          <cell r="AA113">
            <v>0</v>
          </cell>
          <cell r="AB113">
            <v>0</v>
          </cell>
          <cell r="AC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BA113">
            <v>0</v>
          </cell>
          <cell r="BB113">
            <v>0</v>
          </cell>
          <cell r="BC113">
            <v>0</v>
          </cell>
          <cell r="BI113">
            <v>0</v>
          </cell>
          <cell r="BN113">
            <v>0</v>
          </cell>
          <cell r="BV113">
            <v>0</v>
          </cell>
          <cell r="CA113">
            <v>0</v>
          </cell>
          <cell r="CI113">
            <v>0</v>
          </cell>
          <cell r="CJ113">
            <v>0</v>
          </cell>
          <cell r="CK113">
            <v>0</v>
          </cell>
          <cell r="CL113">
            <v>0</v>
          </cell>
          <cell r="CM113">
            <v>0</v>
          </cell>
          <cell r="CN113">
            <v>0</v>
          </cell>
          <cell r="CO113">
            <v>0</v>
          </cell>
          <cell r="CP113">
            <v>0</v>
          </cell>
          <cell r="CQ113">
            <v>0</v>
          </cell>
          <cell r="CS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3000</v>
          </cell>
          <cell r="DW113">
            <v>500</v>
          </cell>
          <cell r="DX113">
            <v>500</v>
          </cell>
          <cell r="DY113">
            <v>500</v>
          </cell>
          <cell r="DZ113">
            <v>500</v>
          </cell>
          <cell r="EA113">
            <v>0</v>
          </cell>
          <cell r="EB113">
            <v>0</v>
          </cell>
          <cell r="EC113">
            <v>0</v>
          </cell>
          <cell r="ED113">
            <v>0</v>
          </cell>
          <cell r="EE113">
            <v>0</v>
          </cell>
          <cell r="EF113">
            <v>0</v>
          </cell>
          <cell r="EH113">
            <v>0</v>
          </cell>
          <cell r="EI113">
            <v>0</v>
          </cell>
          <cell r="EJ113">
            <v>0</v>
          </cell>
          <cell r="EK113">
            <v>0</v>
          </cell>
          <cell r="EL113">
            <v>0</v>
          </cell>
          <cell r="EM113">
            <v>0</v>
          </cell>
        </row>
        <row r="114">
          <cell r="A114" t="str">
            <v>EDSI4</v>
          </cell>
          <cell r="B114">
            <v>114</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U114">
            <v>0</v>
          </cell>
          <cell r="V114">
            <v>0</v>
          </cell>
          <cell r="W114">
            <v>0</v>
          </cell>
          <cell r="X114">
            <v>0</v>
          </cell>
          <cell r="Y114">
            <v>0</v>
          </cell>
          <cell r="Z114">
            <v>0</v>
          </cell>
          <cell r="AA114">
            <v>0</v>
          </cell>
          <cell r="AB114">
            <v>0</v>
          </cell>
          <cell r="AC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BA114">
            <v>0</v>
          </cell>
          <cell r="BB114">
            <v>0</v>
          </cell>
          <cell r="BC114">
            <v>0</v>
          </cell>
          <cell r="BI114">
            <v>0</v>
          </cell>
          <cell r="BN114">
            <v>0</v>
          </cell>
          <cell r="BV114">
            <v>0</v>
          </cell>
          <cell r="CA114">
            <v>0</v>
          </cell>
          <cell r="CI114">
            <v>0</v>
          </cell>
          <cell r="CJ114">
            <v>0</v>
          </cell>
          <cell r="CK114">
            <v>0</v>
          </cell>
          <cell r="CL114">
            <v>0</v>
          </cell>
          <cell r="CM114">
            <v>0</v>
          </cell>
          <cell r="CN114">
            <v>0</v>
          </cell>
          <cell r="CO114">
            <v>0</v>
          </cell>
          <cell r="CP114">
            <v>0</v>
          </cell>
          <cell r="CQ114">
            <v>0</v>
          </cell>
          <cell r="CS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6</v>
          </cell>
          <cell r="DW114">
            <v>4</v>
          </cell>
          <cell r="DX114">
            <v>5</v>
          </cell>
          <cell r="DY114">
            <v>7</v>
          </cell>
          <cell r="DZ114">
            <v>3</v>
          </cell>
          <cell r="EA114">
            <v>0</v>
          </cell>
          <cell r="EB114">
            <v>0</v>
          </cell>
          <cell r="EC114">
            <v>0</v>
          </cell>
          <cell r="ED114">
            <v>0</v>
          </cell>
          <cell r="EE114">
            <v>0</v>
          </cell>
          <cell r="EF114">
            <v>0</v>
          </cell>
          <cell r="EH114">
            <v>0</v>
          </cell>
          <cell r="EI114">
            <v>0</v>
          </cell>
          <cell r="EJ114">
            <v>0</v>
          </cell>
          <cell r="EK114">
            <v>0</v>
          </cell>
          <cell r="EL114">
            <v>0</v>
          </cell>
          <cell r="EM114">
            <v>0</v>
          </cell>
        </row>
        <row r="115">
          <cell r="A115" t="str">
            <v>EDTS1</v>
          </cell>
          <cell r="B115">
            <v>115</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U115">
            <v>0</v>
          </cell>
          <cell r="V115">
            <v>0</v>
          </cell>
          <cell r="W115">
            <v>0</v>
          </cell>
          <cell r="X115">
            <v>0</v>
          </cell>
          <cell r="Y115">
            <v>0</v>
          </cell>
          <cell r="Z115">
            <v>0</v>
          </cell>
          <cell r="AA115">
            <v>0</v>
          </cell>
          <cell r="AB115">
            <v>0</v>
          </cell>
          <cell r="AC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BA115">
            <v>0</v>
          </cell>
          <cell r="BB115">
            <v>0</v>
          </cell>
          <cell r="BC115">
            <v>0</v>
          </cell>
          <cell r="BI115">
            <v>0</v>
          </cell>
          <cell r="BN115">
            <v>0</v>
          </cell>
          <cell r="BV115">
            <v>0</v>
          </cell>
          <cell r="CA115">
            <v>0</v>
          </cell>
          <cell r="CI115">
            <v>0</v>
          </cell>
          <cell r="CJ115">
            <v>0</v>
          </cell>
          <cell r="CK115">
            <v>0</v>
          </cell>
          <cell r="CL115">
            <v>0</v>
          </cell>
          <cell r="CM115">
            <v>0</v>
          </cell>
          <cell r="CN115">
            <v>0</v>
          </cell>
          <cell r="CO115">
            <v>0</v>
          </cell>
          <cell r="CP115">
            <v>0</v>
          </cell>
          <cell r="CQ115">
            <v>0</v>
          </cell>
          <cell r="CS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80</v>
          </cell>
          <cell r="DW115">
            <v>80</v>
          </cell>
          <cell r="DX115">
            <v>80</v>
          </cell>
          <cell r="DY115">
            <v>80</v>
          </cell>
          <cell r="DZ115">
            <v>80</v>
          </cell>
          <cell r="EA115">
            <v>0</v>
          </cell>
          <cell r="EB115">
            <v>0</v>
          </cell>
          <cell r="EC115">
            <v>0</v>
          </cell>
          <cell r="ED115">
            <v>0</v>
          </cell>
          <cell r="EE115">
            <v>0</v>
          </cell>
          <cell r="EF115">
            <v>0</v>
          </cell>
          <cell r="EH115">
            <v>0</v>
          </cell>
          <cell r="EI115">
            <v>0</v>
          </cell>
          <cell r="EJ115">
            <v>0</v>
          </cell>
          <cell r="EK115">
            <v>0</v>
          </cell>
          <cell r="EL115">
            <v>0</v>
          </cell>
          <cell r="EM115">
            <v>0</v>
          </cell>
        </row>
        <row r="116">
          <cell r="A116" t="str">
            <v>ET2</v>
          </cell>
          <cell r="B116">
            <v>116</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U116">
            <v>0</v>
          </cell>
          <cell r="V116">
            <v>0</v>
          </cell>
          <cell r="W116">
            <v>0</v>
          </cell>
          <cell r="X116">
            <v>0</v>
          </cell>
          <cell r="Y116">
            <v>0</v>
          </cell>
          <cell r="Z116">
            <v>0</v>
          </cell>
          <cell r="AA116">
            <v>0</v>
          </cell>
          <cell r="AB116">
            <v>0</v>
          </cell>
          <cell r="AC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BA116">
            <v>0</v>
          </cell>
          <cell r="BB116">
            <v>0</v>
          </cell>
          <cell r="BC116">
            <v>0</v>
          </cell>
          <cell r="BI116">
            <v>0</v>
          </cell>
          <cell r="BN116">
            <v>0</v>
          </cell>
          <cell r="BV116">
            <v>0</v>
          </cell>
          <cell r="CA116">
            <v>0</v>
          </cell>
          <cell r="CI116">
            <v>0</v>
          </cell>
          <cell r="CJ116">
            <v>0</v>
          </cell>
          <cell r="CK116">
            <v>0</v>
          </cell>
          <cell r="CL116">
            <v>0</v>
          </cell>
          <cell r="CM116">
            <v>0</v>
          </cell>
          <cell r="CN116">
            <v>0</v>
          </cell>
          <cell r="CO116">
            <v>0</v>
          </cell>
          <cell r="CP116">
            <v>0</v>
          </cell>
          <cell r="CQ116">
            <v>0</v>
          </cell>
          <cell r="CS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236397</v>
          </cell>
          <cell r="DW116">
            <v>160924</v>
          </cell>
          <cell r="DX116">
            <v>184122</v>
          </cell>
          <cell r="DY116">
            <v>184120</v>
          </cell>
          <cell r="DZ116">
            <v>184135</v>
          </cell>
          <cell r="EA116">
            <v>0</v>
          </cell>
          <cell r="EB116">
            <v>0</v>
          </cell>
          <cell r="EC116">
            <v>0</v>
          </cell>
          <cell r="ED116">
            <v>0</v>
          </cell>
          <cell r="EE116">
            <v>0</v>
          </cell>
          <cell r="EF116">
            <v>0</v>
          </cell>
          <cell r="EH116">
            <v>0</v>
          </cell>
          <cell r="EI116">
            <v>0</v>
          </cell>
          <cell r="EJ116">
            <v>0</v>
          </cell>
          <cell r="EK116">
            <v>0</v>
          </cell>
          <cell r="EL116">
            <v>0</v>
          </cell>
          <cell r="EM116">
            <v>0</v>
          </cell>
        </row>
        <row r="117">
          <cell r="A117" t="str">
            <v>x</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U117">
            <v>0</v>
          </cell>
          <cell r="V117">
            <v>0</v>
          </cell>
          <cell r="W117">
            <v>0</v>
          </cell>
          <cell r="X117">
            <v>0</v>
          </cell>
          <cell r="Y117">
            <v>0</v>
          </cell>
          <cell r="Z117">
            <v>0</v>
          </cell>
          <cell r="AA117">
            <v>0</v>
          </cell>
          <cell r="AB117">
            <v>0</v>
          </cell>
          <cell r="AC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BA117">
            <v>0</v>
          </cell>
          <cell r="BB117">
            <v>0</v>
          </cell>
          <cell r="BC117">
            <v>0</v>
          </cell>
          <cell r="BI117">
            <v>0</v>
          </cell>
          <cell r="BN117">
            <v>0</v>
          </cell>
          <cell r="BV117">
            <v>0</v>
          </cell>
          <cell r="CA117">
            <v>0</v>
          </cell>
          <cell r="CI117">
            <v>0</v>
          </cell>
          <cell r="CJ117">
            <v>0</v>
          </cell>
          <cell r="CK117">
            <v>0</v>
          </cell>
          <cell r="CL117">
            <v>0</v>
          </cell>
          <cell r="CM117">
            <v>0</v>
          </cell>
          <cell r="CN117">
            <v>0</v>
          </cell>
          <cell r="CO117">
            <v>0</v>
          </cell>
          <cell r="CP117">
            <v>0</v>
          </cell>
          <cell r="CQ117">
            <v>0</v>
          </cell>
          <cell r="CS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H117">
            <v>0</v>
          </cell>
          <cell r="EI117">
            <v>0</v>
          </cell>
          <cell r="EJ117">
            <v>0</v>
          </cell>
          <cell r="EK117">
            <v>0</v>
          </cell>
          <cell r="EL117">
            <v>0</v>
          </cell>
          <cell r="EM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U118">
            <v>0</v>
          </cell>
          <cell r="V118">
            <v>0</v>
          </cell>
          <cell r="W118">
            <v>0</v>
          </cell>
          <cell r="X118">
            <v>0</v>
          </cell>
          <cell r="Y118">
            <v>0</v>
          </cell>
          <cell r="Z118">
            <v>0</v>
          </cell>
          <cell r="AA118">
            <v>0</v>
          </cell>
          <cell r="AB118">
            <v>0</v>
          </cell>
          <cell r="AC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V118">
            <v>0</v>
          </cell>
          <cell r="AW118">
            <v>0</v>
          </cell>
          <cell r="AX118">
            <v>0</v>
          </cell>
          <cell r="BA118">
            <v>0</v>
          </cell>
          <cell r="BB118">
            <v>0</v>
          </cell>
          <cell r="BC118">
            <v>0</v>
          </cell>
          <cell r="BW118">
            <v>0</v>
          </cell>
          <cell r="BX118">
            <v>0</v>
          </cell>
          <cell r="BY118">
            <v>0</v>
          </cell>
          <cell r="BZ118">
            <v>0</v>
          </cell>
          <cell r="CA118">
            <v>0</v>
          </cell>
          <cell r="CB118">
            <v>0</v>
          </cell>
          <cell r="CC118">
            <v>0</v>
          </cell>
          <cell r="CD118">
            <v>0</v>
          </cell>
          <cell r="CF118">
            <v>0</v>
          </cell>
          <cell r="CG118">
            <v>0</v>
          </cell>
          <cell r="CH118">
            <v>0</v>
          </cell>
          <cell r="CN118">
            <v>0</v>
          </cell>
          <cell r="CO118">
            <v>0</v>
          </cell>
          <cell r="CP118">
            <v>0</v>
          </cell>
          <cell r="CQ118">
            <v>0</v>
          </cell>
          <cell r="CS118">
            <v>0</v>
          </cell>
          <cell r="CV118">
            <v>0</v>
          </cell>
          <cell r="CW118">
            <v>0</v>
          </cell>
          <cell r="DA118">
            <v>0</v>
          </cell>
          <cell r="DP118">
            <v>0</v>
          </cell>
          <cell r="DQ118">
            <v>0</v>
          </cell>
          <cell r="DR118">
            <v>0</v>
          </cell>
          <cell r="DS118">
            <v>0</v>
          </cell>
          <cell r="DT118">
            <v>0</v>
          </cell>
          <cell r="DU118">
            <v>0</v>
          </cell>
          <cell r="DV118">
            <v>0</v>
          </cell>
          <cell r="DW118">
            <v>0</v>
          </cell>
          <cell r="DX118">
            <v>0</v>
          </cell>
          <cell r="DY118">
            <v>0</v>
          </cell>
          <cell r="EE118">
            <v>0</v>
          </cell>
          <cell r="EF118">
            <v>0</v>
          </cell>
          <cell r="EH118">
            <v>0</v>
          </cell>
          <cell r="EI118">
            <v>0</v>
          </cell>
          <cell r="EJ118">
            <v>0</v>
          </cell>
          <cell r="EK118">
            <v>0</v>
          </cell>
          <cell r="EL118">
            <v>0</v>
          </cell>
          <cell r="EM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U119">
            <v>0</v>
          </cell>
          <cell r="V119">
            <v>0</v>
          </cell>
          <cell r="W119">
            <v>0</v>
          </cell>
          <cell r="X119">
            <v>0</v>
          </cell>
          <cell r="Y119">
            <v>0</v>
          </cell>
          <cell r="Z119">
            <v>0</v>
          </cell>
          <cell r="AA119">
            <v>0</v>
          </cell>
          <cell r="AB119">
            <v>0</v>
          </cell>
          <cell r="AC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V119">
            <v>0</v>
          </cell>
          <cell r="AW119">
            <v>0</v>
          </cell>
          <cell r="AX119">
            <v>0</v>
          </cell>
          <cell r="BA119">
            <v>0</v>
          </cell>
          <cell r="BB119">
            <v>0</v>
          </cell>
          <cell r="BC119">
            <v>0</v>
          </cell>
          <cell r="BW119">
            <v>0</v>
          </cell>
          <cell r="BX119">
            <v>0</v>
          </cell>
          <cell r="BY119">
            <v>0</v>
          </cell>
          <cell r="BZ119">
            <v>0</v>
          </cell>
          <cell r="CA119">
            <v>0</v>
          </cell>
          <cell r="CB119">
            <v>0</v>
          </cell>
          <cell r="CC119">
            <v>0</v>
          </cell>
          <cell r="CD119">
            <v>0</v>
          </cell>
          <cell r="CF119">
            <v>0</v>
          </cell>
          <cell r="CG119">
            <v>0</v>
          </cell>
          <cell r="CH119">
            <v>0</v>
          </cell>
          <cell r="CN119">
            <v>0</v>
          </cell>
          <cell r="CO119">
            <v>0</v>
          </cell>
          <cell r="CP119">
            <v>0</v>
          </cell>
          <cell r="CQ119">
            <v>0</v>
          </cell>
          <cell r="CS119">
            <v>0</v>
          </cell>
          <cell r="CV119">
            <v>0</v>
          </cell>
          <cell r="CW119">
            <v>0</v>
          </cell>
          <cell r="DA119">
            <v>0</v>
          </cell>
          <cell r="DP119">
            <v>0</v>
          </cell>
          <cell r="DQ119">
            <v>0</v>
          </cell>
          <cell r="DR119">
            <v>0</v>
          </cell>
          <cell r="DS119">
            <v>0</v>
          </cell>
          <cell r="DT119">
            <v>0</v>
          </cell>
          <cell r="DU119">
            <v>0</v>
          </cell>
          <cell r="DV119">
            <v>0</v>
          </cell>
          <cell r="DW119">
            <v>0</v>
          </cell>
          <cell r="DX119">
            <v>0</v>
          </cell>
          <cell r="DY119">
            <v>0</v>
          </cell>
          <cell r="EE119">
            <v>0</v>
          </cell>
          <cell r="EF119">
            <v>0</v>
          </cell>
          <cell r="EH119">
            <v>0</v>
          </cell>
          <cell r="EI119">
            <v>0</v>
          </cell>
          <cell r="EJ119">
            <v>0</v>
          </cell>
          <cell r="EK119">
            <v>0</v>
          </cell>
          <cell r="EL119">
            <v>0</v>
          </cell>
          <cell r="EM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R120">
            <v>0</v>
          </cell>
          <cell r="S120">
            <v>0</v>
          </cell>
          <cell r="T120">
            <v>0</v>
          </cell>
          <cell r="U120">
            <v>0</v>
          </cell>
          <cell r="V120">
            <v>0</v>
          </cell>
          <cell r="W120">
            <v>0</v>
          </cell>
          <cell r="X120">
            <v>0</v>
          </cell>
          <cell r="Y120">
            <v>0</v>
          </cell>
          <cell r="Z120">
            <v>0</v>
          </cell>
          <cell r="AA120">
            <v>0</v>
          </cell>
          <cell r="AB120">
            <v>0</v>
          </cell>
          <cell r="AC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V120">
            <v>0</v>
          </cell>
          <cell r="AW120">
            <v>0</v>
          </cell>
          <cell r="AX120">
            <v>0</v>
          </cell>
          <cell r="BA120">
            <v>0</v>
          </cell>
          <cell r="BB120">
            <v>0</v>
          </cell>
          <cell r="BC120">
            <v>0</v>
          </cell>
          <cell r="BW120">
            <v>0</v>
          </cell>
          <cell r="BX120">
            <v>0</v>
          </cell>
          <cell r="BY120">
            <v>0</v>
          </cell>
          <cell r="BZ120">
            <v>0</v>
          </cell>
          <cell r="CA120">
            <v>0</v>
          </cell>
          <cell r="CB120">
            <v>0</v>
          </cell>
          <cell r="CC120">
            <v>0</v>
          </cell>
          <cell r="CD120">
            <v>0</v>
          </cell>
          <cell r="CE120">
            <v>0</v>
          </cell>
          <cell r="CF120">
            <v>0</v>
          </cell>
          <cell r="CG120">
            <v>0</v>
          </cell>
          <cell r="CH120">
            <v>0</v>
          </cell>
          <cell r="CN120">
            <v>0</v>
          </cell>
          <cell r="CO120">
            <v>0</v>
          </cell>
          <cell r="CP120">
            <v>0</v>
          </cell>
          <cell r="CQ120">
            <v>0</v>
          </cell>
          <cell r="CS120">
            <v>0</v>
          </cell>
          <cell r="CV120">
            <v>0</v>
          </cell>
          <cell r="CW120">
            <v>0</v>
          </cell>
          <cell r="DA120">
            <v>0</v>
          </cell>
          <cell r="EE120">
            <v>0</v>
          </cell>
          <cell r="EF120">
            <v>0</v>
          </cell>
          <cell r="EH120">
            <v>0</v>
          </cell>
          <cell r="EI120">
            <v>0</v>
          </cell>
          <cell r="EJ120">
            <v>0</v>
          </cell>
          <cell r="EK120">
            <v>0</v>
          </cell>
          <cell r="EL120">
            <v>0</v>
          </cell>
          <cell r="EM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R121">
            <v>0</v>
          </cell>
          <cell r="S121">
            <v>0</v>
          </cell>
          <cell r="T121">
            <v>0</v>
          </cell>
          <cell r="U121">
            <v>0</v>
          </cell>
          <cell r="V121">
            <v>0</v>
          </cell>
          <cell r="W121">
            <v>0</v>
          </cell>
          <cell r="X121">
            <v>0</v>
          </cell>
          <cell r="Y121">
            <v>0</v>
          </cell>
          <cell r="Z121">
            <v>0</v>
          </cell>
          <cell r="AA121">
            <v>0</v>
          </cell>
          <cell r="AB121">
            <v>0</v>
          </cell>
          <cell r="AC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V121">
            <v>0</v>
          </cell>
          <cell r="AW121">
            <v>0</v>
          </cell>
          <cell r="AX121">
            <v>0</v>
          </cell>
          <cell r="BA121">
            <v>0</v>
          </cell>
          <cell r="BB121">
            <v>0</v>
          </cell>
          <cell r="BC121">
            <v>0</v>
          </cell>
          <cell r="BW121">
            <v>0</v>
          </cell>
          <cell r="BX121">
            <v>0</v>
          </cell>
          <cell r="BY121">
            <v>0</v>
          </cell>
          <cell r="BZ121">
            <v>0</v>
          </cell>
          <cell r="CA121">
            <v>0</v>
          </cell>
          <cell r="CB121">
            <v>0</v>
          </cell>
          <cell r="CC121">
            <v>0</v>
          </cell>
          <cell r="CD121">
            <v>0</v>
          </cell>
          <cell r="CE121">
            <v>0</v>
          </cell>
          <cell r="CF121">
            <v>0</v>
          </cell>
          <cell r="CG121">
            <v>0</v>
          </cell>
          <cell r="CH121">
            <v>0</v>
          </cell>
          <cell r="CN121">
            <v>0</v>
          </cell>
          <cell r="CO121">
            <v>0</v>
          </cell>
          <cell r="CP121">
            <v>0</v>
          </cell>
          <cell r="CQ121">
            <v>0</v>
          </cell>
          <cell r="CS121">
            <v>0</v>
          </cell>
          <cell r="CV121">
            <v>0</v>
          </cell>
          <cell r="CW121">
            <v>0</v>
          </cell>
          <cell r="DA121">
            <v>0</v>
          </cell>
          <cell r="EE121">
            <v>0</v>
          </cell>
          <cell r="EF121">
            <v>0</v>
          </cell>
          <cell r="EH121">
            <v>0</v>
          </cell>
          <cell r="EI121">
            <v>0</v>
          </cell>
          <cell r="EJ121">
            <v>0</v>
          </cell>
          <cell r="EK121">
            <v>0</v>
          </cell>
          <cell r="EL121">
            <v>0</v>
          </cell>
          <cell r="EM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V122">
            <v>0</v>
          </cell>
          <cell r="AW122">
            <v>0</v>
          </cell>
          <cell r="AX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N122">
            <v>0</v>
          </cell>
          <cell r="CO122">
            <v>0</v>
          </cell>
          <cell r="CP122">
            <v>0</v>
          </cell>
          <cell r="CQ122">
            <v>0</v>
          </cell>
          <cell r="CS122">
            <v>0</v>
          </cell>
          <cell r="CT122">
            <v>0</v>
          </cell>
          <cell r="CU122">
            <v>0</v>
          </cell>
          <cell r="CV122">
            <v>0</v>
          </cell>
          <cell r="CW122">
            <v>0</v>
          </cell>
          <cell r="EE122">
            <v>0</v>
          </cell>
          <cell r="EF122">
            <v>0</v>
          </cell>
          <cell r="EH122">
            <v>0</v>
          </cell>
          <cell r="EI122">
            <v>0</v>
          </cell>
          <cell r="EJ122">
            <v>0</v>
          </cell>
          <cell r="EK122">
            <v>0</v>
          </cell>
          <cell r="EL122">
            <v>0</v>
          </cell>
          <cell r="EM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V123">
            <v>0</v>
          </cell>
          <cell r="AW123">
            <v>0</v>
          </cell>
          <cell r="AX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N123">
            <v>0</v>
          </cell>
          <cell r="CO123">
            <v>0</v>
          </cell>
          <cell r="CP123">
            <v>0</v>
          </cell>
          <cell r="CQ123">
            <v>0</v>
          </cell>
          <cell r="CS123">
            <v>0</v>
          </cell>
          <cell r="CT123">
            <v>0</v>
          </cell>
          <cell r="CU123">
            <v>0</v>
          </cell>
          <cell r="CV123">
            <v>0</v>
          </cell>
          <cell r="CW123">
            <v>0</v>
          </cell>
          <cell r="EE123">
            <v>0</v>
          </cell>
          <cell r="EF123">
            <v>0</v>
          </cell>
          <cell r="EH123">
            <v>0</v>
          </cell>
          <cell r="EI123">
            <v>0</v>
          </cell>
          <cell r="EJ123">
            <v>0</v>
          </cell>
          <cell r="EK123">
            <v>0</v>
          </cell>
          <cell r="EL123">
            <v>0</v>
          </cell>
          <cell r="EM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V124">
            <v>0</v>
          </cell>
          <cell r="AW124">
            <v>0</v>
          </cell>
          <cell r="AX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N124">
            <v>0</v>
          </cell>
          <cell r="CO124">
            <v>0</v>
          </cell>
          <cell r="CP124">
            <v>0</v>
          </cell>
          <cell r="CQ124">
            <v>0</v>
          </cell>
          <cell r="CS124">
            <v>0</v>
          </cell>
          <cell r="CT124">
            <v>0</v>
          </cell>
          <cell r="CU124">
            <v>0</v>
          </cell>
          <cell r="CV124">
            <v>0</v>
          </cell>
          <cell r="CW124">
            <v>0</v>
          </cell>
          <cell r="EE124">
            <v>0</v>
          </cell>
          <cell r="EF124">
            <v>0</v>
          </cell>
          <cell r="EH124">
            <v>0</v>
          </cell>
          <cell r="EI124">
            <v>0</v>
          </cell>
          <cell r="EJ124">
            <v>0</v>
          </cell>
          <cell r="EK124">
            <v>0</v>
          </cell>
          <cell r="EL124">
            <v>0</v>
          </cell>
          <cell r="EM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V125">
            <v>0</v>
          </cell>
          <cell r="AW125">
            <v>0</v>
          </cell>
          <cell r="AX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N125">
            <v>0</v>
          </cell>
          <cell r="CO125">
            <v>0</v>
          </cell>
          <cell r="CP125">
            <v>0</v>
          </cell>
          <cell r="CQ125">
            <v>0</v>
          </cell>
          <cell r="CS125">
            <v>0</v>
          </cell>
          <cell r="CT125">
            <v>0</v>
          </cell>
          <cell r="CU125">
            <v>0</v>
          </cell>
          <cell r="CV125">
            <v>0</v>
          </cell>
          <cell r="CW125">
            <v>0</v>
          </cell>
          <cell r="EE125">
            <v>0</v>
          </cell>
          <cell r="EF125">
            <v>0</v>
          </cell>
          <cell r="EH125">
            <v>0</v>
          </cell>
          <cell r="EI125">
            <v>0</v>
          </cell>
          <cell r="EJ125">
            <v>0</v>
          </cell>
          <cell r="EK125">
            <v>0</v>
          </cell>
          <cell r="EL125">
            <v>0</v>
          </cell>
          <cell r="EM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V126">
            <v>0</v>
          </cell>
          <cell r="AW126">
            <v>0</v>
          </cell>
          <cell r="AX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N126">
            <v>0</v>
          </cell>
          <cell r="CO126">
            <v>0</v>
          </cell>
          <cell r="CP126">
            <v>0</v>
          </cell>
          <cell r="CQ126">
            <v>0</v>
          </cell>
          <cell r="CS126">
            <v>0</v>
          </cell>
          <cell r="CT126">
            <v>0</v>
          </cell>
          <cell r="CU126">
            <v>0</v>
          </cell>
          <cell r="CV126">
            <v>0</v>
          </cell>
          <cell r="CW126">
            <v>0</v>
          </cell>
          <cell r="EE126">
            <v>0</v>
          </cell>
          <cell r="EF126">
            <v>0</v>
          </cell>
          <cell r="EH126">
            <v>0</v>
          </cell>
          <cell r="EI126">
            <v>0</v>
          </cell>
          <cell r="EJ126">
            <v>0</v>
          </cell>
          <cell r="EK126">
            <v>0</v>
          </cell>
          <cell r="EL126">
            <v>0</v>
          </cell>
          <cell r="EM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V127">
            <v>0</v>
          </cell>
          <cell r="AW127">
            <v>0</v>
          </cell>
          <cell r="AX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N127">
            <v>0</v>
          </cell>
          <cell r="CO127">
            <v>0</v>
          </cell>
          <cell r="CP127">
            <v>0</v>
          </cell>
          <cell r="CQ127">
            <v>0</v>
          </cell>
          <cell r="CS127">
            <v>0</v>
          </cell>
          <cell r="CT127">
            <v>0</v>
          </cell>
          <cell r="CU127">
            <v>0</v>
          </cell>
          <cell r="CV127">
            <v>0</v>
          </cell>
          <cell r="CW127">
            <v>0</v>
          </cell>
          <cell r="EE127">
            <v>0</v>
          </cell>
          <cell r="EF127">
            <v>0</v>
          </cell>
          <cell r="EH127">
            <v>0</v>
          </cell>
          <cell r="EI127">
            <v>0</v>
          </cell>
          <cell r="EJ127">
            <v>0</v>
          </cell>
          <cell r="EK127">
            <v>0</v>
          </cell>
          <cell r="EL127">
            <v>0</v>
          </cell>
          <cell r="EM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V128">
            <v>0</v>
          </cell>
          <cell r="AW128">
            <v>0</v>
          </cell>
          <cell r="AX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N128">
            <v>0</v>
          </cell>
          <cell r="CO128">
            <v>0</v>
          </cell>
          <cell r="CP128">
            <v>0</v>
          </cell>
          <cell r="CQ128">
            <v>0</v>
          </cell>
          <cell r="CS128">
            <v>0</v>
          </cell>
          <cell r="CT128">
            <v>0</v>
          </cell>
          <cell r="CU128">
            <v>0</v>
          </cell>
          <cell r="CV128">
            <v>0</v>
          </cell>
          <cell r="CW128">
            <v>0</v>
          </cell>
          <cell r="EE128">
            <v>0</v>
          </cell>
          <cell r="EF128">
            <v>0</v>
          </cell>
          <cell r="EH128">
            <v>0</v>
          </cell>
          <cell r="EI128">
            <v>0</v>
          </cell>
          <cell r="EJ128">
            <v>0</v>
          </cell>
          <cell r="EK128">
            <v>0</v>
          </cell>
          <cell r="EL128">
            <v>0</v>
          </cell>
          <cell r="EM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V129">
            <v>0</v>
          </cell>
          <cell r="AW129">
            <v>0</v>
          </cell>
          <cell r="AX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N129">
            <v>0</v>
          </cell>
          <cell r="CO129">
            <v>0</v>
          </cell>
          <cell r="CP129">
            <v>0</v>
          </cell>
          <cell r="CQ129">
            <v>0</v>
          </cell>
          <cell r="CS129">
            <v>0</v>
          </cell>
          <cell r="CT129">
            <v>0</v>
          </cell>
          <cell r="CU129">
            <v>0</v>
          </cell>
          <cell r="CV129">
            <v>0</v>
          </cell>
          <cell r="CW129">
            <v>0</v>
          </cell>
          <cell r="EE129">
            <v>0</v>
          </cell>
          <cell r="EF129">
            <v>0</v>
          </cell>
          <cell r="EH129">
            <v>0</v>
          </cell>
          <cell r="EI129">
            <v>0</v>
          </cell>
          <cell r="EJ129">
            <v>0</v>
          </cell>
          <cell r="EK129">
            <v>0</v>
          </cell>
          <cell r="EL129">
            <v>0</v>
          </cell>
          <cell r="EM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V130">
            <v>0</v>
          </cell>
          <cell r="AW130">
            <v>0</v>
          </cell>
          <cell r="AX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N130">
            <v>0</v>
          </cell>
          <cell r="CO130">
            <v>0</v>
          </cell>
          <cell r="CP130">
            <v>0</v>
          </cell>
          <cell r="CQ130">
            <v>0</v>
          </cell>
          <cell r="CS130">
            <v>0</v>
          </cell>
          <cell r="CT130">
            <v>0</v>
          </cell>
          <cell r="CU130">
            <v>0</v>
          </cell>
          <cell r="CV130">
            <v>0</v>
          </cell>
          <cell r="CW130">
            <v>0</v>
          </cell>
          <cell r="EE130">
            <v>0</v>
          </cell>
          <cell r="EF130">
            <v>0</v>
          </cell>
          <cell r="EH130">
            <v>0</v>
          </cell>
          <cell r="EI130">
            <v>0</v>
          </cell>
          <cell r="EJ130">
            <v>0</v>
          </cell>
          <cell r="EK130">
            <v>0</v>
          </cell>
          <cell r="EL130">
            <v>0</v>
          </cell>
          <cell r="EM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V131">
            <v>0</v>
          </cell>
          <cell r="AW131">
            <v>0</v>
          </cell>
          <cell r="AX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N131">
            <v>0</v>
          </cell>
          <cell r="CO131">
            <v>0</v>
          </cell>
          <cell r="CP131">
            <v>0</v>
          </cell>
          <cell r="CQ131">
            <v>0</v>
          </cell>
          <cell r="CS131">
            <v>0</v>
          </cell>
          <cell r="CT131">
            <v>0</v>
          </cell>
          <cell r="CU131">
            <v>0</v>
          </cell>
          <cell r="CV131">
            <v>0</v>
          </cell>
          <cell r="CW131">
            <v>0</v>
          </cell>
          <cell r="EE131">
            <v>0</v>
          </cell>
          <cell r="EF131">
            <v>0</v>
          </cell>
          <cell r="EH131">
            <v>0</v>
          </cell>
          <cell r="EI131">
            <v>0</v>
          </cell>
          <cell r="EJ131">
            <v>0</v>
          </cell>
          <cell r="EK131">
            <v>0</v>
          </cell>
          <cell r="EL131">
            <v>0</v>
          </cell>
          <cell r="EM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V132">
            <v>0</v>
          </cell>
          <cell r="AW132">
            <v>0</v>
          </cell>
          <cell r="AX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N132">
            <v>0</v>
          </cell>
          <cell r="CO132">
            <v>0</v>
          </cell>
          <cell r="CP132">
            <v>0</v>
          </cell>
          <cell r="CQ132">
            <v>0</v>
          </cell>
          <cell r="CS132">
            <v>0</v>
          </cell>
          <cell r="CT132">
            <v>0</v>
          </cell>
          <cell r="CU132">
            <v>0</v>
          </cell>
          <cell r="CV132">
            <v>0</v>
          </cell>
          <cell r="CW132">
            <v>0</v>
          </cell>
          <cell r="EE132">
            <v>0</v>
          </cell>
          <cell r="EF132">
            <v>0</v>
          </cell>
          <cell r="EH132">
            <v>0</v>
          </cell>
          <cell r="EI132">
            <v>0</v>
          </cell>
          <cell r="EJ132">
            <v>0</v>
          </cell>
          <cell r="EK132">
            <v>0</v>
          </cell>
          <cell r="EL132">
            <v>0</v>
          </cell>
          <cell r="EM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V133">
            <v>0</v>
          </cell>
          <cell r="AW133">
            <v>0</v>
          </cell>
          <cell r="AX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N133">
            <v>0</v>
          </cell>
          <cell r="CO133">
            <v>0</v>
          </cell>
          <cell r="CP133">
            <v>0</v>
          </cell>
          <cell r="CQ133">
            <v>0</v>
          </cell>
          <cell r="CS133">
            <v>0</v>
          </cell>
          <cell r="CT133">
            <v>0</v>
          </cell>
          <cell r="CU133">
            <v>0</v>
          </cell>
          <cell r="CV133">
            <v>0</v>
          </cell>
          <cell r="CW133">
            <v>0</v>
          </cell>
          <cell r="EE133">
            <v>0</v>
          </cell>
          <cell r="EF133">
            <v>0</v>
          </cell>
          <cell r="EH133">
            <v>0</v>
          </cell>
          <cell r="EI133">
            <v>0</v>
          </cell>
          <cell r="EJ133">
            <v>0</v>
          </cell>
          <cell r="EK133">
            <v>0</v>
          </cell>
          <cell r="EL133">
            <v>0</v>
          </cell>
          <cell r="EM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V134">
            <v>0</v>
          </cell>
          <cell r="AW134">
            <v>0</v>
          </cell>
          <cell r="AX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N134">
            <v>0</v>
          </cell>
          <cell r="CO134">
            <v>0</v>
          </cell>
          <cell r="CP134">
            <v>0</v>
          </cell>
          <cell r="CQ134">
            <v>0</v>
          </cell>
          <cell r="CS134">
            <v>0</v>
          </cell>
          <cell r="CT134">
            <v>0</v>
          </cell>
          <cell r="CU134">
            <v>0</v>
          </cell>
          <cell r="CV134">
            <v>0</v>
          </cell>
          <cell r="CW134">
            <v>0</v>
          </cell>
          <cell r="EE134">
            <v>0</v>
          </cell>
          <cell r="EF134">
            <v>0</v>
          </cell>
          <cell r="EH134">
            <v>0</v>
          </cell>
          <cell r="EI134">
            <v>0</v>
          </cell>
          <cell r="EJ134">
            <v>0</v>
          </cell>
          <cell r="EK134">
            <v>0</v>
          </cell>
          <cell r="EL134">
            <v>0</v>
          </cell>
          <cell r="EM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V135">
            <v>0</v>
          </cell>
          <cell r="AW135">
            <v>0</v>
          </cell>
          <cell r="AX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N135">
            <v>0</v>
          </cell>
          <cell r="CO135">
            <v>0</v>
          </cell>
          <cell r="CP135">
            <v>0</v>
          </cell>
          <cell r="CQ135">
            <v>0</v>
          </cell>
          <cell r="CS135">
            <v>0</v>
          </cell>
          <cell r="CT135">
            <v>0</v>
          </cell>
          <cell r="CU135">
            <v>0</v>
          </cell>
          <cell r="CV135">
            <v>0</v>
          </cell>
          <cell r="CW135">
            <v>0</v>
          </cell>
          <cell r="EE135">
            <v>0</v>
          </cell>
          <cell r="EF135">
            <v>0</v>
          </cell>
          <cell r="EH135">
            <v>0</v>
          </cell>
          <cell r="EI135">
            <v>0</v>
          </cell>
          <cell r="EJ135">
            <v>0</v>
          </cell>
          <cell r="EK135">
            <v>0</v>
          </cell>
          <cell r="EL135">
            <v>0</v>
          </cell>
          <cell r="EM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V136">
            <v>0</v>
          </cell>
          <cell r="AW136">
            <v>0</v>
          </cell>
          <cell r="AX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N136">
            <v>0</v>
          </cell>
          <cell r="CO136">
            <v>0</v>
          </cell>
          <cell r="CP136">
            <v>0</v>
          </cell>
          <cell r="CQ136">
            <v>0</v>
          </cell>
          <cell r="CS136">
            <v>0</v>
          </cell>
          <cell r="CT136">
            <v>0</v>
          </cell>
          <cell r="CU136">
            <v>0</v>
          </cell>
          <cell r="CV136">
            <v>0</v>
          </cell>
          <cell r="CW136">
            <v>0</v>
          </cell>
          <cell r="EE136">
            <v>0</v>
          </cell>
          <cell r="EF136">
            <v>0</v>
          </cell>
          <cell r="EH136">
            <v>0</v>
          </cell>
          <cell r="EI136">
            <v>0</v>
          </cell>
          <cell r="EJ136">
            <v>0</v>
          </cell>
          <cell r="EK136">
            <v>0</v>
          </cell>
          <cell r="EL136">
            <v>0</v>
          </cell>
          <cell r="EM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V137">
            <v>0</v>
          </cell>
          <cell r="AW137">
            <v>0</v>
          </cell>
          <cell r="AX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N137">
            <v>0</v>
          </cell>
          <cell r="CO137">
            <v>0</v>
          </cell>
          <cell r="CP137">
            <v>0</v>
          </cell>
          <cell r="CQ137">
            <v>0</v>
          </cell>
          <cell r="CS137">
            <v>0</v>
          </cell>
          <cell r="CT137">
            <v>0</v>
          </cell>
          <cell r="CU137">
            <v>0</v>
          </cell>
          <cell r="CV137">
            <v>0</v>
          </cell>
          <cell r="CW137">
            <v>0</v>
          </cell>
          <cell r="EE137">
            <v>0</v>
          </cell>
          <cell r="EF137">
            <v>0</v>
          </cell>
          <cell r="EH137">
            <v>0</v>
          </cell>
          <cell r="EI137">
            <v>0</v>
          </cell>
          <cell r="EJ137">
            <v>0</v>
          </cell>
          <cell r="EK137">
            <v>0</v>
          </cell>
          <cell r="EL137">
            <v>0</v>
          </cell>
          <cell r="EM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V138">
            <v>0</v>
          </cell>
          <cell r="AW138">
            <v>0</v>
          </cell>
          <cell r="AX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N138">
            <v>0</v>
          </cell>
          <cell r="CO138">
            <v>0</v>
          </cell>
          <cell r="CP138">
            <v>0</v>
          </cell>
          <cell r="CQ138">
            <v>0</v>
          </cell>
          <cell r="CS138">
            <v>0</v>
          </cell>
          <cell r="CT138">
            <v>0</v>
          </cell>
          <cell r="CU138">
            <v>0</v>
          </cell>
          <cell r="CV138">
            <v>0</v>
          </cell>
          <cell r="CW138">
            <v>0</v>
          </cell>
          <cell r="EE138">
            <v>0</v>
          </cell>
          <cell r="EF138">
            <v>0</v>
          </cell>
          <cell r="EH138">
            <v>0</v>
          </cell>
          <cell r="EI138">
            <v>0</v>
          </cell>
          <cell r="EJ138">
            <v>0</v>
          </cell>
          <cell r="EK138">
            <v>0</v>
          </cell>
          <cell r="EL138">
            <v>0</v>
          </cell>
          <cell r="EM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V139">
            <v>0</v>
          </cell>
          <cell r="AW139">
            <v>0</v>
          </cell>
          <cell r="AX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N139">
            <v>0</v>
          </cell>
          <cell r="CO139">
            <v>0</v>
          </cell>
          <cell r="CP139">
            <v>0</v>
          </cell>
          <cell r="CQ139">
            <v>0</v>
          </cell>
          <cell r="CS139">
            <v>0</v>
          </cell>
          <cell r="CT139">
            <v>0</v>
          </cell>
          <cell r="CU139">
            <v>0</v>
          </cell>
          <cell r="CV139">
            <v>0</v>
          </cell>
          <cell r="CW139">
            <v>0</v>
          </cell>
          <cell r="EE139">
            <v>0</v>
          </cell>
          <cell r="EF139">
            <v>0</v>
          </cell>
          <cell r="EH139">
            <v>0</v>
          </cell>
          <cell r="EI139">
            <v>0</v>
          </cell>
          <cell r="EJ139">
            <v>0</v>
          </cell>
          <cell r="EK139">
            <v>0</v>
          </cell>
          <cell r="EL139">
            <v>0</v>
          </cell>
          <cell r="EM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V140">
            <v>0</v>
          </cell>
          <cell r="AW140">
            <v>0</v>
          </cell>
          <cell r="AX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N140">
            <v>0</v>
          </cell>
          <cell r="CO140">
            <v>0</v>
          </cell>
          <cell r="CP140">
            <v>0</v>
          </cell>
          <cell r="CQ140">
            <v>0</v>
          </cell>
          <cell r="CS140">
            <v>0</v>
          </cell>
          <cell r="CT140">
            <v>0</v>
          </cell>
          <cell r="CU140">
            <v>0</v>
          </cell>
          <cell r="CV140">
            <v>0</v>
          </cell>
          <cell r="CW140">
            <v>0</v>
          </cell>
          <cell r="EE140">
            <v>0</v>
          </cell>
          <cell r="EF140">
            <v>0</v>
          </cell>
          <cell r="EH140">
            <v>0</v>
          </cell>
          <cell r="EI140">
            <v>0</v>
          </cell>
          <cell r="EJ140">
            <v>0</v>
          </cell>
          <cell r="EK140">
            <v>0</v>
          </cell>
          <cell r="EL140">
            <v>0</v>
          </cell>
          <cell r="EM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V141">
            <v>0</v>
          </cell>
          <cell r="AW141">
            <v>0</v>
          </cell>
          <cell r="AX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N141">
            <v>0</v>
          </cell>
          <cell r="CO141">
            <v>0</v>
          </cell>
          <cell r="CP141">
            <v>0</v>
          </cell>
          <cell r="CQ141">
            <v>0</v>
          </cell>
          <cell r="CS141">
            <v>0</v>
          </cell>
          <cell r="CT141">
            <v>0</v>
          </cell>
          <cell r="CU141">
            <v>0</v>
          </cell>
          <cell r="CV141">
            <v>0</v>
          </cell>
          <cell r="CW141">
            <v>0</v>
          </cell>
          <cell r="EE141">
            <v>0</v>
          </cell>
          <cell r="EF141">
            <v>0</v>
          </cell>
          <cell r="EH141">
            <v>0</v>
          </cell>
          <cell r="EI141">
            <v>0</v>
          </cell>
          <cell r="EJ141">
            <v>0</v>
          </cell>
          <cell r="EK141">
            <v>0</v>
          </cell>
          <cell r="EL141">
            <v>0</v>
          </cell>
          <cell r="EM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V142">
            <v>0</v>
          </cell>
          <cell r="AW142">
            <v>0</v>
          </cell>
          <cell r="AX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N142">
            <v>0</v>
          </cell>
          <cell r="CO142">
            <v>0</v>
          </cell>
          <cell r="CP142">
            <v>0</v>
          </cell>
          <cell r="CQ142">
            <v>0</v>
          </cell>
          <cell r="CS142">
            <v>0</v>
          </cell>
          <cell r="CT142">
            <v>0</v>
          </cell>
          <cell r="CU142">
            <v>0</v>
          </cell>
          <cell r="CV142">
            <v>0</v>
          </cell>
          <cell r="CW142">
            <v>0</v>
          </cell>
          <cell r="EE142">
            <v>0</v>
          </cell>
          <cell r="EF142">
            <v>0</v>
          </cell>
          <cell r="EH142">
            <v>0</v>
          </cell>
          <cell r="EI142">
            <v>0</v>
          </cell>
          <cell r="EJ142">
            <v>0</v>
          </cell>
          <cell r="EK142">
            <v>0</v>
          </cell>
          <cell r="EL142">
            <v>0</v>
          </cell>
          <cell r="EM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V143">
            <v>0</v>
          </cell>
          <cell r="AW143">
            <v>0</v>
          </cell>
          <cell r="AX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N143">
            <v>0</v>
          </cell>
          <cell r="CO143">
            <v>0</v>
          </cell>
          <cell r="CP143">
            <v>0</v>
          </cell>
          <cell r="CQ143">
            <v>0</v>
          </cell>
          <cell r="CS143">
            <v>0</v>
          </cell>
          <cell r="CT143">
            <v>0</v>
          </cell>
          <cell r="CU143">
            <v>0</v>
          </cell>
          <cell r="CV143">
            <v>0</v>
          </cell>
          <cell r="CW143">
            <v>0</v>
          </cell>
          <cell r="EE143">
            <v>0</v>
          </cell>
          <cell r="EF143">
            <v>0</v>
          </cell>
          <cell r="EH143">
            <v>0</v>
          </cell>
          <cell r="EI143">
            <v>0</v>
          </cell>
          <cell r="EJ143">
            <v>0</v>
          </cell>
          <cell r="EK143">
            <v>0</v>
          </cell>
          <cell r="EL143">
            <v>0</v>
          </cell>
          <cell r="EM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V144">
            <v>0</v>
          </cell>
          <cell r="AW144">
            <v>0</v>
          </cell>
          <cell r="AX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N144">
            <v>0</v>
          </cell>
          <cell r="CO144">
            <v>0</v>
          </cell>
          <cell r="CP144">
            <v>0</v>
          </cell>
          <cell r="CQ144">
            <v>0</v>
          </cell>
          <cell r="CS144">
            <v>0</v>
          </cell>
          <cell r="CT144">
            <v>0</v>
          </cell>
          <cell r="CU144">
            <v>0</v>
          </cell>
          <cell r="CV144">
            <v>0</v>
          </cell>
          <cell r="CW144">
            <v>0</v>
          </cell>
          <cell r="EE144">
            <v>0</v>
          </cell>
          <cell r="EF144">
            <v>0</v>
          </cell>
          <cell r="EH144">
            <v>0</v>
          </cell>
          <cell r="EI144">
            <v>0</v>
          </cell>
          <cell r="EJ144">
            <v>0</v>
          </cell>
          <cell r="EK144">
            <v>0</v>
          </cell>
          <cell r="EL144">
            <v>0</v>
          </cell>
          <cell r="EM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V145">
            <v>0</v>
          </cell>
          <cell r="AW145">
            <v>0</v>
          </cell>
          <cell r="AX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N145">
            <v>0</v>
          </cell>
          <cell r="CO145">
            <v>0</v>
          </cell>
          <cell r="CP145">
            <v>0</v>
          </cell>
          <cell r="CQ145">
            <v>0</v>
          </cell>
          <cell r="CS145">
            <v>0</v>
          </cell>
          <cell r="CT145">
            <v>0</v>
          </cell>
          <cell r="CU145">
            <v>0</v>
          </cell>
          <cell r="CV145">
            <v>0</v>
          </cell>
          <cell r="CW145">
            <v>0</v>
          </cell>
          <cell r="EE145">
            <v>0</v>
          </cell>
          <cell r="EF145">
            <v>0</v>
          </cell>
          <cell r="EH145">
            <v>0</v>
          </cell>
          <cell r="EI145">
            <v>0</v>
          </cell>
          <cell r="EJ145">
            <v>0</v>
          </cell>
          <cell r="EK145">
            <v>0</v>
          </cell>
          <cell r="EL145">
            <v>0</v>
          </cell>
          <cell r="EM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V146">
            <v>0</v>
          </cell>
          <cell r="AW146">
            <v>0</v>
          </cell>
          <cell r="AX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N146">
            <v>0</v>
          </cell>
          <cell r="CO146">
            <v>0</v>
          </cell>
          <cell r="CP146">
            <v>0</v>
          </cell>
          <cell r="CQ146">
            <v>0</v>
          </cell>
          <cell r="CS146">
            <v>0</v>
          </cell>
          <cell r="CT146">
            <v>0</v>
          </cell>
          <cell r="CU146">
            <v>0</v>
          </cell>
          <cell r="CV146">
            <v>0</v>
          </cell>
          <cell r="CW146">
            <v>0</v>
          </cell>
          <cell r="EE146">
            <v>0</v>
          </cell>
          <cell r="EF146">
            <v>0</v>
          </cell>
          <cell r="EH146">
            <v>0</v>
          </cell>
          <cell r="EI146">
            <v>0</v>
          </cell>
          <cell r="EJ146">
            <v>0</v>
          </cell>
          <cell r="EK146">
            <v>0</v>
          </cell>
          <cell r="EL146">
            <v>0</v>
          </cell>
          <cell r="EM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V147">
            <v>0</v>
          </cell>
          <cell r="AW147">
            <v>0</v>
          </cell>
          <cell r="AX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N147">
            <v>0</v>
          </cell>
          <cell r="CO147">
            <v>0</v>
          </cell>
          <cell r="CP147">
            <v>0</v>
          </cell>
          <cell r="CQ147">
            <v>0</v>
          </cell>
          <cell r="CS147">
            <v>0</v>
          </cell>
          <cell r="CT147">
            <v>0</v>
          </cell>
          <cell r="CU147">
            <v>0</v>
          </cell>
          <cell r="CV147">
            <v>0</v>
          </cell>
          <cell r="CW147">
            <v>0</v>
          </cell>
          <cell r="EE147">
            <v>0</v>
          </cell>
          <cell r="EF147">
            <v>0</v>
          </cell>
          <cell r="EH147">
            <v>0</v>
          </cell>
          <cell r="EI147">
            <v>0</v>
          </cell>
          <cell r="EJ147">
            <v>0</v>
          </cell>
          <cell r="EK147">
            <v>0</v>
          </cell>
          <cell r="EL147">
            <v>0</v>
          </cell>
          <cell r="EM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V148">
            <v>0</v>
          </cell>
          <cell r="AW148">
            <v>0</v>
          </cell>
          <cell r="AX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N148">
            <v>0</v>
          </cell>
          <cell r="CO148">
            <v>0</v>
          </cell>
          <cell r="CP148">
            <v>0</v>
          </cell>
          <cell r="CQ148">
            <v>0</v>
          </cell>
          <cell r="CS148">
            <v>0</v>
          </cell>
          <cell r="CT148">
            <v>0</v>
          </cell>
          <cell r="CU148">
            <v>0</v>
          </cell>
          <cell r="CV148">
            <v>0</v>
          </cell>
          <cell r="CW148">
            <v>0</v>
          </cell>
          <cell r="EE148">
            <v>0</v>
          </cell>
          <cell r="EF148">
            <v>0</v>
          </cell>
          <cell r="EH148">
            <v>0</v>
          </cell>
          <cell r="EI148">
            <v>0</v>
          </cell>
          <cell r="EJ148">
            <v>0</v>
          </cell>
          <cell r="EK148">
            <v>0</v>
          </cell>
          <cell r="EL148">
            <v>0</v>
          </cell>
          <cell r="EM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V149">
            <v>0</v>
          </cell>
          <cell r="AW149">
            <v>0</v>
          </cell>
          <cell r="AX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N149">
            <v>0</v>
          </cell>
          <cell r="CO149">
            <v>0</v>
          </cell>
          <cell r="CP149">
            <v>0</v>
          </cell>
          <cell r="CQ149">
            <v>0</v>
          </cell>
          <cell r="CS149">
            <v>0</v>
          </cell>
          <cell r="CT149">
            <v>0</v>
          </cell>
          <cell r="CU149">
            <v>0</v>
          </cell>
          <cell r="CV149">
            <v>0</v>
          </cell>
          <cell r="CW149">
            <v>0</v>
          </cell>
          <cell r="EE149">
            <v>0</v>
          </cell>
          <cell r="EF149">
            <v>0</v>
          </cell>
          <cell r="EH149">
            <v>0</v>
          </cell>
          <cell r="EI149">
            <v>0</v>
          </cell>
          <cell r="EJ149">
            <v>0</v>
          </cell>
          <cell r="EK149">
            <v>0</v>
          </cell>
          <cell r="EL149">
            <v>0</v>
          </cell>
          <cell r="EM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V150">
            <v>0</v>
          </cell>
          <cell r="AW150">
            <v>0</v>
          </cell>
          <cell r="AX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N150">
            <v>0</v>
          </cell>
          <cell r="CO150">
            <v>0</v>
          </cell>
          <cell r="CP150">
            <v>0</v>
          </cell>
          <cell r="CQ150">
            <v>0</v>
          </cell>
          <cell r="CS150">
            <v>0</v>
          </cell>
          <cell r="CT150">
            <v>0</v>
          </cell>
          <cell r="CU150">
            <v>0</v>
          </cell>
          <cell r="CV150">
            <v>0</v>
          </cell>
          <cell r="CW150">
            <v>0</v>
          </cell>
          <cell r="EE150">
            <v>0</v>
          </cell>
          <cell r="EF150">
            <v>0</v>
          </cell>
          <cell r="EH150">
            <v>0</v>
          </cell>
          <cell r="EI150">
            <v>0</v>
          </cell>
          <cell r="EJ150">
            <v>0</v>
          </cell>
          <cell r="EK150">
            <v>0</v>
          </cell>
          <cell r="EL150">
            <v>0</v>
          </cell>
          <cell r="EM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V151">
            <v>0</v>
          </cell>
          <cell r="AW151">
            <v>0</v>
          </cell>
          <cell r="AX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N151">
            <v>0</v>
          </cell>
          <cell r="CO151">
            <v>0</v>
          </cell>
          <cell r="CP151">
            <v>0</v>
          </cell>
          <cell r="CQ151">
            <v>0</v>
          </cell>
          <cell r="CS151">
            <v>0</v>
          </cell>
          <cell r="CT151">
            <v>0</v>
          </cell>
          <cell r="CU151">
            <v>0</v>
          </cell>
          <cell r="CV151">
            <v>0</v>
          </cell>
          <cell r="CW151">
            <v>0</v>
          </cell>
          <cell r="EE151">
            <v>0</v>
          </cell>
          <cell r="EF151">
            <v>0</v>
          </cell>
          <cell r="EH151">
            <v>0</v>
          </cell>
          <cell r="EI151">
            <v>0</v>
          </cell>
          <cell r="EJ151">
            <v>0</v>
          </cell>
          <cell r="EK151">
            <v>0</v>
          </cell>
          <cell r="EL151">
            <v>0</v>
          </cell>
          <cell r="EM151">
            <v>0</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V152">
            <v>0</v>
          </cell>
          <cell r="AW152">
            <v>0</v>
          </cell>
          <cell r="AX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N152">
            <v>0</v>
          </cell>
          <cell r="CO152">
            <v>0</v>
          </cell>
          <cell r="CP152">
            <v>0</v>
          </cell>
          <cell r="CQ152">
            <v>0</v>
          </cell>
          <cell r="CS152">
            <v>0</v>
          </cell>
          <cell r="CT152">
            <v>0</v>
          </cell>
          <cell r="CU152">
            <v>0</v>
          </cell>
          <cell r="CV152">
            <v>0</v>
          </cell>
          <cell r="CW152">
            <v>0</v>
          </cell>
          <cell r="EE152">
            <v>0</v>
          </cell>
          <cell r="EF152">
            <v>0</v>
          </cell>
          <cell r="EH152">
            <v>0</v>
          </cell>
          <cell r="EI152">
            <v>0</v>
          </cell>
          <cell r="EJ152">
            <v>0</v>
          </cell>
          <cell r="EK152">
            <v>0</v>
          </cell>
          <cell r="EL152">
            <v>0</v>
          </cell>
          <cell r="EM152">
            <v>0</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V153">
            <v>0</v>
          </cell>
          <cell r="AW153">
            <v>0</v>
          </cell>
          <cell r="AX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N153">
            <v>0</v>
          </cell>
          <cell r="CO153">
            <v>0</v>
          </cell>
          <cell r="CP153">
            <v>0</v>
          </cell>
          <cell r="CQ153">
            <v>0</v>
          </cell>
          <cell r="CS153">
            <v>0</v>
          </cell>
          <cell r="CT153">
            <v>0</v>
          </cell>
          <cell r="CU153">
            <v>0</v>
          </cell>
          <cell r="CV153">
            <v>0</v>
          </cell>
          <cell r="CW153">
            <v>0</v>
          </cell>
          <cell r="EE153">
            <v>0</v>
          </cell>
          <cell r="EF153">
            <v>0</v>
          </cell>
          <cell r="EH153">
            <v>0</v>
          </cell>
          <cell r="EI153">
            <v>0</v>
          </cell>
          <cell r="EJ153">
            <v>0</v>
          </cell>
          <cell r="EK153">
            <v>0</v>
          </cell>
          <cell r="EL153">
            <v>0</v>
          </cell>
          <cell r="EM153">
            <v>0</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V154">
            <v>0</v>
          </cell>
          <cell r="AW154">
            <v>0</v>
          </cell>
          <cell r="AX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N154">
            <v>0</v>
          </cell>
          <cell r="CO154">
            <v>0</v>
          </cell>
          <cell r="CP154">
            <v>0</v>
          </cell>
          <cell r="CQ154">
            <v>0</v>
          </cell>
          <cell r="CS154">
            <v>0</v>
          </cell>
          <cell r="CT154">
            <v>0</v>
          </cell>
          <cell r="CU154">
            <v>0</v>
          </cell>
          <cell r="CV154">
            <v>0</v>
          </cell>
          <cell r="CW154">
            <v>0</v>
          </cell>
          <cell r="EE154">
            <v>0</v>
          </cell>
          <cell r="EF154">
            <v>0</v>
          </cell>
          <cell r="EH154">
            <v>0</v>
          </cell>
          <cell r="EI154">
            <v>0</v>
          </cell>
          <cell r="EJ154">
            <v>0</v>
          </cell>
          <cell r="EK154">
            <v>0</v>
          </cell>
          <cell r="EL154">
            <v>0</v>
          </cell>
          <cell r="EM154">
            <v>0</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V155">
            <v>0</v>
          </cell>
          <cell r="AW155">
            <v>0</v>
          </cell>
          <cell r="AX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N155">
            <v>0</v>
          </cell>
          <cell r="CO155">
            <v>0</v>
          </cell>
          <cell r="CP155">
            <v>0</v>
          </cell>
          <cell r="CQ155">
            <v>0</v>
          </cell>
          <cell r="CS155">
            <v>0</v>
          </cell>
          <cell r="CT155">
            <v>0</v>
          </cell>
          <cell r="CU155">
            <v>0</v>
          </cell>
          <cell r="CV155">
            <v>0</v>
          </cell>
          <cell r="CW155">
            <v>0</v>
          </cell>
          <cell r="EE155">
            <v>0</v>
          </cell>
          <cell r="EF155">
            <v>0</v>
          </cell>
          <cell r="EH155">
            <v>0</v>
          </cell>
          <cell r="EI155">
            <v>0</v>
          </cell>
          <cell r="EJ155">
            <v>0</v>
          </cell>
          <cell r="EK155">
            <v>0</v>
          </cell>
          <cell r="EL155">
            <v>0</v>
          </cell>
          <cell r="EM155">
            <v>0</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V156">
            <v>0</v>
          </cell>
          <cell r="AW156">
            <v>0</v>
          </cell>
          <cell r="AX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N156">
            <v>0</v>
          </cell>
          <cell r="CO156">
            <v>0</v>
          </cell>
          <cell r="CP156">
            <v>0</v>
          </cell>
          <cell r="CQ156">
            <v>0</v>
          </cell>
          <cell r="CS156">
            <v>0</v>
          </cell>
          <cell r="CT156">
            <v>0</v>
          </cell>
          <cell r="CU156">
            <v>0</v>
          </cell>
          <cell r="CV156">
            <v>0</v>
          </cell>
          <cell r="CW156">
            <v>0</v>
          </cell>
          <cell r="EE156">
            <v>0</v>
          </cell>
          <cell r="EF156">
            <v>0</v>
          </cell>
          <cell r="EH156">
            <v>0</v>
          </cell>
          <cell r="EI156">
            <v>0</v>
          </cell>
          <cell r="EJ156">
            <v>0</v>
          </cell>
          <cell r="EK156">
            <v>0</v>
          </cell>
          <cell r="EL156">
            <v>0</v>
          </cell>
          <cell r="EM156">
            <v>0</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V157">
            <v>0</v>
          </cell>
          <cell r="AW157">
            <v>0</v>
          </cell>
          <cell r="AX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N157">
            <v>0</v>
          </cell>
          <cell r="CO157">
            <v>0</v>
          </cell>
          <cell r="CP157">
            <v>0</v>
          </cell>
          <cell r="CQ157">
            <v>0</v>
          </cell>
          <cell r="CS157">
            <v>0</v>
          </cell>
          <cell r="CT157">
            <v>0</v>
          </cell>
          <cell r="CU157">
            <v>0</v>
          </cell>
          <cell r="CV157">
            <v>0</v>
          </cell>
          <cell r="CW157">
            <v>0</v>
          </cell>
          <cell r="EE157">
            <v>0</v>
          </cell>
          <cell r="EF157">
            <v>0</v>
          </cell>
          <cell r="EH157">
            <v>0</v>
          </cell>
          <cell r="EI157">
            <v>0</v>
          </cell>
          <cell r="EJ157">
            <v>0</v>
          </cell>
          <cell r="EK157">
            <v>0</v>
          </cell>
          <cell r="EL157">
            <v>0</v>
          </cell>
          <cell r="EM157">
            <v>0</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V158">
            <v>0</v>
          </cell>
          <cell r="AW158">
            <v>0</v>
          </cell>
          <cell r="AX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N158">
            <v>0</v>
          </cell>
          <cell r="CO158">
            <v>0</v>
          </cell>
          <cell r="CP158">
            <v>0</v>
          </cell>
          <cell r="CQ158">
            <v>0</v>
          </cell>
          <cell r="CS158">
            <v>0</v>
          </cell>
          <cell r="CT158">
            <v>0</v>
          </cell>
          <cell r="CU158">
            <v>0</v>
          </cell>
          <cell r="CV158">
            <v>0</v>
          </cell>
          <cell r="CW158">
            <v>0</v>
          </cell>
          <cell r="EE158">
            <v>0</v>
          </cell>
          <cell r="EF158">
            <v>0</v>
          </cell>
          <cell r="EH158">
            <v>0</v>
          </cell>
          <cell r="EI158">
            <v>0</v>
          </cell>
          <cell r="EJ158">
            <v>0</v>
          </cell>
          <cell r="EK158">
            <v>0</v>
          </cell>
          <cell r="EL158">
            <v>0</v>
          </cell>
          <cell r="EM158">
            <v>0</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V159">
            <v>0</v>
          </cell>
          <cell r="AW159">
            <v>0</v>
          </cell>
          <cell r="AX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N159">
            <v>0</v>
          </cell>
          <cell r="CO159">
            <v>0</v>
          </cell>
          <cell r="CP159">
            <v>0</v>
          </cell>
          <cell r="CQ159">
            <v>0</v>
          </cell>
          <cell r="CS159">
            <v>0</v>
          </cell>
          <cell r="CT159">
            <v>0</v>
          </cell>
          <cell r="CU159">
            <v>0</v>
          </cell>
          <cell r="CV159">
            <v>0</v>
          </cell>
          <cell r="CW159">
            <v>0</v>
          </cell>
          <cell r="EE159">
            <v>0</v>
          </cell>
          <cell r="EF159">
            <v>0</v>
          </cell>
          <cell r="EH159">
            <v>0</v>
          </cell>
          <cell r="EI159">
            <v>0</v>
          </cell>
          <cell r="EJ159">
            <v>0</v>
          </cell>
          <cell r="EK159">
            <v>0</v>
          </cell>
          <cell r="EL159">
            <v>0</v>
          </cell>
          <cell r="EM159">
            <v>0</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V160">
            <v>0</v>
          </cell>
          <cell r="AW160">
            <v>0</v>
          </cell>
          <cell r="AX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N160">
            <v>0</v>
          </cell>
          <cell r="CO160">
            <v>0</v>
          </cell>
          <cell r="CP160">
            <v>0</v>
          </cell>
          <cell r="CQ160">
            <v>0</v>
          </cell>
          <cell r="CS160">
            <v>0</v>
          </cell>
          <cell r="CT160">
            <v>0</v>
          </cell>
          <cell r="CU160">
            <v>0</v>
          </cell>
          <cell r="CV160">
            <v>0</v>
          </cell>
          <cell r="CW160">
            <v>0</v>
          </cell>
          <cell r="EE160">
            <v>0</v>
          </cell>
          <cell r="EF160">
            <v>0</v>
          </cell>
          <cell r="EH160">
            <v>0</v>
          </cell>
          <cell r="EI160">
            <v>0</v>
          </cell>
          <cell r="EJ160">
            <v>0</v>
          </cell>
          <cell r="EK160">
            <v>0</v>
          </cell>
          <cell r="EL160">
            <v>0</v>
          </cell>
          <cell r="EM160">
            <v>0</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V161">
            <v>0</v>
          </cell>
          <cell r="AW161">
            <v>0</v>
          </cell>
          <cell r="AX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N161">
            <v>0</v>
          </cell>
          <cell r="CO161">
            <v>0</v>
          </cell>
          <cell r="CP161">
            <v>0</v>
          </cell>
          <cell r="CQ161">
            <v>0</v>
          </cell>
          <cell r="CS161">
            <v>0</v>
          </cell>
          <cell r="CT161">
            <v>0</v>
          </cell>
          <cell r="CU161">
            <v>0</v>
          </cell>
          <cell r="CV161">
            <v>0</v>
          </cell>
          <cell r="CW161">
            <v>0</v>
          </cell>
          <cell r="EE161">
            <v>0</v>
          </cell>
          <cell r="EF161">
            <v>0</v>
          </cell>
          <cell r="EH161">
            <v>0</v>
          </cell>
          <cell r="EI161">
            <v>0</v>
          </cell>
          <cell r="EJ161">
            <v>0</v>
          </cell>
          <cell r="EK161">
            <v>0</v>
          </cell>
          <cell r="EL161">
            <v>0</v>
          </cell>
          <cell r="EM161">
            <v>0</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V162">
            <v>0</v>
          </cell>
          <cell r="AW162">
            <v>0</v>
          </cell>
          <cell r="AX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N162">
            <v>0</v>
          </cell>
          <cell r="CO162">
            <v>0</v>
          </cell>
          <cell r="CP162">
            <v>0</v>
          </cell>
          <cell r="CQ162">
            <v>0</v>
          </cell>
          <cell r="CS162">
            <v>0</v>
          </cell>
          <cell r="CT162">
            <v>0</v>
          </cell>
          <cell r="CU162">
            <v>0</v>
          </cell>
          <cell r="CV162">
            <v>0</v>
          </cell>
          <cell r="CW162">
            <v>0</v>
          </cell>
          <cell r="EE162">
            <v>0</v>
          </cell>
          <cell r="EF162">
            <v>0</v>
          </cell>
          <cell r="EH162">
            <v>0</v>
          </cell>
          <cell r="EI162">
            <v>0</v>
          </cell>
          <cell r="EJ162">
            <v>0</v>
          </cell>
          <cell r="EK162">
            <v>0</v>
          </cell>
          <cell r="EL162">
            <v>0</v>
          </cell>
          <cell r="EM162">
            <v>0</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V163">
            <v>0</v>
          </cell>
          <cell r="AW163">
            <v>0</v>
          </cell>
          <cell r="AX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N163">
            <v>0</v>
          </cell>
          <cell r="CO163">
            <v>0</v>
          </cell>
          <cell r="CP163">
            <v>0</v>
          </cell>
          <cell r="CQ163">
            <v>0</v>
          </cell>
          <cell r="CS163">
            <v>0</v>
          </cell>
          <cell r="CT163">
            <v>0</v>
          </cell>
          <cell r="CU163">
            <v>0</v>
          </cell>
          <cell r="CV163">
            <v>0</v>
          </cell>
          <cell r="CW163">
            <v>0</v>
          </cell>
          <cell r="EE163">
            <v>0</v>
          </cell>
          <cell r="EF163">
            <v>0</v>
          </cell>
          <cell r="EH163">
            <v>0</v>
          </cell>
          <cell r="EI163">
            <v>0</v>
          </cell>
          <cell r="EJ163">
            <v>0</v>
          </cell>
          <cell r="EK163">
            <v>0</v>
          </cell>
          <cell r="EL163">
            <v>0</v>
          </cell>
          <cell r="EM163">
            <v>0</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V164">
            <v>0</v>
          </cell>
          <cell r="AW164">
            <v>0</v>
          </cell>
          <cell r="AX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N164">
            <v>0</v>
          </cell>
          <cell r="CO164">
            <v>0</v>
          </cell>
          <cell r="CP164">
            <v>0</v>
          </cell>
          <cell r="CQ164">
            <v>0</v>
          </cell>
          <cell r="CS164">
            <v>0</v>
          </cell>
          <cell r="CT164">
            <v>0</v>
          </cell>
          <cell r="CU164">
            <v>0</v>
          </cell>
          <cell r="CV164">
            <v>0</v>
          </cell>
          <cell r="CW164">
            <v>0</v>
          </cell>
          <cell r="EE164">
            <v>0</v>
          </cell>
          <cell r="EF164">
            <v>0</v>
          </cell>
          <cell r="EH164">
            <v>0</v>
          </cell>
          <cell r="EI164">
            <v>0</v>
          </cell>
          <cell r="EJ164">
            <v>0</v>
          </cell>
          <cell r="EK164">
            <v>0</v>
          </cell>
          <cell r="EL164">
            <v>0</v>
          </cell>
          <cell r="EM164">
            <v>0</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V165">
            <v>0</v>
          </cell>
          <cell r="AW165">
            <v>0</v>
          </cell>
          <cell r="AX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N165">
            <v>0</v>
          </cell>
          <cell r="CO165">
            <v>0</v>
          </cell>
          <cell r="CP165">
            <v>0</v>
          </cell>
          <cell r="CQ165">
            <v>0</v>
          </cell>
          <cell r="CS165">
            <v>0</v>
          </cell>
          <cell r="CT165">
            <v>0</v>
          </cell>
          <cell r="CU165">
            <v>0</v>
          </cell>
          <cell r="CV165">
            <v>0</v>
          </cell>
          <cell r="CW165">
            <v>0</v>
          </cell>
          <cell r="EE165">
            <v>0</v>
          </cell>
          <cell r="EF165">
            <v>0</v>
          </cell>
          <cell r="EH165">
            <v>0</v>
          </cell>
          <cell r="EI165">
            <v>0</v>
          </cell>
          <cell r="EJ165">
            <v>0</v>
          </cell>
          <cell r="EK165">
            <v>0</v>
          </cell>
          <cell r="EL165">
            <v>0</v>
          </cell>
          <cell r="EM165">
            <v>0</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V166">
            <v>0</v>
          </cell>
          <cell r="AW166">
            <v>0</v>
          </cell>
          <cell r="AX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N166">
            <v>0</v>
          </cell>
          <cell r="CO166">
            <v>0</v>
          </cell>
          <cell r="CP166">
            <v>0</v>
          </cell>
          <cell r="CQ166">
            <v>0</v>
          </cell>
          <cell r="CS166">
            <v>0</v>
          </cell>
          <cell r="CT166">
            <v>0</v>
          </cell>
          <cell r="CU166">
            <v>0</v>
          </cell>
          <cell r="CV166">
            <v>0</v>
          </cell>
          <cell r="CW166">
            <v>0</v>
          </cell>
          <cell r="EE166">
            <v>0</v>
          </cell>
          <cell r="EF166">
            <v>0</v>
          </cell>
          <cell r="EH166">
            <v>0</v>
          </cell>
          <cell r="EI166">
            <v>0</v>
          </cell>
          <cell r="EJ166">
            <v>0</v>
          </cell>
          <cell r="EK166">
            <v>0</v>
          </cell>
          <cell r="EL166">
            <v>0</v>
          </cell>
          <cell r="EM166">
            <v>0</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V167">
            <v>0</v>
          </cell>
          <cell r="AW167">
            <v>0</v>
          </cell>
          <cell r="AX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N167">
            <v>0</v>
          </cell>
          <cell r="CO167">
            <v>0</v>
          </cell>
          <cell r="CP167">
            <v>0</v>
          </cell>
          <cell r="CQ167">
            <v>0</v>
          </cell>
          <cell r="CS167">
            <v>0</v>
          </cell>
          <cell r="CT167">
            <v>0</v>
          </cell>
          <cell r="CU167">
            <v>0</v>
          </cell>
          <cell r="CV167">
            <v>0</v>
          </cell>
          <cell r="CW167">
            <v>0</v>
          </cell>
          <cell r="EE167">
            <v>0</v>
          </cell>
          <cell r="EF167">
            <v>0</v>
          </cell>
          <cell r="EH167">
            <v>0</v>
          </cell>
          <cell r="EI167">
            <v>0</v>
          </cell>
          <cell r="EJ167">
            <v>0</v>
          </cell>
          <cell r="EK167">
            <v>0</v>
          </cell>
          <cell r="EL167">
            <v>0</v>
          </cell>
          <cell r="EM167">
            <v>0</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V168">
            <v>0</v>
          </cell>
          <cell r="AW168">
            <v>0</v>
          </cell>
          <cell r="AX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N168">
            <v>0</v>
          </cell>
          <cell r="CO168">
            <v>0</v>
          </cell>
          <cell r="CP168">
            <v>0</v>
          </cell>
          <cell r="CQ168">
            <v>0</v>
          </cell>
          <cell r="CS168">
            <v>0</v>
          </cell>
          <cell r="CT168">
            <v>0</v>
          </cell>
          <cell r="CU168">
            <v>0</v>
          </cell>
          <cell r="CV168">
            <v>0</v>
          </cell>
          <cell r="CW168">
            <v>0</v>
          </cell>
          <cell r="EE168">
            <v>0</v>
          </cell>
          <cell r="EF168">
            <v>0</v>
          </cell>
          <cell r="EH168">
            <v>0</v>
          </cell>
          <cell r="EI168">
            <v>0</v>
          </cell>
          <cell r="EJ168">
            <v>0</v>
          </cell>
          <cell r="EK168">
            <v>0</v>
          </cell>
          <cell r="EL168">
            <v>0</v>
          </cell>
          <cell r="EM168">
            <v>0</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V169">
            <v>0</v>
          </cell>
          <cell r="AW169">
            <v>0</v>
          </cell>
          <cell r="AX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N169">
            <v>0</v>
          </cell>
          <cell r="CO169">
            <v>0</v>
          </cell>
          <cell r="CP169">
            <v>0</v>
          </cell>
          <cell r="CQ169">
            <v>0</v>
          </cell>
          <cell r="CS169">
            <v>0</v>
          </cell>
          <cell r="CT169">
            <v>0</v>
          </cell>
          <cell r="CU169">
            <v>0</v>
          </cell>
          <cell r="CV169">
            <v>0</v>
          </cell>
          <cell r="CW169">
            <v>0</v>
          </cell>
          <cell r="EE169">
            <v>0</v>
          </cell>
          <cell r="EF169">
            <v>0</v>
          </cell>
          <cell r="EH169">
            <v>0</v>
          </cell>
          <cell r="EI169">
            <v>0</v>
          </cell>
          <cell r="EJ169">
            <v>0</v>
          </cell>
          <cell r="EK169">
            <v>0</v>
          </cell>
          <cell r="EL169">
            <v>0</v>
          </cell>
          <cell r="EM169">
            <v>0</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V170">
            <v>0</v>
          </cell>
          <cell r="AW170">
            <v>0</v>
          </cell>
          <cell r="AX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N170">
            <v>0</v>
          </cell>
          <cell r="CO170">
            <v>0</v>
          </cell>
          <cell r="CP170">
            <v>0</v>
          </cell>
          <cell r="CQ170">
            <v>0</v>
          </cell>
          <cell r="CS170">
            <v>0</v>
          </cell>
          <cell r="CT170">
            <v>0</v>
          </cell>
          <cell r="CU170">
            <v>0</v>
          </cell>
          <cell r="CV170">
            <v>0</v>
          </cell>
          <cell r="CW170">
            <v>0</v>
          </cell>
          <cell r="EE170">
            <v>0</v>
          </cell>
          <cell r="EF170">
            <v>0</v>
          </cell>
          <cell r="EH170">
            <v>0</v>
          </cell>
          <cell r="EI170">
            <v>0</v>
          </cell>
          <cell r="EJ170">
            <v>0</v>
          </cell>
          <cell r="EK170">
            <v>0</v>
          </cell>
          <cell r="EL170">
            <v>0</v>
          </cell>
          <cell r="EM170">
            <v>0</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V171">
            <v>0</v>
          </cell>
          <cell r="AW171">
            <v>0</v>
          </cell>
          <cell r="AX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N171">
            <v>0</v>
          </cell>
          <cell r="CO171">
            <v>0</v>
          </cell>
          <cell r="CP171">
            <v>0</v>
          </cell>
          <cell r="CQ171">
            <v>0</v>
          </cell>
          <cell r="CS171">
            <v>0</v>
          </cell>
          <cell r="CT171">
            <v>0</v>
          </cell>
          <cell r="CU171">
            <v>0</v>
          </cell>
          <cell r="CV171">
            <v>0</v>
          </cell>
          <cell r="CW171">
            <v>0</v>
          </cell>
          <cell r="EE171">
            <v>0</v>
          </cell>
          <cell r="EF171">
            <v>0</v>
          </cell>
          <cell r="EH171">
            <v>0</v>
          </cell>
          <cell r="EI171">
            <v>0</v>
          </cell>
          <cell r="EJ171">
            <v>0</v>
          </cell>
          <cell r="EK171">
            <v>0</v>
          </cell>
          <cell r="EL171">
            <v>0</v>
          </cell>
          <cell r="EM171">
            <v>0</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V172">
            <v>0</v>
          </cell>
          <cell r="AW172">
            <v>0</v>
          </cell>
          <cell r="AX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N172">
            <v>0</v>
          </cell>
          <cell r="CO172">
            <v>0</v>
          </cell>
          <cell r="CP172">
            <v>0</v>
          </cell>
          <cell r="CQ172">
            <v>0</v>
          </cell>
          <cell r="CS172">
            <v>0</v>
          </cell>
          <cell r="CT172">
            <v>0</v>
          </cell>
          <cell r="CU172">
            <v>0</v>
          </cell>
          <cell r="CV172">
            <v>0</v>
          </cell>
          <cell r="CW172">
            <v>0</v>
          </cell>
          <cell r="EE172">
            <v>0</v>
          </cell>
          <cell r="EF172">
            <v>0</v>
          </cell>
          <cell r="EH172">
            <v>0</v>
          </cell>
          <cell r="EI172">
            <v>0</v>
          </cell>
          <cell r="EJ172">
            <v>0</v>
          </cell>
          <cell r="EK172">
            <v>0</v>
          </cell>
          <cell r="EL172">
            <v>0</v>
          </cell>
          <cell r="EM172">
            <v>0</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V173">
            <v>0</v>
          </cell>
          <cell r="AW173">
            <v>0</v>
          </cell>
          <cell r="AX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N173">
            <v>0</v>
          </cell>
          <cell r="CO173">
            <v>0</v>
          </cell>
          <cell r="CP173">
            <v>0</v>
          </cell>
          <cell r="CQ173">
            <v>0</v>
          </cell>
          <cell r="CS173">
            <v>0</v>
          </cell>
          <cell r="CT173">
            <v>0</v>
          </cell>
          <cell r="CU173">
            <v>0</v>
          </cell>
          <cell r="CV173">
            <v>0</v>
          </cell>
          <cell r="CW173">
            <v>0</v>
          </cell>
          <cell r="EE173">
            <v>0</v>
          </cell>
          <cell r="EF173">
            <v>0</v>
          </cell>
          <cell r="EH173">
            <v>0</v>
          </cell>
          <cell r="EI173">
            <v>0</v>
          </cell>
          <cell r="EJ173">
            <v>0</v>
          </cell>
          <cell r="EK173">
            <v>0</v>
          </cell>
          <cell r="EL173">
            <v>0</v>
          </cell>
          <cell r="EM173">
            <v>0</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V174">
            <v>0</v>
          </cell>
          <cell r="AW174">
            <v>0</v>
          </cell>
          <cell r="AX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N174">
            <v>0</v>
          </cell>
          <cell r="CO174">
            <v>0</v>
          </cell>
          <cell r="CP174">
            <v>0</v>
          </cell>
          <cell r="CQ174">
            <v>0</v>
          </cell>
          <cell r="CS174">
            <v>0</v>
          </cell>
          <cell r="CT174">
            <v>0</v>
          </cell>
          <cell r="CU174">
            <v>0</v>
          </cell>
          <cell r="CV174">
            <v>0</v>
          </cell>
          <cell r="CW174">
            <v>0</v>
          </cell>
          <cell r="EE174">
            <v>0</v>
          </cell>
          <cell r="EF174">
            <v>0</v>
          </cell>
          <cell r="EH174">
            <v>0</v>
          </cell>
          <cell r="EI174">
            <v>0</v>
          </cell>
          <cell r="EJ174">
            <v>0</v>
          </cell>
          <cell r="EK174">
            <v>0</v>
          </cell>
          <cell r="EL174">
            <v>0</v>
          </cell>
          <cell r="EM174">
            <v>0</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V175">
            <v>0</v>
          </cell>
          <cell r="AW175">
            <v>0</v>
          </cell>
          <cell r="AX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N175">
            <v>0</v>
          </cell>
          <cell r="CO175">
            <v>0</v>
          </cell>
          <cell r="CP175">
            <v>0</v>
          </cell>
          <cell r="CQ175">
            <v>0</v>
          </cell>
          <cell r="CS175">
            <v>0</v>
          </cell>
          <cell r="CT175">
            <v>0</v>
          </cell>
          <cell r="CU175">
            <v>0</v>
          </cell>
          <cell r="CV175">
            <v>0</v>
          </cell>
          <cell r="CW175">
            <v>0</v>
          </cell>
          <cell r="EE175">
            <v>0</v>
          </cell>
          <cell r="EF175">
            <v>0</v>
          </cell>
          <cell r="EH175">
            <v>0</v>
          </cell>
          <cell r="EI175">
            <v>0</v>
          </cell>
          <cell r="EJ175">
            <v>0</v>
          </cell>
          <cell r="EK175">
            <v>0</v>
          </cell>
          <cell r="EL175">
            <v>0</v>
          </cell>
          <cell r="EM175">
            <v>0</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V176">
            <v>0</v>
          </cell>
          <cell r="AW176">
            <v>0</v>
          </cell>
          <cell r="AX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N176">
            <v>0</v>
          </cell>
          <cell r="CO176">
            <v>0</v>
          </cell>
          <cell r="CP176">
            <v>0</v>
          </cell>
          <cell r="CQ176">
            <v>0</v>
          </cell>
          <cell r="CS176">
            <v>0</v>
          </cell>
          <cell r="CT176">
            <v>0</v>
          </cell>
          <cell r="CU176">
            <v>0</v>
          </cell>
          <cell r="CV176">
            <v>0</v>
          </cell>
          <cell r="CW176">
            <v>0</v>
          </cell>
          <cell r="EE176">
            <v>0</v>
          </cell>
          <cell r="EF176">
            <v>0</v>
          </cell>
          <cell r="EH176">
            <v>0</v>
          </cell>
          <cell r="EI176">
            <v>0</v>
          </cell>
          <cell r="EJ176">
            <v>0</v>
          </cell>
          <cell r="EK176">
            <v>0</v>
          </cell>
          <cell r="EL176">
            <v>0</v>
          </cell>
          <cell r="EM176">
            <v>0</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V177">
            <v>0</v>
          </cell>
          <cell r="AW177">
            <v>0</v>
          </cell>
          <cell r="AX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N177">
            <v>0</v>
          </cell>
          <cell r="CO177">
            <v>0</v>
          </cell>
          <cell r="CP177">
            <v>0</v>
          </cell>
          <cell r="CQ177">
            <v>0</v>
          </cell>
          <cell r="CS177">
            <v>0</v>
          </cell>
          <cell r="CT177">
            <v>0</v>
          </cell>
          <cell r="CU177">
            <v>0</v>
          </cell>
          <cell r="CV177">
            <v>0</v>
          </cell>
          <cell r="CW177">
            <v>0</v>
          </cell>
          <cell r="EE177">
            <v>0</v>
          </cell>
          <cell r="EF177">
            <v>0</v>
          </cell>
          <cell r="EH177">
            <v>0</v>
          </cell>
          <cell r="EI177">
            <v>0</v>
          </cell>
          <cell r="EJ177">
            <v>0</v>
          </cell>
          <cell r="EK177">
            <v>0</v>
          </cell>
          <cell r="EL177">
            <v>0</v>
          </cell>
          <cell r="EM177">
            <v>0</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V178">
            <v>0</v>
          </cell>
          <cell r="AW178">
            <v>0</v>
          </cell>
          <cell r="AX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N178">
            <v>0</v>
          </cell>
          <cell r="CO178">
            <v>0</v>
          </cell>
          <cell r="CP178">
            <v>0</v>
          </cell>
          <cell r="CQ178">
            <v>0</v>
          </cell>
          <cell r="CS178">
            <v>0</v>
          </cell>
          <cell r="CT178">
            <v>0</v>
          </cell>
          <cell r="CU178">
            <v>0</v>
          </cell>
          <cell r="CV178">
            <v>0</v>
          </cell>
          <cell r="CW178">
            <v>0</v>
          </cell>
          <cell r="EE178">
            <v>0</v>
          </cell>
          <cell r="EF178">
            <v>0</v>
          </cell>
          <cell r="EH178">
            <v>0</v>
          </cell>
          <cell r="EI178">
            <v>0</v>
          </cell>
          <cell r="EJ178">
            <v>0</v>
          </cell>
          <cell r="EK178">
            <v>0</v>
          </cell>
          <cell r="EL178">
            <v>0</v>
          </cell>
          <cell r="EM178">
            <v>0</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V179">
            <v>0</v>
          </cell>
          <cell r="AW179">
            <v>0</v>
          </cell>
          <cell r="AX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N179">
            <v>0</v>
          </cell>
          <cell r="CO179">
            <v>0</v>
          </cell>
          <cell r="CP179">
            <v>0</v>
          </cell>
          <cell r="CQ179">
            <v>0</v>
          </cell>
          <cell r="CS179">
            <v>0</v>
          </cell>
          <cell r="CT179">
            <v>0</v>
          </cell>
          <cell r="CU179">
            <v>0</v>
          </cell>
          <cell r="CV179">
            <v>0</v>
          </cell>
          <cell r="CW179">
            <v>0</v>
          </cell>
          <cell r="EE179">
            <v>0</v>
          </cell>
          <cell r="EF179">
            <v>0</v>
          </cell>
          <cell r="EH179">
            <v>0</v>
          </cell>
          <cell r="EI179">
            <v>0</v>
          </cell>
          <cell r="EJ179">
            <v>0</v>
          </cell>
          <cell r="EK179">
            <v>0</v>
          </cell>
          <cell r="EL179">
            <v>0</v>
          </cell>
          <cell r="EM179">
            <v>0</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V180">
            <v>0</v>
          </cell>
          <cell r="AW180">
            <v>0</v>
          </cell>
          <cell r="AX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N180">
            <v>0</v>
          </cell>
          <cell r="CO180">
            <v>0</v>
          </cell>
          <cell r="CP180">
            <v>0</v>
          </cell>
          <cell r="CQ180">
            <v>0</v>
          </cell>
          <cell r="CS180">
            <v>0</v>
          </cell>
          <cell r="CT180">
            <v>0</v>
          </cell>
          <cell r="CU180">
            <v>0</v>
          </cell>
          <cell r="CV180">
            <v>0</v>
          </cell>
          <cell r="CW180">
            <v>0</v>
          </cell>
          <cell r="EE180">
            <v>0</v>
          </cell>
          <cell r="EF180">
            <v>0</v>
          </cell>
          <cell r="EH180">
            <v>0</v>
          </cell>
          <cell r="EI180">
            <v>0</v>
          </cell>
          <cell r="EJ180">
            <v>0</v>
          </cell>
          <cell r="EK180">
            <v>0</v>
          </cell>
          <cell r="EL180">
            <v>0</v>
          </cell>
          <cell r="EM180">
            <v>0</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V181">
            <v>0</v>
          </cell>
          <cell r="AW181">
            <v>0</v>
          </cell>
          <cell r="AX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N181">
            <v>0</v>
          </cell>
          <cell r="CO181">
            <v>0</v>
          </cell>
          <cell r="CP181">
            <v>0</v>
          </cell>
          <cell r="CQ181">
            <v>0</v>
          </cell>
          <cell r="CS181">
            <v>0</v>
          </cell>
          <cell r="CT181">
            <v>0</v>
          </cell>
          <cell r="CU181">
            <v>0</v>
          </cell>
          <cell r="CV181">
            <v>0</v>
          </cell>
          <cell r="CW181">
            <v>0</v>
          </cell>
          <cell r="EE181">
            <v>0</v>
          </cell>
          <cell r="EF181">
            <v>0</v>
          </cell>
          <cell r="EH181">
            <v>0</v>
          </cell>
          <cell r="EI181">
            <v>0</v>
          </cell>
          <cell r="EJ181">
            <v>0</v>
          </cell>
          <cell r="EK181">
            <v>0</v>
          </cell>
          <cell r="EL181">
            <v>0</v>
          </cell>
          <cell r="EM181">
            <v>0</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V182">
            <v>0</v>
          </cell>
          <cell r="AW182">
            <v>0</v>
          </cell>
          <cell r="AX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N182">
            <v>0</v>
          </cell>
          <cell r="CO182">
            <v>0</v>
          </cell>
          <cell r="CP182">
            <v>0</v>
          </cell>
          <cell r="CQ182">
            <v>0</v>
          </cell>
          <cell r="CS182">
            <v>0</v>
          </cell>
          <cell r="CT182">
            <v>0</v>
          </cell>
          <cell r="CU182">
            <v>0</v>
          </cell>
          <cell r="CV182">
            <v>0</v>
          </cell>
          <cell r="CW182">
            <v>0</v>
          </cell>
          <cell r="EE182">
            <v>0</v>
          </cell>
          <cell r="EF182">
            <v>0</v>
          </cell>
          <cell r="EH182">
            <v>0</v>
          </cell>
          <cell r="EI182">
            <v>0</v>
          </cell>
          <cell r="EJ182">
            <v>0</v>
          </cell>
          <cell r="EK182">
            <v>0</v>
          </cell>
          <cell r="EL182">
            <v>0</v>
          </cell>
          <cell r="EM182">
            <v>0</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V183">
            <v>0</v>
          </cell>
          <cell r="AW183">
            <v>0</v>
          </cell>
          <cell r="AX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N183">
            <v>0</v>
          </cell>
          <cell r="CO183">
            <v>0</v>
          </cell>
          <cell r="CP183">
            <v>0</v>
          </cell>
          <cell r="CQ183">
            <v>0</v>
          </cell>
          <cell r="CS183">
            <v>0</v>
          </cell>
          <cell r="CT183">
            <v>0</v>
          </cell>
          <cell r="CU183">
            <v>0</v>
          </cell>
          <cell r="CV183">
            <v>0</v>
          </cell>
          <cell r="CW183">
            <v>0</v>
          </cell>
          <cell r="EE183">
            <v>0</v>
          </cell>
          <cell r="EF183">
            <v>0</v>
          </cell>
          <cell r="EH183">
            <v>0</v>
          </cell>
          <cell r="EI183">
            <v>0</v>
          </cell>
          <cell r="EJ183">
            <v>0</v>
          </cell>
          <cell r="EK183">
            <v>0</v>
          </cell>
          <cell r="EL183">
            <v>0</v>
          </cell>
          <cell r="EM183">
            <v>0</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V184">
            <v>0</v>
          </cell>
          <cell r="AW184">
            <v>0</v>
          </cell>
          <cell r="AX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N184">
            <v>0</v>
          </cell>
          <cell r="CO184">
            <v>0</v>
          </cell>
          <cell r="CP184">
            <v>0</v>
          </cell>
          <cell r="CQ184">
            <v>0</v>
          </cell>
          <cell r="CS184">
            <v>0</v>
          </cell>
          <cell r="CT184">
            <v>0</v>
          </cell>
          <cell r="CU184">
            <v>0</v>
          </cell>
          <cell r="CV184">
            <v>0</v>
          </cell>
          <cell r="CW184">
            <v>0</v>
          </cell>
          <cell r="EE184">
            <v>0</v>
          </cell>
          <cell r="EF184">
            <v>0</v>
          </cell>
          <cell r="EH184">
            <v>0</v>
          </cell>
          <cell r="EI184">
            <v>0</v>
          </cell>
          <cell r="EJ184">
            <v>0</v>
          </cell>
          <cell r="EK184">
            <v>0</v>
          </cell>
          <cell r="EL184">
            <v>0</v>
          </cell>
          <cell r="EM184">
            <v>0</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V185">
            <v>0</v>
          </cell>
          <cell r="AW185">
            <v>0</v>
          </cell>
          <cell r="AX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N185">
            <v>0</v>
          </cell>
          <cell r="CO185">
            <v>0</v>
          </cell>
          <cell r="CP185">
            <v>0</v>
          </cell>
          <cell r="CQ185">
            <v>0</v>
          </cell>
          <cell r="CS185">
            <v>0</v>
          </cell>
          <cell r="CT185">
            <v>0</v>
          </cell>
          <cell r="CU185">
            <v>0</v>
          </cell>
          <cell r="CV185">
            <v>0</v>
          </cell>
          <cell r="CW185">
            <v>0</v>
          </cell>
          <cell r="EE185">
            <v>0</v>
          </cell>
          <cell r="EF185">
            <v>0</v>
          </cell>
          <cell r="EH185">
            <v>0</v>
          </cell>
          <cell r="EI185">
            <v>0</v>
          </cell>
          <cell r="EJ185">
            <v>0</v>
          </cell>
          <cell r="EK185">
            <v>0</v>
          </cell>
          <cell r="EL185">
            <v>0</v>
          </cell>
          <cell r="EM185">
            <v>0</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V186">
            <v>0</v>
          </cell>
          <cell r="AW186">
            <v>0</v>
          </cell>
          <cell r="AX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N186">
            <v>0</v>
          </cell>
          <cell r="CO186">
            <v>0</v>
          </cell>
          <cell r="CP186">
            <v>0</v>
          </cell>
          <cell r="CQ186">
            <v>0</v>
          </cell>
          <cell r="CS186">
            <v>0</v>
          </cell>
          <cell r="CT186">
            <v>0</v>
          </cell>
          <cell r="CU186">
            <v>0</v>
          </cell>
          <cell r="CV186">
            <v>0</v>
          </cell>
          <cell r="CW186">
            <v>0</v>
          </cell>
          <cell r="EE186">
            <v>0</v>
          </cell>
          <cell r="EF186">
            <v>0</v>
          </cell>
          <cell r="EH186">
            <v>0</v>
          </cell>
          <cell r="EI186">
            <v>0</v>
          </cell>
          <cell r="EJ186">
            <v>0</v>
          </cell>
          <cell r="EK186">
            <v>0</v>
          </cell>
          <cell r="EL186">
            <v>0</v>
          </cell>
          <cell r="EM186">
            <v>0</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V187">
            <v>0</v>
          </cell>
          <cell r="AW187">
            <v>0</v>
          </cell>
          <cell r="AX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N187">
            <v>0</v>
          </cell>
          <cell r="CO187">
            <v>0</v>
          </cell>
          <cell r="CP187">
            <v>0</v>
          </cell>
          <cell r="CQ187">
            <v>0</v>
          </cell>
          <cell r="CS187">
            <v>0</v>
          </cell>
          <cell r="CT187">
            <v>0</v>
          </cell>
          <cell r="CU187">
            <v>0</v>
          </cell>
          <cell r="CV187">
            <v>0</v>
          </cell>
          <cell r="CW187">
            <v>0</v>
          </cell>
          <cell r="EE187">
            <v>0</v>
          </cell>
          <cell r="EF187">
            <v>0</v>
          </cell>
          <cell r="EH187">
            <v>0</v>
          </cell>
          <cell r="EI187">
            <v>0</v>
          </cell>
          <cell r="EJ187">
            <v>0</v>
          </cell>
          <cell r="EK187">
            <v>0</v>
          </cell>
          <cell r="EL187">
            <v>0</v>
          </cell>
          <cell r="EM187">
            <v>0</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V188">
            <v>0</v>
          </cell>
          <cell r="AW188">
            <v>0</v>
          </cell>
          <cell r="AX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N188">
            <v>0</v>
          </cell>
          <cell r="CO188">
            <v>0</v>
          </cell>
          <cell r="CP188">
            <v>0</v>
          </cell>
          <cell r="CQ188">
            <v>0</v>
          </cell>
          <cell r="CS188">
            <v>0</v>
          </cell>
          <cell r="CT188">
            <v>0</v>
          </cell>
          <cell r="CU188">
            <v>0</v>
          </cell>
          <cell r="CV188">
            <v>0</v>
          </cell>
          <cell r="CW188">
            <v>0</v>
          </cell>
          <cell r="EE188">
            <v>0</v>
          </cell>
          <cell r="EF188">
            <v>0</v>
          </cell>
          <cell r="EH188">
            <v>0</v>
          </cell>
          <cell r="EI188">
            <v>0</v>
          </cell>
          <cell r="EJ188">
            <v>0</v>
          </cell>
          <cell r="EK188">
            <v>0</v>
          </cell>
          <cell r="EL188">
            <v>0</v>
          </cell>
          <cell r="EM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V189">
            <v>0</v>
          </cell>
          <cell r="AW189">
            <v>0</v>
          </cell>
          <cell r="AX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N189">
            <v>0</v>
          </cell>
          <cell r="CO189">
            <v>0</v>
          </cell>
          <cell r="CP189">
            <v>0</v>
          </cell>
          <cell r="CQ189">
            <v>0</v>
          </cell>
          <cell r="CS189">
            <v>0</v>
          </cell>
          <cell r="CT189">
            <v>0</v>
          </cell>
          <cell r="CU189">
            <v>0</v>
          </cell>
          <cell r="CV189">
            <v>0</v>
          </cell>
          <cell r="CW189">
            <v>0</v>
          </cell>
          <cell r="EE189">
            <v>0</v>
          </cell>
          <cell r="EF189">
            <v>0</v>
          </cell>
          <cell r="EH189">
            <v>0</v>
          </cell>
          <cell r="EI189">
            <v>0</v>
          </cell>
          <cell r="EJ189">
            <v>0</v>
          </cell>
          <cell r="EK189">
            <v>0</v>
          </cell>
          <cell r="EL189">
            <v>0</v>
          </cell>
          <cell r="EM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V190">
            <v>0</v>
          </cell>
          <cell r="AW190">
            <v>0</v>
          </cell>
          <cell r="AX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N190">
            <v>0</v>
          </cell>
          <cell r="CO190">
            <v>0</v>
          </cell>
          <cell r="CP190">
            <v>0</v>
          </cell>
          <cell r="CQ190">
            <v>0</v>
          </cell>
          <cell r="CS190">
            <v>0</v>
          </cell>
          <cell r="CT190">
            <v>0</v>
          </cell>
          <cell r="CU190">
            <v>0</v>
          </cell>
          <cell r="CV190">
            <v>0</v>
          </cell>
          <cell r="CW190">
            <v>0</v>
          </cell>
          <cell r="EE190">
            <v>0</v>
          </cell>
          <cell r="EF190">
            <v>0</v>
          </cell>
          <cell r="EH190">
            <v>0</v>
          </cell>
          <cell r="EI190">
            <v>0</v>
          </cell>
          <cell r="EJ190">
            <v>0</v>
          </cell>
          <cell r="EK190">
            <v>0</v>
          </cell>
          <cell r="EL190">
            <v>0</v>
          </cell>
          <cell r="EM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V191">
            <v>0</v>
          </cell>
          <cell r="AW191">
            <v>0</v>
          </cell>
          <cell r="AX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N191">
            <v>0</v>
          </cell>
          <cell r="CO191">
            <v>0</v>
          </cell>
          <cell r="CP191">
            <v>0</v>
          </cell>
          <cell r="CQ191">
            <v>0</v>
          </cell>
          <cell r="CS191">
            <v>0</v>
          </cell>
          <cell r="CT191">
            <v>0</v>
          </cell>
          <cell r="CU191">
            <v>0</v>
          </cell>
          <cell r="CV191">
            <v>0</v>
          </cell>
          <cell r="CW191">
            <v>0</v>
          </cell>
          <cell r="EE191">
            <v>0</v>
          </cell>
          <cell r="EF191">
            <v>0</v>
          </cell>
          <cell r="EH191">
            <v>0</v>
          </cell>
          <cell r="EI191">
            <v>0</v>
          </cell>
          <cell r="EJ191">
            <v>0</v>
          </cell>
          <cell r="EK191">
            <v>0</v>
          </cell>
          <cell r="EL191">
            <v>0</v>
          </cell>
          <cell r="EM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V192">
            <v>0</v>
          </cell>
          <cell r="AW192">
            <v>0</v>
          </cell>
          <cell r="AX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N192">
            <v>0</v>
          </cell>
          <cell r="CO192">
            <v>0</v>
          </cell>
          <cell r="CP192">
            <v>0</v>
          </cell>
          <cell r="CQ192">
            <v>0</v>
          </cell>
          <cell r="CS192">
            <v>0</v>
          </cell>
          <cell r="CT192">
            <v>0</v>
          </cell>
          <cell r="CU192">
            <v>0</v>
          </cell>
          <cell r="CV192">
            <v>0</v>
          </cell>
          <cell r="CW192">
            <v>0</v>
          </cell>
          <cell r="EE192">
            <v>0</v>
          </cell>
          <cell r="EF192">
            <v>0</v>
          </cell>
          <cell r="EH192">
            <v>0</v>
          </cell>
          <cell r="EI192">
            <v>0</v>
          </cell>
          <cell r="EJ192">
            <v>0</v>
          </cell>
          <cell r="EK192">
            <v>0</v>
          </cell>
          <cell r="EL192">
            <v>0</v>
          </cell>
          <cell r="EM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V193">
            <v>0</v>
          </cell>
          <cell r="AW193">
            <v>0</v>
          </cell>
          <cell r="AX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N193">
            <v>0</v>
          </cell>
          <cell r="CO193">
            <v>0</v>
          </cell>
          <cell r="CP193">
            <v>0</v>
          </cell>
          <cell r="CQ193">
            <v>0</v>
          </cell>
          <cell r="CS193">
            <v>0</v>
          </cell>
          <cell r="CT193">
            <v>0</v>
          </cell>
          <cell r="CU193">
            <v>0</v>
          </cell>
          <cell r="CV193">
            <v>0</v>
          </cell>
          <cell r="CW193">
            <v>0</v>
          </cell>
          <cell r="EE193">
            <v>0</v>
          </cell>
          <cell r="EF193">
            <v>0</v>
          </cell>
          <cell r="EH193">
            <v>0</v>
          </cell>
          <cell r="EI193">
            <v>0</v>
          </cell>
          <cell r="EJ193">
            <v>0</v>
          </cell>
          <cell r="EK193">
            <v>0</v>
          </cell>
          <cell r="EL193">
            <v>0</v>
          </cell>
          <cell r="EM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V194">
            <v>0</v>
          </cell>
          <cell r="AW194">
            <v>0</v>
          </cell>
          <cell r="AX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N194">
            <v>0</v>
          </cell>
          <cell r="CO194">
            <v>0</v>
          </cell>
          <cell r="CP194">
            <v>0</v>
          </cell>
          <cell r="CQ194">
            <v>0</v>
          </cell>
          <cell r="CS194">
            <v>0</v>
          </cell>
          <cell r="CT194">
            <v>0</v>
          </cell>
          <cell r="CU194">
            <v>0</v>
          </cell>
          <cell r="CV194">
            <v>0</v>
          </cell>
          <cell r="CW194">
            <v>0</v>
          </cell>
          <cell r="EE194">
            <v>0</v>
          </cell>
          <cell r="EF194">
            <v>0</v>
          </cell>
          <cell r="EH194">
            <v>0</v>
          </cell>
          <cell r="EI194">
            <v>0</v>
          </cell>
          <cell r="EJ194">
            <v>0</v>
          </cell>
          <cell r="EK194">
            <v>0</v>
          </cell>
          <cell r="EL194">
            <v>0</v>
          </cell>
          <cell r="EM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V195">
            <v>0</v>
          </cell>
          <cell r="AW195">
            <v>0</v>
          </cell>
          <cell r="AX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N195">
            <v>0</v>
          </cell>
          <cell r="CO195">
            <v>0</v>
          </cell>
          <cell r="CP195">
            <v>0</v>
          </cell>
          <cell r="CQ195">
            <v>0</v>
          </cell>
          <cell r="CS195">
            <v>0</v>
          </cell>
          <cell r="CT195">
            <v>0</v>
          </cell>
          <cell r="CU195">
            <v>0</v>
          </cell>
          <cell r="CV195">
            <v>0</v>
          </cell>
          <cell r="CW195">
            <v>0</v>
          </cell>
          <cell r="EE195">
            <v>0</v>
          </cell>
          <cell r="EF195">
            <v>0</v>
          </cell>
          <cell r="EH195">
            <v>0</v>
          </cell>
          <cell r="EI195">
            <v>0</v>
          </cell>
          <cell r="EJ195">
            <v>0</v>
          </cell>
          <cell r="EK195">
            <v>0</v>
          </cell>
          <cell r="EL195">
            <v>0</v>
          </cell>
          <cell r="EM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V196">
            <v>0</v>
          </cell>
          <cell r="AW196">
            <v>0</v>
          </cell>
          <cell r="AX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N196">
            <v>0</v>
          </cell>
          <cell r="CO196">
            <v>0</v>
          </cell>
          <cell r="CP196">
            <v>0</v>
          </cell>
          <cell r="CQ196">
            <v>0</v>
          </cell>
          <cell r="CS196">
            <v>0</v>
          </cell>
          <cell r="CT196">
            <v>0</v>
          </cell>
          <cell r="CU196">
            <v>0</v>
          </cell>
          <cell r="CV196">
            <v>0</v>
          </cell>
          <cell r="CW196">
            <v>0</v>
          </cell>
          <cell r="EE196">
            <v>0</v>
          </cell>
          <cell r="EF196">
            <v>0</v>
          </cell>
          <cell r="EH196">
            <v>0</v>
          </cell>
          <cell r="EI196">
            <v>0</v>
          </cell>
          <cell r="EJ196">
            <v>0</v>
          </cell>
          <cell r="EK196">
            <v>0</v>
          </cell>
          <cell r="EL196">
            <v>0</v>
          </cell>
          <cell r="EM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V197">
            <v>0</v>
          </cell>
          <cell r="AW197">
            <v>0</v>
          </cell>
          <cell r="AX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N197">
            <v>0</v>
          </cell>
          <cell r="CO197">
            <v>0</v>
          </cell>
          <cell r="CP197">
            <v>0</v>
          </cell>
          <cell r="CQ197">
            <v>0</v>
          </cell>
          <cell r="CS197">
            <v>0</v>
          </cell>
          <cell r="CT197">
            <v>0</v>
          </cell>
          <cell r="CU197">
            <v>0</v>
          </cell>
          <cell r="CV197">
            <v>0</v>
          </cell>
          <cell r="CW197">
            <v>0</v>
          </cell>
          <cell r="EE197">
            <v>0</v>
          </cell>
          <cell r="EF197">
            <v>0</v>
          </cell>
          <cell r="EH197">
            <v>0</v>
          </cell>
          <cell r="EI197">
            <v>0</v>
          </cell>
          <cell r="EJ197">
            <v>0</v>
          </cell>
          <cell r="EK197">
            <v>0</v>
          </cell>
          <cell r="EL197">
            <v>0</v>
          </cell>
          <cell r="EM197">
            <v>0</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V198">
            <v>0</v>
          </cell>
          <cell r="AW198">
            <v>0</v>
          </cell>
          <cell r="AX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N198">
            <v>0</v>
          </cell>
          <cell r="CO198">
            <v>0</v>
          </cell>
          <cell r="CP198">
            <v>0</v>
          </cell>
          <cell r="CQ198">
            <v>0</v>
          </cell>
          <cell r="CS198">
            <v>0</v>
          </cell>
          <cell r="CT198">
            <v>0</v>
          </cell>
          <cell r="CU198">
            <v>0</v>
          </cell>
          <cell r="CV198">
            <v>0</v>
          </cell>
          <cell r="CW198">
            <v>0</v>
          </cell>
          <cell r="EE198">
            <v>0</v>
          </cell>
          <cell r="EF198">
            <v>0</v>
          </cell>
          <cell r="EH198">
            <v>0</v>
          </cell>
          <cell r="EI198">
            <v>0</v>
          </cell>
          <cell r="EJ198">
            <v>0</v>
          </cell>
          <cell r="EK198">
            <v>0</v>
          </cell>
          <cell r="EL198">
            <v>0</v>
          </cell>
          <cell r="EM198">
            <v>0</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V199">
            <v>0</v>
          </cell>
          <cell r="AW199">
            <v>0</v>
          </cell>
          <cell r="AX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N199">
            <v>0</v>
          </cell>
          <cell r="CO199">
            <v>0</v>
          </cell>
          <cell r="CP199">
            <v>0</v>
          </cell>
          <cell r="CQ199">
            <v>0</v>
          </cell>
          <cell r="CS199">
            <v>0</v>
          </cell>
          <cell r="CT199">
            <v>0</v>
          </cell>
          <cell r="CU199">
            <v>0</v>
          </cell>
          <cell r="CV199">
            <v>0</v>
          </cell>
          <cell r="CW199">
            <v>0</v>
          </cell>
          <cell r="EE199">
            <v>0</v>
          </cell>
          <cell r="EF199">
            <v>0</v>
          </cell>
          <cell r="EH199">
            <v>0</v>
          </cell>
          <cell r="EI199">
            <v>0</v>
          </cell>
          <cell r="EJ199">
            <v>0</v>
          </cell>
          <cell r="EK199">
            <v>0</v>
          </cell>
          <cell r="EL199">
            <v>0</v>
          </cell>
          <cell r="EM199">
            <v>0</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V200">
            <v>0</v>
          </cell>
          <cell r="AW200">
            <v>0</v>
          </cell>
          <cell r="AX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N200">
            <v>0</v>
          </cell>
          <cell r="CO200">
            <v>0</v>
          </cell>
          <cell r="CP200">
            <v>0</v>
          </cell>
          <cell r="CQ200">
            <v>0</v>
          </cell>
          <cell r="CS200">
            <v>0</v>
          </cell>
          <cell r="CT200">
            <v>0</v>
          </cell>
          <cell r="CU200">
            <v>0</v>
          </cell>
          <cell r="CV200">
            <v>0</v>
          </cell>
          <cell r="CW200">
            <v>0</v>
          </cell>
          <cell r="EE200">
            <v>0</v>
          </cell>
          <cell r="EF200">
            <v>0</v>
          </cell>
          <cell r="EH200">
            <v>0</v>
          </cell>
          <cell r="EI200">
            <v>0</v>
          </cell>
          <cell r="EJ200">
            <v>0</v>
          </cell>
          <cell r="EK200">
            <v>0</v>
          </cell>
          <cell r="EL200">
            <v>0</v>
          </cell>
          <cell r="EM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V201">
            <v>0</v>
          </cell>
          <cell r="AW201">
            <v>0</v>
          </cell>
          <cell r="AX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N201">
            <v>0</v>
          </cell>
          <cell r="CO201">
            <v>0</v>
          </cell>
          <cell r="CP201">
            <v>0</v>
          </cell>
          <cell r="CQ201">
            <v>0</v>
          </cell>
          <cell r="CS201">
            <v>0</v>
          </cell>
          <cell r="CT201">
            <v>0</v>
          </cell>
          <cell r="CU201">
            <v>0</v>
          </cell>
          <cell r="CV201">
            <v>0</v>
          </cell>
          <cell r="CW201">
            <v>0</v>
          </cell>
          <cell r="EE201">
            <v>0</v>
          </cell>
          <cell r="EF201">
            <v>0</v>
          </cell>
          <cell r="EH201">
            <v>0</v>
          </cell>
          <cell r="EI201">
            <v>0</v>
          </cell>
          <cell r="EJ201">
            <v>0</v>
          </cell>
          <cell r="EK201">
            <v>0</v>
          </cell>
          <cell r="EL201">
            <v>0</v>
          </cell>
          <cell r="EM201">
            <v>0</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V202">
            <v>0</v>
          </cell>
          <cell r="AW202">
            <v>0</v>
          </cell>
          <cell r="AX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N202">
            <v>0</v>
          </cell>
          <cell r="CO202">
            <v>0</v>
          </cell>
          <cell r="CP202">
            <v>0</v>
          </cell>
          <cell r="CQ202">
            <v>0</v>
          </cell>
          <cell r="CS202">
            <v>0</v>
          </cell>
          <cell r="CT202">
            <v>0</v>
          </cell>
          <cell r="CU202">
            <v>0</v>
          </cell>
          <cell r="CV202">
            <v>0</v>
          </cell>
          <cell r="CW202">
            <v>0</v>
          </cell>
          <cell r="EE202">
            <v>0</v>
          </cell>
          <cell r="EF202">
            <v>0</v>
          </cell>
          <cell r="EH202">
            <v>0</v>
          </cell>
          <cell r="EI202">
            <v>0</v>
          </cell>
          <cell r="EJ202">
            <v>0</v>
          </cell>
          <cell r="EK202">
            <v>0</v>
          </cell>
          <cell r="EL202">
            <v>0</v>
          </cell>
          <cell r="EM202">
            <v>0</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V203">
            <v>0</v>
          </cell>
          <cell r="AW203">
            <v>0</v>
          </cell>
          <cell r="AX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N203">
            <v>0</v>
          </cell>
          <cell r="CO203">
            <v>0</v>
          </cell>
          <cell r="CP203">
            <v>0</v>
          </cell>
          <cell r="CQ203">
            <v>0</v>
          </cell>
          <cell r="CS203">
            <v>0</v>
          </cell>
          <cell r="CT203">
            <v>0</v>
          </cell>
          <cell r="CU203">
            <v>0</v>
          </cell>
          <cell r="CV203">
            <v>0</v>
          </cell>
          <cell r="CW203">
            <v>0</v>
          </cell>
          <cell r="EE203">
            <v>0</v>
          </cell>
          <cell r="EF203">
            <v>0</v>
          </cell>
          <cell r="EH203">
            <v>0</v>
          </cell>
          <cell r="EI203">
            <v>0</v>
          </cell>
          <cell r="EJ203">
            <v>0</v>
          </cell>
          <cell r="EK203">
            <v>0</v>
          </cell>
          <cell r="EL203">
            <v>0</v>
          </cell>
          <cell r="EM203">
            <v>0</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V204">
            <v>0</v>
          </cell>
          <cell r="AW204">
            <v>0</v>
          </cell>
          <cell r="AX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N204">
            <v>0</v>
          </cell>
          <cell r="CO204">
            <v>0</v>
          </cell>
          <cell r="CP204">
            <v>0</v>
          </cell>
          <cell r="CQ204">
            <v>0</v>
          </cell>
          <cell r="CS204">
            <v>0</v>
          </cell>
          <cell r="CT204">
            <v>0</v>
          </cell>
          <cell r="CU204">
            <v>0</v>
          </cell>
          <cell r="CV204">
            <v>0</v>
          </cell>
          <cell r="CW204">
            <v>0</v>
          </cell>
          <cell r="EE204">
            <v>0</v>
          </cell>
          <cell r="EF204">
            <v>0</v>
          </cell>
          <cell r="EH204">
            <v>0</v>
          </cell>
          <cell r="EI204">
            <v>0</v>
          </cell>
          <cell r="EJ204">
            <v>0</v>
          </cell>
          <cell r="EK204">
            <v>0</v>
          </cell>
          <cell r="EL204">
            <v>0</v>
          </cell>
          <cell r="EM204">
            <v>0</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V205">
            <v>0</v>
          </cell>
          <cell r="AW205">
            <v>0</v>
          </cell>
          <cell r="AX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N205">
            <v>0</v>
          </cell>
          <cell r="CO205">
            <v>0</v>
          </cell>
          <cell r="CP205">
            <v>0</v>
          </cell>
          <cell r="CQ205">
            <v>0</v>
          </cell>
          <cell r="CS205">
            <v>0</v>
          </cell>
          <cell r="CT205">
            <v>0</v>
          </cell>
          <cell r="CU205">
            <v>0</v>
          </cell>
          <cell r="CV205">
            <v>0</v>
          </cell>
          <cell r="CW205">
            <v>0</v>
          </cell>
          <cell r="EE205">
            <v>0</v>
          </cell>
          <cell r="EF205">
            <v>0</v>
          </cell>
          <cell r="EH205">
            <v>0</v>
          </cell>
          <cell r="EI205">
            <v>0</v>
          </cell>
          <cell r="EJ205">
            <v>0</v>
          </cell>
          <cell r="EK205">
            <v>0</v>
          </cell>
          <cell r="EL205">
            <v>0</v>
          </cell>
          <cell r="EM205">
            <v>0</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V206">
            <v>0</v>
          </cell>
          <cell r="AW206">
            <v>0</v>
          </cell>
          <cell r="AX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N206">
            <v>0</v>
          </cell>
          <cell r="CO206">
            <v>0</v>
          </cell>
          <cell r="CP206">
            <v>0</v>
          </cell>
          <cell r="CQ206">
            <v>0</v>
          </cell>
          <cell r="CS206">
            <v>0</v>
          </cell>
          <cell r="CT206">
            <v>0</v>
          </cell>
          <cell r="CU206">
            <v>0</v>
          </cell>
          <cell r="CV206">
            <v>0</v>
          </cell>
          <cell r="CW206">
            <v>0</v>
          </cell>
          <cell r="EE206">
            <v>0</v>
          </cell>
          <cell r="EF206">
            <v>0</v>
          </cell>
          <cell r="EH206">
            <v>0</v>
          </cell>
          <cell r="EI206">
            <v>0</v>
          </cell>
          <cell r="EJ206">
            <v>0</v>
          </cell>
          <cell r="EK206">
            <v>0</v>
          </cell>
          <cell r="EL206">
            <v>0</v>
          </cell>
          <cell r="EM206">
            <v>0</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V207">
            <v>0</v>
          </cell>
          <cell r="AW207">
            <v>0</v>
          </cell>
          <cell r="AX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N207">
            <v>0</v>
          </cell>
          <cell r="CO207">
            <v>0</v>
          </cell>
          <cell r="CP207">
            <v>0</v>
          </cell>
          <cell r="CQ207">
            <v>0</v>
          </cell>
          <cell r="CS207">
            <v>0</v>
          </cell>
          <cell r="CT207">
            <v>0</v>
          </cell>
          <cell r="CU207">
            <v>0</v>
          </cell>
          <cell r="CV207">
            <v>0</v>
          </cell>
          <cell r="CW207">
            <v>0</v>
          </cell>
          <cell r="EE207">
            <v>0</v>
          </cell>
          <cell r="EF207">
            <v>0</v>
          </cell>
          <cell r="EH207">
            <v>0</v>
          </cell>
          <cell r="EI207">
            <v>0</v>
          </cell>
          <cell r="EJ207">
            <v>0</v>
          </cell>
          <cell r="EK207">
            <v>0</v>
          </cell>
          <cell r="EL207">
            <v>0</v>
          </cell>
          <cell r="EM207">
            <v>0</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V208">
            <v>0</v>
          </cell>
          <cell r="AW208">
            <v>0</v>
          </cell>
          <cell r="AX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N208">
            <v>0</v>
          </cell>
          <cell r="CO208">
            <v>0</v>
          </cell>
          <cell r="CP208">
            <v>0</v>
          </cell>
          <cell r="CQ208">
            <v>0</v>
          </cell>
          <cell r="CS208">
            <v>0</v>
          </cell>
          <cell r="CT208">
            <v>0</v>
          </cell>
          <cell r="CU208">
            <v>0</v>
          </cell>
          <cell r="CV208">
            <v>0</v>
          </cell>
          <cell r="CW208">
            <v>0</v>
          </cell>
          <cell r="EE208">
            <v>0</v>
          </cell>
          <cell r="EF208">
            <v>0</v>
          </cell>
          <cell r="EH208">
            <v>0</v>
          </cell>
          <cell r="EI208">
            <v>0</v>
          </cell>
          <cell r="EJ208">
            <v>0</v>
          </cell>
          <cell r="EK208">
            <v>0</v>
          </cell>
          <cell r="EL208">
            <v>0</v>
          </cell>
          <cell r="EM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V209">
            <v>0</v>
          </cell>
          <cell r="AW209">
            <v>0</v>
          </cell>
          <cell r="AX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N209">
            <v>0</v>
          </cell>
          <cell r="CO209">
            <v>0</v>
          </cell>
          <cell r="CP209">
            <v>0</v>
          </cell>
          <cell r="CQ209">
            <v>0</v>
          </cell>
          <cell r="CS209">
            <v>0</v>
          </cell>
          <cell r="CT209">
            <v>0</v>
          </cell>
          <cell r="CU209">
            <v>0</v>
          </cell>
          <cell r="CV209">
            <v>0</v>
          </cell>
          <cell r="CW209">
            <v>0</v>
          </cell>
          <cell r="EE209">
            <v>0</v>
          </cell>
          <cell r="EF209">
            <v>0</v>
          </cell>
          <cell r="EH209">
            <v>0</v>
          </cell>
          <cell r="EI209">
            <v>0</v>
          </cell>
          <cell r="EJ209">
            <v>0</v>
          </cell>
          <cell r="EK209">
            <v>0</v>
          </cell>
          <cell r="EL209">
            <v>0</v>
          </cell>
          <cell r="EM209">
            <v>0</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V210">
            <v>0</v>
          </cell>
          <cell r="AW210">
            <v>0</v>
          </cell>
          <cell r="AX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N210">
            <v>0</v>
          </cell>
          <cell r="CO210">
            <v>0</v>
          </cell>
          <cell r="CP210">
            <v>0</v>
          </cell>
          <cell r="CQ210">
            <v>0</v>
          </cell>
          <cell r="CS210">
            <v>0</v>
          </cell>
          <cell r="CT210">
            <v>0</v>
          </cell>
          <cell r="CU210">
            <v>0</v>
          </cell>
          <cell r="CV210">
            <v>0</v>
          </cell>
          <cell r="CW210">
            <v>0</v>
          </cell>
          <cell r="EE210">
            <v>0</v>
          </cell>
          <cell r="EF210">
            <v>0</v>
          </cell>
          <cell r="EH210">
            <v>0</v>
          </cell>
          <cell r="EI210">
            <v>0</v>
          </cell>
          <cell r="EJ210">
            <v>0</v>
          </cell>
          <cell r="EK210">
            <v>0</v>
          </cell>
          <cell r="EL210">
            <v>0</v>
          </cell>
          <cell r="EM210">
            <v>0</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V211">
            <v>0</v>
          </cell>
          <cell r="AW211">
            <v>0</v>
          </cell>
          <cell r="AX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N211">
            <v>0</v>
          </cell>
          <cell r="CO211">
            <v>0</v>
          </cell>
          <cell r="CP211">
            <v>0</v>
          </cell>
          <cell r="CQ211">
            <v>0</v>
          </cell>
          <cell r="CS211">
            <v>0</v>
          </cell>
          <cell r="CT211">
            <v>0</v>
          </cell>
          <cell r="CU211">
            <v>0</v>
          </cell>
          <cell r="CV211">
            <v>0</v>
          </cell>
          <cell r="CW211">
            <v>0</v>
          </cell>
          <cell r="EE211">
            <v>0</v>
          </cell>
          <cell r="EF211">
            <v>0</v>
          </cell>
          <cell r="EH211">
            <v>0</v>
          </cell>
          <cell r="EI211">
            <v>0</v>
          </cell>
          <cell r="EJ211">
            <v>0</v>
          </cell>
          <cell r="EK211">
            <v>0</v>
          </cell>
          <cell r="EL211">
            <v>0</v>
          </cell>
          <cell r="EM211">
            <v>0</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V212">
            <v>0</v>
          </cell>
          <cell r="AW212">
            <v>0</v>
          </cell>
          <cell r="AX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N212">
            <v>0</v>
          </cell>
          <cell r="CO212">
            <v>0</v>
          </cell>
          <cell r="CP212">
            <v>0</v>
          </cell>
          <cell r="CQ212">
            <v>0</v>
          </cell>
          <cell r="CS212">
            <v>0</v>
          </cell>
          <cell r="CT212">
            <v>0</v>
          </cell>
          <cell r="CU212">
            <v>0</v>
          </cell>
          <cell r="CV212">
            <v>0</v>
          </cell>
          <cell r="CW212">
            <v>0</v>
          </cell>
          <cell r="EE212">
            <v>0</v>
          </cell>
          <cell r="EF212">
            <v>0</v>
          </cell>
          <cell r="EH212">
            <v>0</v>
          </cell>
          <cell r="EI212">
            <v>0</v>
          </cell>
          <cell r="EJ212">
            <v>0</v>
          </cell>
          <cell r="EK212">
            <v>0</v>
          </cell>
          <cell r="EL212">
            <v>0</v>
          </cell>
          <cell r="EM212">
            <v>0</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V213">
            <v>0</v>
          </cell>
          <cell r="AW213">
            <v>0</v>
          </cell>
          <cell r="AX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N213">
            <v>0</v>
          </cell>
          <cell r="CO213">
            <v>0</v>
          </cell>
          <cell r="CP213">
            <v>0</v>
          </cell>
          <cell r="CQ213">
            <v>0</v>
          </cell>
          <cell r="CS213">
            <v>0</v>
          </cell>
          <cell r="CT213">
            <v>0</v>
          </cell>
          <cell r="CU213">
            <v>0</v>
          </cell>
          <cell r="CV213">
            <v>0</v>
          </cell>
          <cell r="CW213">
            <v>0</v>
          </cell>
          <cell r="EE213">
            <v>0</v>
          </cell>
          <cell r="EF213">
            <v>0</v>
          </cell>
          <cell r="EH213">
            <v>0</v>
          </cell>
          <cell r="EI213">
            <v>0</v>
          </cell>
          <cell r="EJ213">
            <v>0</v>
          </cell>
          <cell r="EK213">
            <v>0</v>
          </cell>
          <cell r="EL213">
            <v>0</v>
          </cell>
          <cell r="EM213">
            <v>0</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V214">
            <v>0</v>
          </cell>
          <cell r="AW214">
            <v>0</v>
          </cell>
          <cell r="AX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N214">
            <v>0</v>
          </cell>
          <cell r="CO214">
            <v>0</v>
          </cell>
          <cell r="CP214">
            <v>0</v>
          </cell>
          <cell r="CQ214">
            <v>0</v>
          </cell>
          <cell r="CS214">
            <v>0</v>
          </cell>
          <cell r="CT214">
            <v>0</v>
          </cell>
          <cell r="CU214">
            <v>0</v>
          </cell>
          <cell r="CV214">
            <v>0</v>
          </cell>
          <cell r="CW214">
            <v>0</v>
          </cell>
          <cell r="EE214">
            <v>0</v>
          </cell>
          <cell r="EF214">
            <v>0</v>
          </cell>
          <cell r="EH214">
            <v>0</v>
          </cell>
          <cell r="EI214">
            <v>0</v>
          </cell>
          <cell r="EJ214">
            <v>0</v>
          </cell>
          <cell r="EK214">
            <v>0</v>
          </cell>
          <cell r="EL214">
            <v>0</v>
          </cell>
          <cell r="EM214">
            <v>0</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V215">
            <v>0</v>
          </cell>
          <cell r="AW215">
            <v>0</v>
          </cell>
          <cell r="AX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N215">
            <v>0</v>
          </cell>
          <cell r="CO215">
            <v>0</v>
          </cell>
          <cell r="CP215">
            <v>0</v>
          </cell>
          <cell r="CQ215">
            <v>0</v>
          </cell>
          <cell r="CS215">
            <v>0</v>
          </cell>
          <cell r="CT215">
            <v>0</v>
          </cell>
          <cell r="CU215">
            <v>0</v>
          </cell>
          <cell r="CV215">
            <v>0</v>
          </cell>
          <cell r="CW215">
            <v>0</v>
          </cell>
          <cell r="EE215">
            <v>0</v>
          </cell>
          <cell r="EF215">
            <v>0</v>
          </cell>
          <cell r="EH215">
            <v>0</v>
          </cell>
          <cell r="EI215">
            <v>0</v>
          </cell>
          <cell r="EJ215">
            <v>0</v>
          </cell>
          <cell r="EK215">
            <v>0</v>
          </cell>
          <cell r="EL215">
            <v>0</v>
          </cell>
          <cell r="EM215">
            <v>0</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V216">
            <v>0</v>
          </cell>
          <cell r="AW216">
            <v>0</v>
          </cell>
          <cell r="AX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N216">
            <v>0</v>
          </cell>
          <cell r="CO216">
            <v>0</v>
          </cell>
          <cell r="CP216">
            <v>0</v>
          </cell>
          <cell r="CQ216">
            <v>0</v>
          </cell>
          <cell r="CS216">
            <v>0</v>
          </cell>
          <cell r="CT216">
            <v>0</v>
          </cell>
          <cell r="CU216">
            <v>0</v>
          </cell>
          <cell r="CV216">
            <v>0</v>
          </cell>
          <cell r="CW216">
            <v>0</v>
          </cell>
          <cell r="EE216">
            <v>0</v>
          </cell>
          <cell r="EF216">
            <v>0</v>
          </cell>
          <cell r="EH216">
            <v>0</v>
          </cell>
          <cell r="EI216">
            <v>0</v>
          </cell>
          <cell r="EJ216">
            <v>0</v>
          </cell>
          <cell r="EK216">
            <v>0</v>
          </cell>
          <cell r="EL216">
            <v>0</v>
          </cell>
          <cell r="EM216">
            <v>0</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V217">
            <v>0</v>
          </cell>
          <cell r="AW217">
            <v>0</v>
          </cell>
          <cell r="AX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N217">
            <v>0</v>
          </cell>
          <cell r="CO217">
            <v>0</v>
          </cell>
          <cell r="CP217">
            <v>0</v>
          </cell>
          <cell r="CQ217">
            <v>0</v>
          </cell>
          <cell r="CS217">
            <v>0</v>
          </cell>
          <cell r="CT217">
            <v>0</v>
          </cell>
          <cell r="CU217">
            <v>0</v>
          </cell>
          <cell r="CV217">
            <v>0</v>
          </cell>
          <cell r="CW217">
            <v>0</v>
          </cell>
          <cell r="EE217">
            <v>0</v>
          </cell>
          <cell r="EF217">
            <v>0</v>
          </cell>
          <cell r="EH217">
            <v>0</v>
          </cell>
          <cell r="EI217">
            <v>0</v>
          </cell>
          <cell r="EJ217">
            <v>0</v>
          </cell>
          <cell r="EK217">
            <v>0</v>
          </cell>
          <cell r="EL217">
            <v>0</v>
          </cell>
          <cell r="EM217">
            <v>0</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V218">
            <v>0</v>
          </cell>
          <cell r="AW218">
            <v>0</v>
          </cell>
          <cell r="AX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N218">
            <v>0</v>
          </cell>
          <cell r="CO218">
            <v>0</v>
          </cell>
          <cell r="CP218">
            <v>0</v>
          </cell>
          <cell r="CQ218">
            <v>0</v>
          </cell>
          <cell r="CS218">
            <v>0</v>
          </cell>
          <cell r="CT218">
            <v>0</v>
          </cell>
          <cell r="CU218">
            <v>0</v>
          </cell>
          <cell r="CV218">
            <v>0</v>
          </cell>
          <cell r="CW218">
            <v>0</v>
          </cell>
          <cell r="EE218">
            <v>0</v>
          </cell>
          <cell r="EF218">
            <v>0</v>
          </cell>
          <cell r="EH218">
            <v>0</v>
          </cell>
          <cell r="EI218">
            <v>0</v>
          </cell>
          <cell r="EJ218">
            <v>0</v>
          </cell>
          <cell r="EK218">
            <v>0</v>
          </cell>
          <cell r="EL218">
            <v>0</v>
          </cell>
          <cell r="EM218">
            <v>0</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V219">
            <v>0</v>
          </cell>
          <cell r="AW219">
            <v>0</v>
          </cell>
          <cell r="AX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N219">
            <v>0</v>
          </cell>
          <cell r="CO219">
            <v>0</v>
          </cell>
          <cell r="CP219">
            <v>0</v>
          </cell>
          <cell r="CQ219">
            <v>0</v>
          </cell>
          <cell r="CS219">
            <v>0</v>
          </cell>
          <cell r="CT219">
            <v>0</v>
          </cell>
          <cell r="CU219">
            <v>0</v>
          </cell>
          <cell r="CV219">
            <v>0</v>
          </cell>
          <cell r="CW219">
            <v>0</v>
          </cell>
          <cell r="EE219">
            <v>0</v>
          </cell>
          <cell r="EF219">
            <v>0</v>
          </cell>
          <cell r="EH219">
            <v>0</v>
          </cell>
          <cell r="EI219">
            <v>0</v>
          </cell>
          <cell r="EJ219">
            <v>0</v>
          </cell>
          <cell r="EK219">
            <v>0</v>
          </cell>
          <cell r="EL219">
            <v>0</v>
          </cell>
          <cell r="EM219">
            <v>0</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V220">
            <v>0</v>
          </cell>
          <cell r="AW220">
            <v>0</v>
          </cell>
          <cell r="AX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N220">
            <v>0</v>
          </cell>
          <cell r="CO220">
            <v>0</v>
          </cell>
          <cell r="CP220">
            <v>0</v>
          </cell>
          <cell r="CQ220">
            <v>0</v>
          </cell>
          <cell r="CS220">
            <v>0</v>
          </cell>
          <cell r="CT220">
            <v>0</v>
          </cell>
          <cell r="CU220">
            <v>0</v>
          </cell>
          <cell r="CV220">
            <v>0</v>
          </cell>
          <cell r="CW220">
            <v>0</v>
          </cell>
          <cell r="EE220">
            <v>0</v>
          </cell>
          <cell r="EF220">
            <v>0</v>
          </cell>
          <cell r="EH220">
            <v>0</v>
          </cell>
          <cell r="EI220">
            <v>0</v>
          </cell>
          <cell r="EJ220">
            <v>0</v>
          </cell>
          <cell r="EK220">
            <v>0</v>
          </cell>
          <cell r="EL220">
            <v>0</v>
          </cell>
          <cell r="EM220">
            <v>0</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V221">
            <v>0</v>
          </cell>
          <cell r="AW221">
            <v>0</v>
          </cell>
          <cell r="AX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N221">
            <v>0</v>
          </cell>
          <cell r="CO221">
            <v>0</v>
          </cell>
          <cell r="CP221">
            <v>0</v>
          </cell>
          <cell r="CQ221">
            <v>0</v>
          </cell>
          <cell r="CS221">
            <v>0</v>
          </cell>
          <cell r="CT221">
            <v>0</v>
          </cell>
          <cell r="CU221">
            <v>0</v>
          </cell>
          <cell r="CV221">
            <v>0</v>
          </cell>
          <cell r="CW221">
            <v>0</v>
          </cell>
          <cell r="EE221">
            <v>0</v>
          </cell>
          <cell r="EF221">
            <v>0</v>
          </cell>
          <cell r="EH221">
            <v>0</v>
          </cell>
          <cell r="EI221">
            <v>0</v>
          </cell>
          <cell r="EJ221">
            <v>0</v>
          </cell>
          <cell r="EK221">
            <v>0</v>
          </cell>
          <cell r="EL221">
            <v>0</v>
          </cell>
          <cell r="EM221">
            <v>0</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V222">
            <v>0</v>
          </cell>
          <cell r="AW222">
            <v>0</v>
          </cell>
          <cell r="AX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N222">
            <v>0</v>
          </cell>
          <cell r="CO222">
            <v>0</v>
          </cell>
          <cell r="CP222">
            <v>0</v>
          </cell>
          <cell r="CQ222">
            <v>0</v>
          </cell>
          <cell r="CS222">
            <v>0</v>
          </cell>
          <cell r="CT222">
            <v>0</v>
          </cell>
          <cell r="CU222">
            <v>0</v>
          </cell>
          <cell r="CV222">
            <v>0</v>
          </cell>
          <cell r="CW222">
            <v>0</v>
          </cell>
          <cell r="EE222">
            <v>0</v>
          </cell>
          <cell r="EF222">
            <v>0</v>
          </cell>
          <cell r="EH222">
            <v>0</v>
          </cell>
          <cell r="EI222">
            <v>0</v>
          </cell>
          <cell r="EJ222">
            <v>0</v>
          </cell>
          <cell r="EK222">
            <v>0</v>
          </cell>
          <cell r="EL222">
            <v>0</v>
          </cell>
          <cell r="EM222">
            <v>0</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V223">
            <v>0</v>
          </cell>
          <cell r="AW223">
            <v>0</v>
          </cell>
          <cell r="AX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N223">
            <v>0</v>
          </cell>
          <cell r="CO223">
            <v>0</v>
          </cell>
          <cell r="CP223">
            <v>0</v>
          </cell>
          <cell r="CQ223">
            <v>0</v>
          </cell>
          <cell r="CS223">
            <v>0</v>
          </cell>
          <cell r="CT223">
            <v>0</v>
          </cell>
          <cell r="CU223">
            <v>0</v>
          </cell>
          <cell r="CV223">
            <v>0</v>
          </cell>
          <cell r="CW223">
            <v>0</v>
          </cell>
          <cell r="EE223">
            <v>0</v>
          </cell>
          <cell r="EF223">
            <v>0</v>
          </cell>
          <cell r="EH223">
            <v>0</v>
          </cell>
          <cell r="EI223">
            <v>0</v>
          </cell>
          <cell r="EJ223">
            <v>0</v>
          </cell>
          <cell r="EK223">
            <v>0</v>
          </cell>
          <cell r="EL223">
            <v>0</v>
          </cell>
          <cell r="EM223">
            <v>0</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V224">
            <v>0</v>
          </cell>
          <cell r="AW224">
            <v>0</v>
          </cell>
          <cell r="AX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N224">
            <v>0</v>
          </cell>
          <cell r="CO224">
            <v>0</v>
          </cell>
          <cell r="CP224">
            <v>0</v>
          </cell>
          <cell r="CQ224">
            <v>0</v>
          </cell>
          <cell r="CS224">
            <v>0</v>
          </cell>
          <cell r="CT224">
            <v>0</v>
          </cell>
          <cell r="CU224">
            <v>0</v>
          </cell>
          <cell r="CV224">
            <v>0</v>
          </cell>
          <cell r="CW224">
            <v>0</v>
          </cell>
          <cell r="EE224">
            <v>0</v>
          </cell>
          <cell r="EF224">
            <v>0</v>
          </cell>
          <cell r="EH224">
            <v>0</v>
          </cell>
          <cell r="EI224">
            <v>0</v>
          </cell>
          <cell r="EJ224">
            <v>0</v>
          </cell>
          <cell r="EK224">
            <v>0</v>
          </cell>
          <cell r="EL224">
            <v>0</v>
          </cell>
          <cell r="EM224">
            <v>0</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V225">
            <v>0</v>
          </cell>
          <cell r="AW225">
            <v>0</v>
          </cell>
          <cell r="AX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N225">
            <v>0</v>
          </cell>
          <cell r="CO225">
            <v>0</v>
          </cell>
          <cell r="CP225">
            <v>0</v>
          </cell>
          <cell r="CQ225">
            <v>0</v>
          </cell>
          <cell r="CS225">
            <v>0</v>
          </cell>
          <cell r="CT225">
            <v>0</v>
          </cell>
          <cell r="CU225">
            <v>0</v>
          </cell>
          <cell r="CV225">
            <v>0</v>
          </cell>
          <cell r="CW225">
            <v>0</v>
          </cell>
          <cell r="EE225">
            <v>0</v>
          </cell>
          <cell r="EF225">
            <v>0</v>
          </cell>
          <cell r="EH225">
            <v>0</v>
          </cell>
          <cell r="EI225">
            <v>0</v>
          </cell>
          <cell r="EJ225">
            <v>0</v>
          </cell>
          <cell r="EK225">
            <v>0</v>
          </cell>
          <cell r="EL225">
            <v>0</v>
          </cell>
          <cell r="EM225">
            <v>0</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V226">
            <v>0</v>
          </cell>
          <cell r="AW226">
            <v>0</v>
          </cell>
          <cell r="AX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N226">
            <v>0</v>
          </cell>
          <cell r="CO226">
            <v>0</v>
          </cell>
          <cell r="CP226">
            <v>0</v>
          </cell>
          <cell r="CQ226">
            <v>0</v>
          </cell>
          <cell r="CS226">
            <v>0</v>
          </cell>
          <cell r="CT226">
            <v>0</v>
          </cell>
          <cell r="CU226">
            <v>0</v>
          </cell>
          <cell r="CV226">
            <v>0</v>
          </cell>
          <cell r="CW226">
            <v>0</v>
          </cell>
          <cell r="EE226">
            <v>0</v>
          </cell>
          <cell r="EF226">
            <v>0</v>
          </cell>
          <cell r="EH226">
            <v>0</v>
          </cell>
          <cell r="EI226">
            <v>0</v>
          </cell>
          <cell r="EJ226">
            <v>0</v>
          </cell>
          <cell r="EK226">
            <v>0</v>
          </cell>
          <cell r="EL226">
            <v>0</v>
          </cell>
          <cell r="EM226">
            <v>0</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V227">
            <v>0</v>
          </cell>
          <cell r="AW227">
            <v>0</v>
          </cell>
          <cell r="AX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N227">
            <v>0</v>
          </cell>
          <cell r="CO227">
            <v>0</v>
          </cell>
          <cell r="CP227">
            <v>0</v>
          </cell>
          <cell r="CQ227">
            <v>0</v>
          </cell>
          <cell r="CS227">
            <v>0</v>
          </cell>
          <cell r="CT227">
            <v>0</v>
          </cell>
          <cell r="CU227">
            <v>0</v>
          </cell>
          <cell r="CV227">
            <v>0</v>
          </cell>
          <cell r="CW227">
            <v>0</v>
          </cell>
          <cell r="EE227">
            <v>0</v>
          </cell>
          <cell r="EF227">
            <v>0</v>
          </cell>
          <cell r="EH227">
            <v>0</v>
          </cell>
          <cell r="EI227">
            <v>0</v>
          </cell>
          <cell r="EJ227">
            <v>0</v>
          </cell>
          <cell r="EK227">
            <v>0</v>
          </cell>
          <cell r="EL227">
            <v>0</v>
          </cell>
          <cell r="EM227">
            <v>0</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V228">
            <v>0</v>
          </cell>
          <cell r="AW228">
            <v>0</v>
          </cell>
          <cell r="AX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N228">
            <v>0</v>
          </cell>
          <cell r="CO228">
            <v>0</v>
          </cell>
          <cell r="CP228">
            <v>0</v>
          </cell>
          <cell r="CQ228">
            <v>0</v>
          </cell>
          <cell r="CS228">
            <v>0</v>
          </cell>
          <cell r="CT228">
            <v>0</v>
          </cell>
          <cell r="CU228">
            <v>0</v>
          </cell>
          <cell r="CV228">
            <v>0</v>
          </cell>
          <cell r="CW228">
            <v>0</v>
          </cell>
          <cell r="EE228">
            <v>0</v>
          </cell>
          <cell r="EF228">
            <v>0</v>
          </cell>
          <cell r="EH228">
            <v>0</v>
          </cell>
          <cell r="EI228">
            <v>0</v>
          </cell>
          <cell r="EJ228">
            <v>0</v>
          </cell>
          <cell r="EK228">
            <v>0</v>
          </cell>
          <cell r="EL228">
            <v>0</v>
          </cell>
          <cell r="EM228">
            <v>0</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V229">
            <v>0</v>
          </cell>
          <cell r="AW229">
            <v>0</v>
          </cell>
          <cell r="AX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N229">
            <v>0</v>
          </cell>
          <cell r="CO229">
            <v>0</v>
          </cell>
          <cell r="CP229">
            <v>0</v>
          </cell>
          <cell r="CQ229">
            <v>0</v>
          </cell>
          <cell r="CS229">
            <v>0</v>
          </cell>
          <cell r="CT229">
            <v>0</v>
          </cell>
          <cell r="CU229">
            <v>0</v>
          </cell>
          <cell r="CV229">
            <v>0</v>
          </cell>
          <cell r="CW229">
            <v>0</v>
          </cell>
          <cell r="EE229">
            <v>0</v>
          </cell>
          <cell r="EF229">
            <v>0</v>
          </cell>
          <cell r="EH229">
            <v>0</v>
          </cell>
          <cell r="EI229">
            <v>0</v>
          </cell>
          <cell r="EJ229">
            <v>0</v>
          </cell>
          <cell r="EK229">
            <v>0</v>
          </cell>
          <cell r="EL229">
            <v>0</v>
          </cell>
          <cell r="EM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V230">
            <v>0</v>
          </cell>
          <cell r="AW230">
            <v>0</v>
          </cell>
          <cell r="AX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N230">
            <v>0</v>
          </cell>
          <cell r="CO230">
            <v>0</v>
          </cell>
          <cell r="CP230">
            <v>0</v>
          </cell>
          <cell r="CQ230">
            <v>0</v>
          </cell>
          <cell r="CS230">
            <v>0</v>
          </cell>
          <cell r="CT230">
            <v>0</v>
          </cell>
          <cell r="CU230">
            <v>0</v>
          </cell>
          <cell r="CV230">
            <v>0</v>
          </cell>
          <cell r="CW230">
            <v>0</v>
          </cell>
          <cell r="EE230">
            <v>0</v>
          </cell>
          <cell r="EF230">
            <v>0</v>
          </cell>
          <cell r="EH230">
            <v>0</v>
          </cell>
          <cell r="EI230">
            <v>0</v>
          </cell>
          <cell r="EJ230">
            <v>0</v>
          </cell>
          <cell r="EK230">
            <v>0</v>
          </cell>
          <cell r="EL230">
            <v>0</v>
          </cell>
          <cell r="EM230">
            <v>0</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V231">
            <v>0</v>
          </cell>
          <cell r="AW231">
            <v>0</v>
          </cell>
          <cell r="AX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N231">
            <v>0</v>
          </cell>
          <cell r="CO231">
            <v>0</v>
          </cell>
          <cell r="CP231">
            <v>0</v>
          </cell>
          <cell r="CQ231">
            <v>0</v>
          </cell>
          <cell r="CS231">
            <v>0</v>
          </cell>
          <cell r="CT231">
            <v>0</v>
          </cell>
          <cell r="CU231">
            <v>0</v>
          </cell>
          <cell r="CV231">
            <v>0</v>
          </cell>
          <cell r="CW231">
            <v>0</v>
          </cell>
          <cell r="EE231">
            <v>0</v>
          </cell>
          <cell r="EF231">
            <v>0</v>
          </cell>
          <cell r="EH231">
            <v>0</v>
          </cell>
          <cell r="EI231">
            <v>0</v>
          </cell>
          <cell r="EJ231">
            <v>0</v>
          </cell>
          <cell r="EK231">
            <v>0</v>
          </cell>
          <cell r="EL231">
            <v>0</v>
          </cell>
          <cell r="EM231">
            <v>0</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V232">
            <v>0</v>
          </cell>
          <cell r="AW232">
            <v>0</v>
          </cell>
          <cell r="AX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N232">
            <v>0</v>
          </cell>
          <cell r="CO232">
            <v>0</v>
          </cell>
          <cell r="CP232">
            <v>0</v>
          </cell>
          <cell r="CQ232">
            <v>0</v>
          </cell>
          <cell r="CS232">
            <v>0</v>
          </cell>
          <cell r="CT232">
            <v>0</v>
          </cell>
          <cell r="CU232">
            <v>0</v>
          </cell>
          <cell r="CV232">
            <v>0</v>
          </cell>
          <cell r="CW232">
            <v>0</v>
          </cell>
          <cell r="EE232">
            <v>0</v>
          </cell>
          <cell r="EF232">
            <v>0</v>
          </cell>
          <cell r="EH232">
            <v>0</v>
          </cell>
          <cell r="EI232">
            <v>0</v>
          </cell>
          <cell r="EJ232">
            <v>0</v>
          </cell>
          <cell r="EK232">
            <v>0</v>
          </cell>
          <cell r="EL232">
            <v>0</v>
          </cell>
          <cell r="EM232">
            <v>0</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V233">
            <v>0</v>
          </cell>
          <cell r="AW233">
            <v>0</v>
          </cell>
          <cell r="AX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N233">
            <v>0</v>
          </cell>
          <cell r="CO233">
            <v>0</v>
          </cell>
          <cell r="CP233">
            <v>0</v>
          </cell>
          <cell r="CQ233">
            <v>0</v>
          </cell>
          <cell r="CS233">
            <v>0</v>
          </cell>
          <cell r="CT233">
            <v>0</v>
          </cell>
          <cell r="CU233">
            <v>0</v>
          </cell>
          <cell r="CV233">
            <v>0</v>
          </cell>
          <cell r="CW233">
            <v>0</v>
          </cell>
          <cell r="EE233">
            <v>0</v>
          </cell>
          <cell r="EF233">
            <v>0</v>
          </cell>
          <cell r="EH233">
            <v>0</v>
          </cell>
          <cell r="EI233">
            <v>0</v>
          </cell>
          <cell r="EJ233">
            <v>0</v>
          </cell>
          <cell r="EK233">
            <v>0</v>
          </cell>
          <cell r="EL233">
            <v>0</v>
          </cell>
          <cell r="EM233">
            <v>0</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V234">
            <v>0</v>
          </cell>
          <cell r="AW234">
            <v>0</v>
          </cell>
          <cell r="AX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N234">
            <v>0</v>
          </cell>
          <cell r="CO234">
            <v>0</v>
          </cell>
          <cell r="CP234">
            <v>0</v>
          </cell>
          <cell r="CQ234">
            <v>0</v>
          </cell>
          <cell r="CS234">
            <v>0</v>
          </cell>
          <cell r="CT234">
            <v>0</v>
          </cell>
          <cell r="CU234">
            <v>0</v>
          </cell>
          <cell r="CV234">
            <v>0</v>
          </cell>
          <cell r="CW234">
            <v>0</v>
          </cell>
          <cell r="EE234">
            <v>0</v>
          </cell>
          <cell r="EF234">
            <v>0</v>
          </cell>
          <cell r="EH234">
            <v>0</v>
          </cell>
          <cell r="EI234">
            <v>0</v>
          </cell>
          <cell r="EJ234">
            <v>0</v>
          </cell>
          <cell r="EK234">
            <v>0</v>
          </cell>
          <cell r="EL234">
            <v>0</v>
          </cell>
          <cell r="EM234">
            <v>0</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V235">
            <v>0</v>
          </cell>
          <cell r="AW235">
            <v>0</v>
          </cell>
          <cell r="AX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N235">
            <v>0</v>
          </cell>
          <cell r="CO235">
            <v>0</v>
          </cell>
          <cell r="CP235">
            <v>0</v>
          </cell>
          <cell r="CQ235">
            <v>0</v>
          </cell>
          <cell r="CS235">
            <v>0</v>
          </cell>
          <cell r="CT235">
            <v>0</v>
          </cell>
          <cell r="CU235">
            <v>0</v>
          </cell>
          <cell r="CV235">
            <v>0</v>
          </cell>
          <cell r="CW235">
            <v>0</v>
          </cell>
          <cell r="EE235">
            <v>0</v>
          </cell>
          <cell r="EF235">
            <v>0</v>
          </cell>
          <cell r="EH235">
            <v>0</v>
          </cell>
          <cell r="EI235">
            <v>0</v>
          </cell>
          <cell r="EJ235">
            <v>0</v>
          </cell>
          <cell r="EK235">
            <v>0</v>
          </cell>
          <cell r="EL235">
            <v>0</v>
          </cell>
          <cell r="EM235">
            <v>0</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V236">
            <v>0</v>
          </cell>
          <cell r="AW236">
            <v>0</v>
          </cell>
          <cell r="AX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N236">
            <v>0</v>
          </cell>
          <cell r="CO236">
            <v>0</v>
          </cell>
          <cell r="CP236">
            <v>0</v>
          </cell>
          <cell r="CQ236">
            <v>0</v>
          </cell>
          <cell r="CS236">
            <v>0</v>
          </cell>
          <cell r="CT236">
            <v>0</v>
          </cell>
          <cell r="CU236">
            <v>0</v>
          </cell>
          <cell r="CV236">
            <v>0</v>
          </cell>
          <cell r="CW236">
            <v>0</v>
          </cell>
          <cell r="EE236">
            <v>0</v>
          </cell>
          <cell r="EF236">
            <v>0</v>
          </cell>
          <cell r="EH236">
            <v>0</v>
          </cell>
          <cell r="EI236">
            <v>0</v>
          </cell>
          <cell r="EJ236">
            <v>0</v>
          </cell>
          <cell r="EK236">
            <v>0</v>
          </cell>
          <cell r="EL236">
            <v>0</v>
          </cell>
          <cell r="EM236">
            <v>0</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V237">
            <v>0</v>
          </cell>
          <cell r="AW237">
            <v>0</v>
          </cell>
          <cell r="AX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N237">
            <v>0</v>
          </cell>
          <cell r="CO237">
            <v>0</v>
          </cell>
          <cell r="CP237">
            <v>0</v>
          </cell>
          <cell r="CQ237">
            <v>0</v>
          </cell>
          <cell r="CS237">
            <v>0</v>
          </cell>
          <cell r="CT237">
            <v>0</v>
          </cell>
          <cell r="CU237">
            <v>0</v>
          </cell>
          <cell r="CV237">
            <v>0</v>
          </cell>
          <cell r="CW237">
            <v>0</v>
          </cell>
          <cell r="EE237">
            <v>0</v>
          </cell>
          <cell r="EF237">
            <v>0</v>
          </cell>
          <cell r="EH237">
            <v>0</v>
          </cell>
          <cell r="EI237">
            <v>0</v>
          </cell>
          <cell r="EJ237">
            <v>0</v>
          </cell>
          <cell r="EK237">
            <v>0</v>
          </cell>
          <cell r="EL237">
            <v>0</v>
          </cell>
          <cell r="EM237">
            <v>0</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V238">
            <v>0</v>
          </cell>
          <cell r="AW238">
            <v>0</v>
          </cell>
          <cell r="AX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N238">
            <v>0</v>
          </cell>
          <cell r="CO238">
            <v>0</v>
          </cell>
          <cell r="CP238">
            <v>0</v>
          </cell>
          <cell r="CQ238">
            <v>0</v>
          </cell>
          <cell r="CS238">
            <v>0</v>
          </cell>
          <cell r="CT238">
            <v>0</v>
          </cell>
          <cell r="CU238">
            <v>0</v>
          </cell>
          <cell r="CV238">
            <v>0</v>
          </cell>
          <cell r="CW238">
            <v>0</v>
          </cell>
          <cell r="EE238">
            <v>0</v>
          </cell>
          <cell r="EF238">
            <v>0</v>
          </cell>
          <cell r="EH238">
            <v>0</v>
          </cell>
          <cell r="EI238">
            <v>0</v>
          </cell>
          <cell r="EJ238">
            <v>0</v>
          </cell>
          <cell r="EK238">
            <v>0</v>
          </cell>
          <cell r="EL238">
            <v>0</v>
          </cell>
          <cell r="EM238">
            <v>0</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V239">
            <v>0</v>
          </cell>
          <cell r="AW239">
            <v>0</v>
          </cell>
          <cell r="AX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N239">
            <v>0</v>
          </cell>
          <cell r="CO239">
            <v>0</v>
          </cell>
          <cell r="CP239">
            <v>0</v>
          </cell>
          <cell r="CQ239">
            <v>0</v>
          </cell>
          <cell r="CS239">
            <v>0</v>
          </cell>
          <cell r="CT239">
            <v>0</v>
          </cell>
          <cell r="CU239">
            <v>0</v>
          </cell>
          <cell r="CV239">
            <v>0</v>
          </cell>
          <cell r="CW239">
            <v>0</v>
          </cell>
          <cell r="EE239">
            <v>0</v>
          </cell>
          <cell r="EF239">
            <v>0</v>
          </cell>
          <cell r="EH239">
            <v>0</v>
          </cell>
          <cell r="EI239">
            <v>0</v>
          </cell>
          <cell r="EJ239">
            <v>0</v>
          </cell>
          <cell r="EK239">
            <v>0</v>
          </cell>
          <cell r="EL239">
            <v>0</v>
          </cell>
          <cell r="EM239">
            <v>0</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V240">
            <v>0</v>
          </cell>
          <cell r="AW240">
            <v>0</v>
          </cell>
          <cell r="AX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N240">
            <v>0</v>
          </cell>
          <cell r="CO240">
            <v>0</v>
          </cell>
          <cell r="CP240">
            <v>0</v>
          </cell>
          <cell r="CQ240">
            <v>0</v>
          </cell>
          <cell r="CS240">
            <v>0</v>
          </cell>
          <cell r="CT240">
            <v>0</v>
          </cell>
          <cell r="CU240">
            <v>0</v>
          </cell>
          <cell r="CV240">
            <v>0</v>
          </cell>
          <cell r="CW240">
            <v>0</v>
          </cell>
          <cell r="EE240">
            <v>0</v>
          </cell>
          <cell r="EF240">
            <v>0</v>
          </cell>
          <cell r="EH240">
            <v>0</v>
          </cell>
          <cell r="EI240">
            <v>0</v>
          </cell>
          <cell r="EJ240">
            <v>0</v>
          </cell>
          <cell r="EK240">
            <v>0</v>
          </cell>
          <cell r="EL240">
            <v>0</v>
          </cell>
          <cell r="EM240">
            <v>0</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V241">
            <v>0</v>
          </cell>
          <cell r="AW241">
            <v>0</v>
          </cell>
          <cell r="AX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N241">
            <v>0</v>
          </cell>
          <cell r="CO241">
            <v>0</v>
          </cell>
          <cell r="CP241">
            <v>0</v>
          </cell>
          <cell r="CQ241">
            <v>0</v>
          </cell>
          <cell r="CS241">
            <v>0</v>
          </cell>
          <cell r="CT241">
            <v>0</v>
          </cell>
          <cell r="CU241">
            <v>0</v>
          </cell>
          <cell r="CV241">
            <v>0</v>
          </cell>
          <cell r="CW241">
            <v>0</v>
          </cell>
          <cell r="EE241">
            <v>0</v>
          </cell>
          <cell r="EF241">
            <v>0</v>
          </cell>
          <cell r="EH241">
            <v>0</v>
          </cell>
          <cell r="EI241">
            <v>0</v>
          </cell>
          <cell r="EJ241">
            <v>0</v>
          </cell>
          <cell r="EK241">
            <v>0</v>
          </cell>
          <cell r="EL241">
            <v>0</v>
          </cell>
          <cell r="EM241">
            <v>0</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V242">
            <v>0</v>
          </cell>
          <cell r="AW242">
            <v>0</v>
          </cell>
          <cell r="AX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N242">
            <v>0</v>
          </cell>
          <cell r="CO242">
            <v>0</v>
          </cell>
          <cell r="CP242">
            <v>0</v>
          </cell>
          <cell r="CQ242">
            <v>0</v>
          </cell>
          <cell r="CS242">
            <v>0</v>
          </cell>
          <cell r="CT242">
            <v>0</v>
          </cell>
          <cell r="CU242">
            <v>0</v>
          </cell>
          <cell r="CV242">
            <v>0</v>
          </cell>
          <cell r="CW242">
            <v>0</v>
          </cell>
          <cell r="EE242">
            <v>0</v>
          </cell>
          <cell r="EF242">
            <v>0</v>
          </cell>
          <cell r="EH242">
            <v>0</v>
          </cell>
          <cell r="EI242">
            <v>0</v>
          </cell>
          <cell r="EJ242">
            <v>0</v>
          </cell>
          <cell r="EK242">
            <v>0</v>
          </cell>
          <cell r="EL242">
            <v>0</v>
          </cell>
          <cell r="EM242">
            <v>0</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V243">
            <v>0</v>
          </cell>
          <cell r="AW243">
            <v>0</v>
          </cell>
          <cell r="AX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N243">
            <v>0</v>
          </cell>
          <cell r="CO243">
            <v>0</v>
          </cell>
          <cell r="CP243">
            <v>0</v>
          </cell>
          <cell r="CQ243">
            <v>0</v>
          </cell>
          <cell r="CS243">
            <v>0</v>
          </cell>
          <cell r="CT243">
            <v>0</v>
          </cell>
          <cell r="CU243">
            <v>0</v>
          </cell>
          <cell r="CV243">
            <v>0</v>
          </cell>
          <cell r="CW243">
            <v>0</v>
          </cell>
          <cell r="EE243">
            <v>0</v>
          </cell>
          <cell r="EF243">
            <v>0</v>
          </cell>
          <cell r="EH243">
            <v>0</v>
          </cell>
          <cell r="EI243">
            <v>0</v>
          </cell>
          <cell r="EJ243">
            <v>0</v>
          </cell>
          <cell r="EK243">
            <v>0</v>
          </cell>
          <cell r="EL243">
            <v>0</v>
          </cell>
          <cell r="EM243">
            <v>0</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V244">
            <v>0</v>
          </cell>
          <cell r="AW244">
            <v>0</v>
          </cell>
          <cell r="AX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N244">
            <v>0</v>
          </cell>
          <cell r="CO244">
            <v>0</v>
          </cell>
          <cell r="CP244">
            <v>0</v>
          </cell>
          <cell r="CQ244">
            <v>0</v>
          </cell>
          <cell r="CS244">
            <v>0</v>
          </cell>
          <cell r="CT244">
            <v>0</v>
          </cell>
          <cell r="CU244">
            <v>0</v>
          </cell>
          <cell r="CV244">
            <v>0</v>
          </cell>
          <cell r="CW244">
            <v>0</v>
          </cell>
          <cell r="EE244">
            <v>0</v>
          </cell>
          <cell r="EF244">
            <v>0</v>
          </cell>
          <cell r="EH244">
            <v>0</v>
          </cell>
          <cell r="EI244">
            <v>0</v>
          </cell>
          <cell r="EJ244">
            <v>0</v>
          </cell>
          <cell r="EK244">
            <v>0</v>
          </cell>
          <cell r="EL244">
            <v>0</v>
          </cell>
          <cell r="EM244">
            <v>0</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V245">
            <v>0</v>
          </cell>
          <cell r="AW245">
            <v>0</v>
          </cell>
          <cell r="AX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N245">
            <v>0</v>
          </cell>
          <cell r="CO245">
            <v>0</v>
          </cell>
          <cell r="CP245">
            <v>0</v>
          </cell>
          <cell r="CQ245">
            <v>0</v>
          </cell>
          <cell r="CS245">
            <v>0</v>
          </cell>
          <cell r="CT245">
            <v>0</v>
          </cell>
          <cell r="CU245">
            <v>0</v>
          </cell>
          <cell r="CV245">
            <v>0</v>
          </cell>
          <cell r="CW245">
            <v>0</v>
          </cell>
          <cell r="EE245">
            <v>0</v>
          </cell>
          <cell r="EF245">
            <v>0</v>
          </cell>
          <cell r="EH245">
            <v>0</v>
          </cell>
          <cell r="EI245">
            <v>0</v>
          </cell>
          <cell r="EJ245">
            <v>0</v>
          </cell>
          <cell r="EK245">
            <v>0</v>
          </cell>
          <cell r="EL245">
            <v>0</v>
          </cell>
          <cell r="EM245">
            <v>0</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V246">
            <v>0</v>
          </cell>
          <cell r="AW246">
            <v>0</v>
          </cell>
          <cell r="AX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N246">
            <v>0</v>
          </cell>
          <cell r="CO246">
            <v>0</v>
          </cell>
          <cell r="CP246">
            <v>0</v>
          </cell>
          <cell r="CQ246">
            <v>0</v>
          </cell>
          <cell r="CS246">
            <v>0</v>
          </cell>
          <cell r="CT246">
            <v>0</v>
          </cell>
          <cell r="CU246">
            <v>0</v>
          </cell>
          <cell r="CV246">
            <v>0</v>
          </cell>
          <cell r="CW246">
            <v>0</v>
          </cell>
          <cell r="EE246">
            <v>0</v>
          </cell>
          <cell r="EF246">
            <v>0</v>
          </cell>
          <cell r="EH246">
            <v>0</v>
          </cell>
          <cell r="EI246">
            <v>0</v>
          </cell>
          <cell r="EJ246">
            <v>0</v>
          </cell>
          <cell r="EK246">
            <v>0</v>
          </cell>
          <cell r="EL246">
            <v>0</v>
          </cell>
          <cell r="EM246">
            <v>0</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V247">
            <v>0</v>
          </cell>
          <cell r="AW247">
            <v>0</v>
          </cell>
          <cell r="AX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N247">
            <v>0</v>
          </cell>
          <cell r="CO247">
            <v>0</v>
          </cell>
          <cell r="CP247">
            <v>0</v>
          </cell>
          <cell r="CQ247">
            <v>0</v>
          </cell>
          <cell r="CS247">
            <v>0</v>
          </cell>
          <cell r="CT247">
            <v>0</v>
          </cell>
          <cell r="CU247">
            <v>0</v>
          </cell>
          <cell r="CV247">
            <v>0</v>
          </cell>
          <cell r="CW247">
            <v>0</v>
          </cell>
          <cell r="EE247">
            <v>0</v>
          </cell>
          <cell r="EF247">
            <v>0</v>
          </cell>
          <cell r="EH247">
            <v>0</v>
          </cell>
          <cell r="EI247">
            <v>0</v>
          </cell>
          <cell r="EJ247">
            <v>0</v>
          </cell>
          <cell r="EK247">
            <v>0</v>
          </cell>
          <cell r="EL247">
            <v>0</v>
          </cell>
          <cell r="EM247">
            <v>0</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V248">
            <v>0</v>
          </cell>
          <cell r="AW248">
            <v>0</v>
          </cell>
          <cell r="AX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N248">
            <v>0</v>
          </cell>
          <cell r="CO248">
            <v>0</v>
          </cell>
          <cell r="CP248">
            <v>0</v>
          </cell>
          <cell r="CQ248">
            <v>0</v>
          </cell>
          <cell r="CS248">
            <v>0</v>
          </cell>
          <cell r="CT248">
            <v>0</v>
          </cell>
          <cell r="CU248">
            <v>0</v>
          </cell>
          <cell r="CV248">
            <v>0</v>
          </cell>
          <cell r="CW248">
            <v>0</v>
          </cell>
          <cell r="EE248">
            <v>0</v>
          </cell>
          <cell r="EF248">
            <v>0</v>
          </cell>
          <cell r="EH248">
            <v>0</v>
          </cell>
          <cell r="EI248">
            <v>0</v>
          </cell>
          <cell r="EJ248">
            <v>0</v>
          </cell>
          <cell r="EK248">
            <v>0</v>
          </cell>
          <cell r="EL248">
            <v>0</v>
          </cell>
          <cell r="EM248">
            <v>0</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V249">
            <v>0</v>
          </cell>
          <cell r="AW249">
            <v>0</v>
          </cell>
          <cell r="AX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N249">
            <v>0</v>
          </cell>
          <cell r="CO249">
            <v>0</v>
          </cell>
          <cell r="CP249">
            <v>0</v>
          </cell>
          <cell r="CQ249">
            <v>0</v>
          </cell>
          <cell r="CS249">
            <v>0</v>
          </cell>
          <cell r="CT249">
            <v>0</v>
          </cell>
          <cell r="CU249">
            <v>0</v>
          </cell>
          <cell r="CV249">
            <v>0</v>
          </cell>
          <cell r="CW249">
            <v>0</v>
          </cell>
          <cell r="EE249">
            <v>0</v>
          </cell>
          <cell r="EF249">
            <v>0</v>
          </cell>
          <cell r="EH249">
            <v>0</v>
          </cell>
          <cell r="EI249">
            <v>0</v>
          </cell>
          <cell r="EJ249">
            <v>0</v>
          </cell>
          <cell r="EK249">
            <v>0</v>
          </cell>
          <cell r="EL249">
            <v>0</v>
          </cell>
          <cell r="EM249">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V250">
            <v>0</v>
          </cell>
          <cell r="AW250">
            <v>0</v>
          </cell>
          <cell r="AX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N250">
            <v>0</v>
          </cell>
          <cell r="CO250">
            <v>0</v>
          </cell>
          <cell r="CP250">
            <v>0</v>
          </cell>
          <cell r="CQ250">
            <v>0</v>
          </cell>
          <cell r="CS250">
            <v>0</v>
          </cell>
          <cell r="CT250">
            <v>0</v>
          </cell>
          <cell r="CU250">
            <v>0</v>
          </cell>
          <cell r="CV250">
            <v>0</v>
          </cell>
          <cell r="CW250">
            <v>0</v>
          </cell>
          <cell r="EE250">
            <v>0</v>
          </cell>
          <cell r="EF250">
            <v>0</v>
          </cell>
          <cell r="EH250">
            <v>0</v>
          </cell>
          <cell r="EI250">
            <v>0</v>
          </cell>
          <cell r="EJ250">
            <v>0</v>
          </cell>
          <cell r="EK250">
            <v>0</v>
          </cell>
          <cell r="EL250">
            <v>0</v>
          </cell>
          <cell r="EM250">
            <v>0</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V251">
            <v>0</v>
          </cell>
          <cell r="AW251">
            <v>0</v>
          </cell>
          <cell r="AX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N251">
            <v>0</v>
          </cell>
          <cell r="CO251">
            <v>0</v>
          </cell>
          <cell r="CP251">
            <v>0</v>
          </cell>
          <cell r="CQ251">
            <v>0</v>
          </cell>
          <cell r="CS251">
            <v>0</v>
          </cell>
          <cell r="CT251">
            <v>0</v>
          </cell>
          <cell r="CU251">
            <v>0</v>
          </cell>
          <cell r="CV251">
            <v>0</v>
          </cell>
          <cell r="CW251">
            <v>0</v>
          </cell>
          <cell r="EE251">
            <v>0</v>
          </cell>
          <cell r="EF251">
            <v>0</v>
          </cell>
          <cell r="EH251">
            <v>0</v>
          </cell>
          <cell r="EI251">
            <v>0</v>
          </cell>
          <cell r="EJ251">
            <v>0</v>
          </cell>
          <cell r="EK251">
            <v>0</v>
          </cell>
          <cell r="EL251">
            <v>0</v>
          </cell>
          <cell r="EM251">
            <v>0</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V252">
            <v>0</v>
          </cell>
          <cell r="AW252">
            <v>0</v>
          </cell>
          <cell r="AX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N252">
            <v>0</v>
          </cell>
          <cell r="CO252">
            <v>0</v>
          </cell>
          <cell r="CP252">
            <v>0</v>
          </cell>
          <cell r="CQ252">
            <v>0</v>
          </cell>
          <cell r="CS252">
            <v>0</v>
          </cell>
          <cell r="CT252">
            <v>0</v>
          </cell>
          <cell r="CU252">
            <v>0</v>
          </cell>
          <cell r="CV252">
            <v>0</v>
          </cell>
          <cell r="CW252">
            <v>0</v>
          </cell>
          <cell r="EE252">
            <v>0</v>
          </cell>
          <cell r="EF252">
            <v>0</v>
          </cell>
          <cell r="EH252">
            <v>0</v>
          </cell>
          <cell r="EI252">
            <v>0</v>
          </cell>
          <cell r="EJ252">
            <v>0</v>
          </cell>
          <cell r="EK252">
            <v>0</v>
          </cell>
          <cell r="EL252">
            <v>0</v>
          </cell>
          <cell r="EM252">
            <v>0</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V253">
            <v>0</v>
          </cell>
          <cell r="AW253">
            <v>0</v>
          </cell>
          <cell r="AX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N253">
            <v>0</v>
          </cell>
          <cell r="CO253">
            <v>0</v>
          </cell>
          <cell r="CP253">
            <v>0</v>
          </cell>
          <cell r="CQ253">
            <v>0</v>
          </cell>
          <cell r="CS253">
            <v>0</v>
          </cell>
          <cell r="CT253">
            <v>0</v>
          </cell>
          <cell r="CU253">
            <v>0</v>
          </cell>
          <cell r="CV253">
            <v>0</v>
          </cell>
          <cell r="CW253">
            <v>0</v>
          </cell>
          <cell r="EE253">
            <v>0</v>
          </cell>
          <cell r="EF253">
            <v>0</v>
          </cell>
          <cell r="EH253">
            <v>0</v>
          </cell>
          <cell r="EI253">
            <v>0</v>
          </cell>
          <cell r="EJ253">
            <v>0</v>
          </cell>
          <cell r="EK253">
            <v>0</v>
          </cell>
          <cell r="EL253">
            <v>0</v>
          </cell>
          <cell r="EM253">
            <v>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V254">
            <v>0</v>
          </cell>
          <cell r="AW254">
            <v>0</v>
          </cell>
          <cell r="AX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N254">
            <v>0</v>
          </cell>
          <cell r="CO254">
            <v>0</v>
          </cell>
          <cell r="CP254">
            <v>0</v>
          </cell>
          <cell r="CQ254">
            <v>0</v>
          </cell>
          <cell r="CS254">
            <v>0</v>
          </cell>
          <cell r="CT254">
            <v>0</v>
          </cell>
          <cell r="CU254">
            <v>0</v>
          </cell>
          <cell r="CV254">
            <v>0</v>
          </cell>
          <cell r="CW254">
            <v>0</v>
          </cell>
          <cell r="EE254">
            <v>0</v>
          </cell>
          <cell r="EF254">
            <v>0</v>
          </cell>
          <cell r="EH254">
            <v>0</v>
          </cell>
          <cell r="EI254">
            <v>0</v>
          </cell>
          <cell r="EJ254">
            <v>0</v>
          </cell>
          <cell r="EK254">
            <v>0</v>
          </cell>
          <cell r="EL254">
            <v>0</v>
          </cell>
          <cell r="EM254">
            <v>0</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V255">
            <v>0</v>
          </cell>
          <cell r="AW255">
            <v>0</v>
          </cell>
          <cell r="AX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N255">
            <v>0</v>
          </cell>
          <cell r="CO255">
            <v>0</v>
          </cell>
          <cell r="CP255">
            <v>0</v>
          </cell>
          <cell r="CQ255">
            <v>0</v>
          </cell>
          <cell r="CS255">
            <v>0</v>
          </cell>
          <cell r="CT255">
            <v>0</v>
          </cell>
          <cell r="CU255">
            <v>0</v>
          </cell>
          <cell r="CV255">
            <v>0</v>
          </cell>
          <cell r="CW255">
            <v>0</v>
          </cell>
          <cell r="EE255">
            <v>0</v>
          </cell>
          <cell r="EF255">
            <v>0</v>
          </cell>
          <cell r="EH255">
            <v>0</v>
          </cell>
          <cell r="EI255">
            <v>0</v>
          </cell>
          <cell r="EJ255">
            <v>0</v>
          </cell>
          <cell r="EK255">
            <v>0</v>
          </cell>
          <cell r="EL255">
            <v>0</v>
          </cell>
          <cell r="EM255">
            <v>0</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V256">
            <v>0</v>
          </cell>
          <cell r="AW256">
            <v>0</v>
          </cell>
          <cell r="AX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N256">
            <v>0</v>
          </cell>
          <cell r="CO256">
            <v>0</v>
          </cell>
          <cell r="CP256">
            <v>0</v>
          </cell>
          <cell r="CQ256">
            <v>0</v>
          </cell>
          <cell r="CS256">
            <v>0</v>
          </cell>
          <cell r="CT256">
            <v>0</v>
          </cell>
          <cell r="CU256">
            <v>0</v>
          </cell>
          <cell r="CV256">
            <v>0</v>
          </cell>
          <cell r="CW256">
            <v>0</v>
          </cell>
          <cell r="EE256">
            <v>0</v>
          </cell>
          <cell r="EF256">
            <v>0</v>
          </cell>
          <cell r="EH256">
            <v>0</v>
          </cell>
          <cell r="EI256">
            <v>0</v>
          </cell>
          <cell r="EJ256">
            <v>0</v>
          </cell>
          <cell r="EK256">
            <v>0</v>
          </cell>
          <cell r="EL256">
            <v>0</v>
          </cell>
          <cell r="EM256">
            <v>0</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V257">
            <v>0</v>
          </cell>
          <cell r="AW257">
            <v>0</v>
          </cell>
          <cell r="AX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N257">
            <v>0</v>
          </cell>
          <cell r="CO257">
            <v>0</v>
          </cell>
          <cell r="CP257">
            <v>0</v>
          </cell>
          <cell r="CQ257">
            <v>0</v>
          </cell>
          <cell r="CS257">
            <v>0</v>
          </cell>
          <cell r="CT257">
            <v>0</v>
          </cell>
          <cell r="CU257">
            <v>0</v>
          </cell>
          <cell r="CV257">
            <v>0</v>
          </cell>
          <cell r="CW257">
            <v>0</v>
          </cell>
          <cell r="EE257">
            <v>0</v>
          </cell>
          <cell r="EF257">
            <v>0</v>
          </cell>
          <cell r="EH257">
            <v>0</v>
          </cell>
          <cell r="EI257">
            <v>0</v>
          </cell>
          <cell r="EJ257">
            <v>0</v>
          </cell>
          <cell r="EK257">
            <v>0</v>
          </cell>
          <cell r="EL257">
            <v>0</v>
          </cell>
          <cell r="EM257">
            <v>0</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V258">
            <v>0</v>
          </cell>
          <cell r="AW258">
            <v>0</v>
          </cell>
          <cell r="AX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N258">
            <v>0</v>
          </cell>
          <cell r="CO258">
            <v>0</v>
          </cell>
          <cell r="CP258">
            <v>0</v>
          </cell>
          <cell r="CQ258">
            <v>0</v>
          </cell>
          <cell r="CS258">
            <v>0</v>
          </cell>
          <cell r="CT258">
            <v>0</v>
          </cell>
          <cell r="CU258">
            <v>0</v>
          </cell>
          <cell r="CV258">
            <v>0</v>
          </cell>
          <cell r="CW258">
            <v>0</v>
          </cell>
          <cell r="EE258">
            <v>0</v>
          </cell>
          <cell r="EF258">
            <v>0</v>
          </cell>
          <cell r="EH258">
            <v>0</v>
          </cell>
          <cell r="EI258">
            <v>0</v>
          </cell>
          <cell r="EJ258">
            <v>0</v>
          </cell>
          <cell r="EK258">
            <v>0</v>
          </cell>
          <cell r="EL258">
            <v>0</v>
          </cell>
          <cell r="EM258">
            <v>0</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V259">
            <v>0</v>
          </cell>
          <cell r="AW259">
            <v>0</v>
          </cell>
          <cell r="AX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N259">
            <v>0</v>
          </cell>
          <cell r="CO259">
            <v>0</v>
          </cell>
          <cell r="CP259">
            <v>0</v>
          </cell>
          <cell r="CQ259">
            <v>0</v>
          </cell>
          <cell r="CS259">
            <v>0</v>
          </cell>
          <cell r="CT259">
            <v>0</v>
          </cell>
          <cell r="CU259">
            <v>0</v>
          </cell>
          <cell r="CV259">
            <v>0</v>
          </cell>
          <cell r="CW259">
            <v>0</v>
          </cell>
          <cell r="EE259">
            <v>0</v>
          </cell>
          <cell r="EF259">
            <v>0</v>
          </cell>
          <cell r="EH259">
            <v>0</v>
          </cell>
          <cell r="EI259">
            <v>0</v>
          </cell>
          <cell r="EJ259">
            <v>0</v>
          </cell>
          <cell r="EK259">
            <v>0</v>
          </cell>
          <cell r="EL259">
            <v>0</v>
          </cell>
          <cell r="EM259">
            <v>0</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V260">
            <v>0</v>
          </cell>
          <cell r="AW260">
            <v>0</v>
          </cell>
          <cell r="AX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N260">
            <v>0</v>
          </cell>
          <cell r="CO260">
            <v>0</v>
          </cell>
          <cell r="CP260">
            <v>0</v>
          </cell>
          <cell r="CQ260">
            <v>0</v>
          </cell>
          <cell r="CS260">
            <v>0</v>
          </cell>
          <cell r="CT260">
            <v>0</v>
          </cell>
          <cell r="CU260">
            <v>0</v>
          </cell>
          <cell r="CV260">
            <v>0</v>
          </cell>
          <cell r="CW260">
            <v>0</v>
          </cell>
          <cell r="EE260">
            <v>0</v>
          </cell>
          <cell r="EF260">
            <v>0</v>
          </cell>
          <cell r="EH260">
            <v>0</v>
          </cell>
          <cell r="EI260">
            <v>0</v>
          </cell>
          <cell r="EJ260">
            <v>0</v>
          </cell>
          <cell r="EK260">
            <v>0</v>
          </cell>
          <cell r="EL260">
            <v>0</v>
          </cell>
          <cell r="EM260">
            <v>0</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V261">
            <v>0</v>
          </cell>
          <cell r="AW261">
            <v>0</v>
          </cell>
          <cell r="AX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N261">
            <v>0</v>
          </cell>
          <cell r="CO261">
            <v>0</v>
          </cell>
          <cell r="CP261">
            <v>0</v>
          </cell>
          <cell r="CQ261">
            <v>0</v>
          </cell>
          <cell r="CS261">
            <v>0</v>
          </cell>
          <cell r="CT261">
            <v>0</v>
          </cell>
          <cell r="CU261">
            <v>0</v>
          </cell>
          <cell r="CV261">
            <v>0</v>
          </cell>
          <cell r="CW261">
            <v>0</v>
          </cell>
          <cell r="EE261">
            <v>0</v>
          </cell>
          <cell r="EF261">
            <v>0</v>
          </cell>
          <cell r="EH261">
            <v>0</v>
          </cell>
          <cell r="EI261">
            <v>0</v>
          </cell>
          <cell r="EJ261">
            <v>0</v>
          </cell>
          <cell r="EK261">
            <v>0</v>
          </cell>
          <cell r="EL261">
            <v>0</v>
          </cell>
          <cell r="EM261">
            <v>0</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V262">
            <v>0</v>
          </cell>
          <cell r="AW262">
            <v>0</v>
          </cell>
          <cell r="AX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N262">
            <v>0</v>
          </cell>
          <cell r="CO262">
            <v>0</v>
          </cell>
          <cell r="CP262">
            <v>0</v>
          </cell>
          <cell r="CQ262">
            <v>0</v>
          </cell>
          <cell r="CS262">
            <v>0</v>
          </cell>
          <cell r="CT262">
            <v>0</v>
          </cell>
          <cell r="CU262">
            <v>0</v>
          </cell>
          <cell r="CV262">
            <v>0</v>
          </cell>
          <cell r="CW262">
            <v>0</v>
          </cell>
          <cell r="EE262">
            <v>0</v>
          </cell>
          <cell r="EF262">
            <v>0</v>
          </cell>
          <cell r="EH262">
            <v>0</v>
          </cell>
          <cell r="EI262">
            <v>0</v>
          </cell>
          <cell r="EJ262">
            <v>0</v>
          </cell>
          <cell r="EK262">
            <v>0</v>
          </cell>
          <cell r="EL262">
            <v>0</v>
          </cell>
          <cell r="EM262">
            <v>0</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V263">
            <v>0</v>
          </cell>
          <cell r="AW263">
            <v>0</v>
          </cell>
          <cell r="AX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N263">
            <v>0</v>
          </cell>
          <cell r="CO263">
            <v>0</v>
          </cell>
          <cell r="CP263">
            <v>0</v>
          </cell>
          <cell r="CQ263">
            <v>0</v>
          </cell>
          <cell r="CS263">
            <v>0</v>
          </cell>
          <cell r="CT263">
            <v>0</v>
          </cell>
          <cell r="CU263">
            <v>0</v>
          </cell>
          <cell r="CV263">
            <v>0</v>
          </cell>
          <cell r="CW263">
            <v>0</v>
          </cell>
          <cell r="EE263">
            <v>0</v>
          </cell>
          <cell r="EF263">
            <v>0</v>
          </cell>
          <cell r="EH263">
            <v>0</v>
          </cell>
          <cell r="EI263">
            <v>0</v>
          </cell>
          <cell r="EJ263">
            <v>0</v>
          </cell>
          <cell r="EK263">
            <v>0</v>
          </cell>
          <cell r="EL263">
            <v>0</v>
          </cell>
          <cell r="EM263">
            <v>0</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V264">
            <v>0</v>
          </cell>
          <cell r="AW264">
            <v>0</v>
          </cell>
          <cell r="AX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N264">
            <v>0</v>
          </cell>
          <cell r="CO264">
            <v>0</v>
          </cell>
          <cell r="CP264">
            <v>0</v>
          </cell>
          <cell r="CQ264">
            <v>0</v>
          </cell>
          <cell r="CS264">
            <v>0</v>
          </cell>
          <cell r="CT264">
            <v>0</v>
          </cell>
          <cell r="CU264">
            <v>0</v>
          </cell>
          <cell r="CV264">
            <v>0</v>
          </cell>
          <cell r="CW264">
            <v>0</v>
          </cell>
          <cell r="EE264">
            <v>0</v>
          </cell>
          <cell r="EF264">
            <v>0</v>
          </cell>
          <cell r="EH264">
            <v>0</v>
          </cell>
          <cell r="EI264">
            <v>0</v>
          </cell>
          <cell r="EJ264">
            <v>0</v>
          </cell>
          <cell r="EK264">
            <v>0</v>
          </cell>
          <cell r="EL264">
            <v>0</v>
          </cell>
          <cell r="EM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V265">
            <v>0</v>
          </cell>
          <cell r="AW265">
            <v>0</v>
          </cell>
          <cell r="AX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N265">
            <v>0</v>
          </cell>
          <cell r="CO265">
            <v>0</v>
          </cell>
          <cell r="CP265">
            <v>0</v>
          </cell>
          <cell r="CQ265">
            <v>0</v>
          </cell>
          <cell r="CS265">
            <v>0</v>
          </cell>
          <cell r="CT265">
            <v>0</v>
          </cell>
          <cell r="CU265">
            <v>0</v>
          </cell>
          <cell r="CV265">
            <v>0</v>
          </cell>
          <cell r="CW265">
            <v>0</v>
          </cell>
          <cell r="EE265">
            <v>0</v>
          </cell>
          <cell r="EF265">
            <v>0</v>
          </cell>
          <cell r="EH265">
            <v>0</v>
          </cell>
          <cell r="EI265">
            <v>0</v>
          </cell>
          <cell r="EJ265">
            <v>0</v>
          </cell>
          <cell r="EK265">
            <v>0</v>
          </cell>
          <cell r="EL265">
            <v>0</v>
          </cell>
          <cell r="EM265">
            <v>0</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V266">
            <v>0</v>
          </cell>
          <cell r="AW266">
            <v>0</v>
          </cell>
          <cell r="AX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N266">
            <v>0</v>
          </cell>
          <cell r="CO266">
            <v>0</v>
          </cell>
          <cell r="CP266">
            <v>0</v>
          </cell>
          <cell r="CQ266">
            <v>0</v>
          </cell>
          <cell r="CS266">
            <v>0</v>
          </cell>
          <cell r="CT266">
            <v>0</v>
          </cell>
          <cell r="CU266">
            <v>0</v>
          </cell>
          <cell r="CV266">
            <v>0</v>
          </cell>
          <cell r="CW266">
            <v>0</v>
          </cell>
          <cell r="EE266">
            <v>0</v>
          </cell>
          <cell r="EF266">
            <v>0</v>
          </cell>
          <cell r="EH266">
            <v>0</v>
          </cell>
          <cell r="EI266">
            <v>0</v>
          </cell>
          <cell r="EJ266">
            <v>0</v>
          </cell>
          <cell r="EK266">
            <v>0</v>
          </cell>
          <cell r="EL266">
            <v>0</v>
          </cell>
          <cell r="EM266">
            <v>0</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V267">
            <v>0</v>
          </cell>
          <cell r="AW267">
            <v>0</v>
          </cell>
          <cell r="AX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N267">
            <v>0</v>
          </cell>
          <cell r="CO267">
            <v>0</v>
          </cell>
          <cell r="CP267">
            <v>0</v>
          </cell>
          <cell r="CQ267">
            <v>0</v>
          </cell>
          <cell r="CS267">
            <v>0</v>
          </cell>
          <cell r="CT267">
            <v>0</v>
          </cell>
          <cell r="CU267">
            <v>0</v>
          </cell>
          <cell r="CV267">
            <v>0</v>
          </cell>
          <cell r="CW267">
            <v>0</v>
          </cell>
          <cell r="EE267">
            <v>0</v>
          </cell>
          <cell r="EF267">
            <v>0</v>
          </cell>
          <cell r="EH267">
            <v>0</v>
          </cell>
          <cell r="EI267">
            <v>0</v>
          </cell>
          <cell r="EJ267">
            <v>0</v>
          </cell>
          <cell r="EK267">
            <v>0</v>
          </cell>
          <cell r="EL267">
            <v>0</v>
          </cell>
          <cell r="EM267">
            <v>0</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V268">
            <v>0</v>
          </cell>
          <cell r="AW268">
            <v>0</v>
          </cell>
          <cell r="AX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N268">
            <v>0</v>
          </cell>
          <cell r="CO268">
            <v>0</v>
          </cell>
          <cell r="CP268">
            <v>0</v>
          </cell>
          <cell r="CQ268">
            <v>0</v>
          </cell>
          <cell r="CS268">
            <v>0</v>
          </cell>
          <cell r="CT268">
            <v>0</v>
          </cell>
          <cell r="CU268">
            <v>0</v>
          </cell>
          <cell r="CV268">
            <v>0</v>
          </cell>
          <cell r="CW268">
            <v>0</v>
          </cell>
          <cell r="EE268">
            <v>0</v>
          </cell>
          <cell r="EF268">
            <v>0</v>
          </cell>
          <cell r="EH268">
            <v>0</v>
          </cell>
          <cell r="EI268">
            <v>0</v>
          </cell>
          <cell r="EJ268">
            <v>0</v>
          </cell>
          <cell r="EK268">
            <v>0</v>
          </cell>
          <cell r="EL268">
            <v>0</v>
          </cell>
          <cell r="EM268">
            <v>0</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V269">
            <v>0</v>
          </cell>
          <cell r="AW269">
            <v>0</v>
          </cell>
          <cell r="AX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N269">
            <v>0</v>
          </cell>
          <cell r="CO269">
            <v>0</v>
          </cell>
          <cell r="CP269">
            <v>0</v>
          </cell>
          <cell r="CQ269">
            <v>0</v>
          </cell>
          <cell r="CS269">
            <v>0</v>
          </cell>
          <cell r="CT269">
            <v>0</v>
          </cell>
          <cell r="CU269">
            <v>0</v>
          </cell>
          <cell r="CV269">
            <v>0</v>
          </cell>
          <cell r="CW269">
            <v>0</v>
          </cell>
          <cell r="EE269">
            <v>0</v>
          </cell>
          <cell r="EF269">
            <v>0</v>
          </cell>
          <cell r="EH269">
            <v>0</v>
          </cell>
          <cell r="EI269">
            <v>0</v>
          </cell>
          <cell r="EJ269">
            <v>0</v>
          </cell>
          <cell r="EK269">
            <v>0</v>
          </cell>
          <cell r="EL269">
            <v>0</v>
          </cell>
          <cell r="EM269">
            <v>0</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V270">
            <v>0</v>
          </cell>
          <cell r="AW270">
            <v>0</v>
          </cell>
          <cell r="AX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N270">
            <v>0</v>
          </cell>
          <cell r="CO270">
            <v>0</v>
          </cell>
          <cell r="CP270">
            <v>0</v>
          </cell>
          <cell r="CQ270">
            <v>0</v>
          </cell>
          <cell r="CS270">
            <v>0</v>
          </cell>
          <cell r="CT270">
            <v>0</v>
          </cell>
          <cell r="CU270">
            <v>0</v>
          </cell>
          <cell r="CV270">
            <v>0</v>
          </cell>
          <cell r="CW270">
            <v>0</v>
          </cell>
          <cell r="EE270">
            <v>0</v>
          </cell>
          <cell r="EF270">
            <v>0</v>
          </cell>
          <cell r="EH270">
            <v>0</v>
          </cell>
          <cell r="EI270">
            <v>0</v>
          </cell>
          <cell r="EJ270">
            <v>0</v>
          </cell>
          <cell r="EK270">
            <v>0</v>
          </cell>
          <cell r="EL270">
            <v>0</v>
          </cell>
          <cell r="EM270">
            <v>0</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V271">
            <v>0</v>
          </cell>
          <cell r="AW271">
            <v>0</v>
          </cell>
          <cell r="AX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N271">
            <v>0</v>
          </cell>
          <cell r="CO271">
            <v>0</v>
          </cell>
          <cell r="CP271">
            <v>0</v>
          </cell>
          <cell r="CQ271">
            <v>0</v>
          </cell>
          <cell r="CS271">
            <v>0</v>
          </cell>
          <cell r="CT271">
            <v>0</v>
          </cell>
          <cell r="CU271">
            <v>0</v>
          </cell>
          <cell r="CV271">
            <v>0</v>
          </cell>
          <cell r="CW271">
            <v>0</v>
          </cell>
          <cell r="EE271">
            <v>0</v>
          </cell>
          <cell r="EF271">
            <v>0</v>
          </cell>
          <cell r="EH271">
            <v>0</v>
          </cell>
          <cell r="EI271">
            <v>0</v>
          </cell>
          <cell r="EJ271">
            <v>0</v>
          </cell>
          <cell r="EK271">
            <v>0</v>
          </cell>
          <cell r="EL271">
            <v>0</v>
          </cell>
          <cell r="EM271">
            <v>0</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V272">
            <v>0</v>
          </cell>
          <cell r="AW272">
            <v>0</v>
          </cell>
          <cell r="AX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N272">
            <v>0</v>
          </cell>
          <cell r="CO272">
            <v>0</v>
          </cell>
          <cell r="CP272">
            <v>0</v>
          </cell>
          <cell r="CQ272">
            <v>0</v>
          </cell>
          <cell r="CS272">
            <v>0</v>
          </cell>
          <cell r="CT272">
            <v>0</v>
          </cell>
          <cell r="CU272">
            <v>0</v>
          </cell>
          <cell r="CV272">
            <v>0</v>
          </cell>
          <cell r="CW272">
            <v>0</v>
          </cell>
          <cell r="EE272">
            <v>0</v>
          </cell>
          <cell r="EF272">
            <v>0</v>
          </cell>
          <cell r="EH272">
            <v>0</v>
          </cell>
          <cell r="EI272">
            <v>0</v>
          </cell>
          <cell r="EJ272">
            <v>0</v>
          </cell>
          <cell r="EK272">
            <v>0</v>
          </cell>
          <cell r="EL272">
            <v>0</v>
          </cell>
          <cell r="EM272">
            <v>0</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V273">
            <v>0</v>
          </cell>
          <cell r="AW273">
            <v>0</v>
          </cell>
          <cell r="AX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N273">
            <v>0</v>
          </cell>
          <cell r="CO273">
            <v>0</v>
          </cell>
          <cell r="CP273">
            <v>0</v>
          </cell>
          <cell r="CQ273">
            <v>0</v>
          </cell>
          <cell r="CS273">
            <v>0</v>
          </cell>
          <cell r="CT273">
            <v>0</v>
          </cell>
          <cell r="CU273">
            <v>0</v>
          </cell>
          <cell r="CV273">
            <v>0</v>
          </cell>
          <cell r="CW273">
            <v>0</v>
          </cell>
          <cell r="EE273">
            <v>0</v>
          </cell>
          <cell r="EF273">
            <v>0</v>
          </cell>
          <cell r="EH273">
            <v>0</v>
          </cell>
          <cell r="EI273">
            <v>0</v>
          </cell>
          <cell r="EJ273">
            <v>0</v>
          </cell>
          <cell r="EK273">
            <v>0</v>
          </cell>
          <cell r="EL273">
            <v>0</v>
          </cell>
          <cell r="EM273">
            <v>0</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V274">
            <v>0</v>
          </cell>
          <cell r="AW274">
            <v>0</v>
          </cell>
          <cell r="AX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N274">
            <v>0</v>
          </cell>
          <cell r="CO274">
            <v>0</v>
          </cell>
          <cell r="CP274">
            <v>0</v>
          </cell>
          <cell r="CQ274">
            <v>0</v>
          </cell>
          <cell r="CS274">
            <v>0</v>
          </cell>
          <cell r="CT274">
            <v>0</v>
          </cell>
          <cell r="CU274">
            <v>0</v>
          </cell>
          <cell r="CV274">
            <v>0</v>
          </cell>
          <cell r="CW274">
            <v>0</v>
          </cell>
          <cell r="EE274">
            <v>0</v>
          </cell>
          <cell r="EF274">
            <v>0</v>
          </cell>
          <cell r="EH274">
            <v>0</v>
          </cell>
          <cell r="EI274">
            <v>0</v>
          </cell>
          <cell r="EJ274">
            <v>0</v>
          </cell>
          <cell r="EK274">
            <v>0</v>
          </cell>
          <cell r="EL274">
            <v>0</v>
          </cell>
          <cell r="EM274">
            <v>0</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V275">
            <v>0</v>
          </cell>
          <cell r="AW275">
            <v>0</v>
          </cell>
          <cell r="AX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N275">
            <v>0</v>
          </cell>
          <cell r="CO275">
            <v>0</v>
          </cell>
          <cell r="CP275">
            <v>0</v>
          </cell>
          <cell r="CQ275">
            <v>0</v>
          </cell>
          <cell r="CS275">
            <v>0</v>
          </cell>
          <cell r="CT275">
            <v>0</v>
          </cell>
          <cell r="CU275">
            <v>0</v>
          </cell>
          <cell r="CV275">
            <v>0</v>
          </cell>
          <cell r="CW275">
            <v>0</v>
          </cell>
          <cell r="EE275">
            <v>0</v>
          </cell>
          <cell r="EF275">
            <v>0</v>
          </cell>
          <cell r="EH275">
            <v>0</v>
          </cell>
          <cell r="EI275">
            <v>0</v>
          </cell>
          <cell r="EJ275">
            <v>0</v>
          </cell>
          <cell r="EK275">
            <v>0</v>
          </cell>
          <cell r="EL275">
            <v>0</v>
          </cell>
          <cell r="EM275">
            <v>0</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V276">
            <v>0</v>
          </cell>
          <cell r="AW276">
            <v>0</v>
          </cell>
          <cell r="AX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N276">
            <v>0</v>
          </cell>
          <cell r="CO276">
            <v>0</v>
          </cell>
          <cell r="CP276">
            <v>0</v>
          </cell>
          <cell r="CQ276">
            <v>0</v>
          </cell>
          <cell r="CS276">
            <v>0</v>
          </cell>
          <cell r="CT276">
            <v>0</v>
          </cell>
          <cell r="CU276">
            <v>0</v>
          </cell>
          <cell r="CV276">
            <v>0</v>
          </cell>
          <cell r="CW276">
            <v>0</v>
          </cell>
          <cell r="EE276">
            <v>0</v>
          </cell>
          <cell r="EF276">
            <v>0</v>
          </cell>
          <cell r="EH276">
            <v>0</v>
          </cell>
          <cell r="EI276">
            <v>0</v>
          </cell>
          <cell r="EJ276">
            <v>0</v>
          </cell>
          <cell r="EK276">
            <v>0</v>
          </cell>
          <cell r="EL276">
            <v>0</v>
          </cell>
          <cell r="EM276">
            <v>0</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V277">
            <v>0</v>
          </cell>
          <cell r="AW277">
            <v>0</v>
          </cell>
          <cell r="AX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N277">
            <v>0</v>
          </cell>
          <cell r="CO277">
            <v>0</v>
          </cell>
          <cell r="CP277">
            <v>0</v>
          </cell>
          <cell r="CQ277">
            <v>0</v>
          </cell>
          <cell r="CS277">
            <v>0</v>
          </cell>
          <cell r="CT277">
            <v>0</v>
          </cell>
          <cell r="CU277">
            <v>0</v>
          </cell>
          <cell r="CV277">
            <v>0</v>
          </cell>
          <cell r="CW277">
            <v>0</v>
          </cell>
          <cell r="EE277">
            <v>0</v>
          </cell>
          <cell r="EF277">
            <v>0</v>
          </cell>
          <cell r="EH277">
            <v>0</v>
          </cell>
          <cell r="EI277">
            <v>0</v>
          </cell>
          <cell r="EJ277">
            <v>0</v>
          </cell>
          <cell r="EK277">
            <v>0</v>
          </cell>
          <cell r="EL277">
            <v>0</v>
          </cell>
          <cell r="EM277">
            <v>0</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V278">
            <v>0</v>
          </cell>
          <cell r="AW278">
            <v>0</v>
          </cell>
          <cell r="AX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N278">
            <v>0</v>
          </cell>
          <cell r="CO278">
            <v>0</v>
          </cell>
          <cell r="CP278">
            <v>0</v>
          </cell>
          <cell r="CQ278">
            <v>0</v>
          </cell>
          <cell r="CS278">
            <v>0</v>
          </cell>
          <cell r="CT278">
            <v>0</v>
          </cell>
          <cell r="CU278">
            <v>0</v>
          </cell>
          <cell r="CV278">
            <v>0</v>
          </cell>
          <cell r="CW278">
            <v>0</v>
          </cell>
          <cell r="EE278">
            <v>0</v>
          </cell>
          <cell r="EF278">
            <v>0</v>
          </cell>
          <cell r="EH278">
            <v>0</v>
          </cell>
          <cell r="EI278">
            <v>0</v>
          </cell>
          <cell r="EJ278">
            <v>0</v>
          </cell>
          <cell r="EK278">
            <v>0</v>
          </cell>
          <cell r="EL278">
            <v>0</v>
          </cell>
          <cell r="EM278">
            <v>0</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V279">
            <v>0</v>
          </cell>
          <cell r="AW279">
            <v>0</v>
          </cell>
          <cell r="AX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N279">
            <v>0</v>
          </cell>
          <cell r="CO279">
            <v>0</v>
          </cell>
          <cell r="CP279">
            <v>0</v>
          </cell>
          <cell r="CQ279">
            <v>0</v>
          </cell>
          <cell r="CS279">
            <v>0</v>
          </cell>
          <cell r="CT279">
            <v>0</v>
          </cell>
          <cell r="CU279">
            <v>0</v>
          </cell>
          <cell r="CV279">
            <v>0</v>
          </cell>
          <cell r="CW279">
            <v>0</v>
          </cell>
          <cell r="EE279">
            <v>0</v>
          </cell>
          <cell r="EF279">
            <v>0</v>
          </cell>
          <cell r="EH279">
            <v>0</v>
          </cell>
          <cell r="EI279">
            <v>0</v>
          </cell>
          <cell r="EJ279">
            <v>0</v>
          </cell>
          <cell r="EK279">
            <v>0</v>
          </cell>
          <cell r="EL279">
            <v>0</v>
          </cell>
          <cell r="EM279">
            <v>0</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V280">
            <v>0</v>
          </cell>
          <cell r="AW280">
            <v>0</v>
          </cell>
          <cell r="AX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N280">
            <v>0</v>
          </cell>
          <cell r="CO280">
            <v>0</v>
          </cell>
          <cell r="CP280">
            <v>0</v>
          </cell>
          <cell r="CQ280">
            <v>0</v>
          </cell>
          <cell r="CS280">
            <v>0</v>
          </cell>
          <cell r="CT280">
            <v>0</v>
          </cell>
          <cell r="CU280">
            <v>0</v>
          </cell>
          <cell r="CV280">
            <v>0</v>
          </cell>
          <cell r="CW280">
            <v>0</v>
          </cell>
          <cell r="EE280">
            <v>0</v>
          </cell>
          <cell r="EF280">
            <v>0</v>
          </cell>
          <cell r="EH280">
            <v>0</v>
          </cell>
          <cell r="EI280">
            <v>0</v>
          </cell>
          <cell r="EJ280">
            <v>0</v>
          </cell>
          <cell r="EK280">
            <v>0</v>
          </cell>
          <cell r="EL280">
            <v>0</v>
          </cell>
          <cell r="EM280">
            <v>0</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V281">
            <v>0</v>
          </cell>
          <cell r="AW281">
            <v>0</v>
          </cell>
          <cell r="AX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N281">
            <v>0</v>
          </cell>
          <cell r="CO281">
            <v>0</v>
          </cell>
          <cell r="CP281">
            <v>0</v>
          </cell>
          <cell r="CQ281">
            <v>0</v>
          </cell>
          <cell r="CS281">
            <v>0</v>
          </cell>
          <cell r="CT281">
            <v>0</v>
          </cell>
          <cell r="CU281">
            <v>0</v>
          </cell>
          <cell r="CV281">
            <v>0</v>
          </cell>
          <cell r="CW281">
            <v>0</v>
          </cell>
          <cell r="EE281">
            <v>0</v>
          </cell>
          <cell r="EF281">
            <v>0</v>
          </cell>
          <cell r="EH281">
            <v>0</v>
          </cell>
          <cell r="EI281">
            <v>0</v>
          </cell>
          <cell r="EJ281">
            <v>0</v>
          </cell>
          <cell r="EK281">
            <v>0</v>
          </cell>
          <cell r="EL281">
            <v>0</v>
          </cell>
          <cell r="EM281">
            <v>0</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V282">
            <v>0</v>
          </cell>
          <cell r="AW282">
            <v>0</v>
          </cell>
          <cell r="AX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N282">
            <v>0</v>
          </cell>
          <cell r="CO282">
            <v>0</v>
          </cell>
          <cell r="CP282">
            <v>0</v>
          </cell>
          <cell r="CQ282">
            <v>0</v>
          </cell>
          <cell r="CS282">
            <v>0</v>
          </cell>
          <cell r="CT282">
            <v>0</v>
          </cell>
          <cell r="CU282">
            <v>0</v>
          </cell>
          <cell r="CV282">
            <v>0</v>
          </cell>
          <cell r="CW282">
            <v>0</v>
          </cell>
          <cell r="EE282">
            <v>0</v>
          </cell>
          <cell r="EF282">
            <v>0</v>
          </cell>
          <cell r="EH282">
            <v>0</v>
          </cell>
          <cell r="EI282">
            <v>0</v>
          </cell>
          <cell r="EJ282">
            <v>0</v>
          </cell>
          <cell r="EK282">
            <v>0</v>
          </cell>
          <cell r="EL282">
            <v>0</v>
          </cell>
          <cell r="EM282">
            <v>0</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V283">
            <v>0</v>
          </cell>
          <cell r="AW283">
            <v>0</v>
          </cell>
          <cell r="AX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N283">
            <v>0</v>
          </cell>
          <cell r="CO283">
            <v>0</v>
          </cell>
          <cell r="CP283">
            <v>0</v>
          </cell>
          <cell r="CQ283">
            <v>0</v>
          </cell>
          <cell r="CS283">
            <v>0</v>
          </cell>
          <cell r="CT283">
            <v>0</v>
          </cell>
          <cell r="CU283">
            <v>0</v>
          </cell>
          <cell r="CV283">
            <v>0</v>
          </cell>
          <cell r="CW283">
            <v>0</v>
          </cell>
          <cell r="EE283">
            <v>0</v>
          </cell>
          <cell r="EF283">
            <v>0</v>
          </cell>
          <cell r="EH283">
            <v>0</v>
          </cell>
          <cell r="EI283">
            <v>0</v>
          </cell>
          <cell r="EJ283">
            <v>0</v>
          </cell>
          <cell r="EK283">
            <v>0</v>
          </cell>
          <cell r="EL283">
            <v>0</v>
          </cell>
          <cell r="EM283">
            <v>0</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V284">
            <v>0</v>
          </cell>
          <cell r="AW284">
            <v>0</v>
          </cell>
          <cell r="AX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N284">
            <v>0</v>
          </cell>
          <cell r="CO284">
            <v>0</v>
          </cell>
          <cell r="CP284">
            <v>0</v>
          </cell>
          <cell r="CQ284">
            <v>0</v>
          </cell>
          <cell r="CS284">
            <v>0</v>
          </cell>
          <cell r="CT284">
            <v>0</v>
          </cell>
          <cell r="CU284">
            <v>0</v>
          </cell>
          <cell r="CV284">
            <v>0</v>
          </cell>
          <cell r="CW284">
            <v>0</v>
          </cell>
          <cell r="EE284">
            <v>0</v>
          </cell>
          <cell r="EF284">
            <v>0</v>
          </cell>
          <cell r="EH284">
            <v>0</v>
          </cell>
          <cell r="EI284">
            <v>0</v>
          </cell>
          <cell r="EJ284">
            <v>0</v>
          </cell>
          <cell r="EK284">
            <v>0</v>
          </cell>
          <cell r="EL284">
            <v>0</v>
          </cell>
          <cell r="EM284">
            <v>0</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V285">
            <v>0</v>
          </cell>
          <cell r="AW285">
            <v>0</v>
          </cell>
          <cell r="AX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N285">
            <v>0</v>
          </cell>
          <cell r="CO285">
            <v>0</v>
          </cell>
          <cell r="CP285">
            <v>0</v>
          </cell>
          <cell r="CQ285">
            <v>0</v>
          </cell>
          <cell r="CS285">
            <v>0</v>
          </cell>
          <cell r="CT285">
            <v>0</v>
          </cell>
          <cell r="CU285">
            <v>0</v>
          </cell>
          <cell r="CV285">
            <v>0</v>
          </cell>
          <cell r="CW285">
            <v>0</v>
          </cell>
          <cell r="EE285">
            <v>0</v>
          </cell>
          <cell r="EF285">
            <v>0</v>
          </cell>
          <cell r="EH285">
            <v>0</v>
          </cell>
          <cell r="EI285">
            <v>0</v>
          </cell>
          <cell r="EJ285">
            <v>0</v>
          </cell>
          <cell r="EK285">
            <v>0</v>
          </cell>
          <cell r="EL285">
            <v>0</v>
          </cell>
          <cell r="EM285">
            <v>0</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V286">
            <v>0</v>
          </cell>
          <cell r="AW286">
            <v>0</v>
          </cell>
          <cell r="AX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N286">
            <v>0</v>
          </cell>
          <cell r="CO286">
            <v>0</v>
          </cell>
          <cell r="CP286">
            <v>0</v>
          </cell>
          <cell r="CQ286">
            <v>0</v>
          </cell>
          <cell r="CS286">
            <v>0</v>
          </cell>
          <cell r="CT286">
            <v>0</v>
          </cell>
          <cell r="CU286">
            <v>0</v>
          </cell>
          <cell r="CV286">
            <v>0</v>
          </cell>
          <cell r="CW286">
            <v>0</v>
          </cell>
          <cell r="EE286">
            <v>0</v>
          </cell>
          <cell r="EF286">
            <v>0</v>
          </cell>
          <cell r="EH286">
            <v>0</v>
          </cell>
          <cell r="EI286">
            <v>0</v>
          </cell>
          <cell r="EJ286">
            <v>0</v>
          </cell>
          <cell r="EK286">
            <v>0</v>
          </cell>
          <cell r="EL286">
            <v>0</v>
          </cell>
          <cell r="EM286">
            <v>0</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V287">
            <v>0</v>
          </cell>
          <cell r="AW287">
            <v>0</v>
          </cell>
          <cell r="AX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N287">
            <v>0</v>
          </cell>
          <cell r="CO287">
            <v>0</v>
          </cell>
          <cell r="CP287">
            <v>0</v>
          </cell>
          <cell r="CQ287">
            <v>0</v>
          </cell>
          <cell r="CS287">
            <v>0</v>
          </cell>
          <cell r="CT287">
            <v>0</v>
          </cell>
          <cell r="CU287">
            <v>0</v>
          </cell>
          <cell r="CV287">
            <v>0</v>
          </cell>
          <cell r="CW287">
            <v>0</v>
          </cell>
          <cell r="EE287">
            <v>0</v>
          </cell>
          <cell r="EF287">
            <v>0</v>
          </cell>
          <cell r="EH287">
            <v>0</v>
          </cell>
          <cell r="EI287">
            <v>0</v>
          </cell>
          <cell r="EJ287">
            <v>0</v>
          </cell>
          <cell r="EK287">
            <v>0</v>
          </cell>
          <cell r="EL287">
            <v>0</v>
          </cell>
          <cell r="EM287">
            <v>0</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V288">
            <v>0</v>
          </cell>
          <cell r="AW288">
            <v>0</v>
          </cell>
          <cell r="AX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N288">
            <v>0</v>
          </cell>
          <cell r="CO288">
            <v>0</v>
          </cell>
          <cell r="CP288">
            <v>0</v>
          </cell>
          <cell r="CQ288">
            <v>0</v>
          </cell>
          <cell r="CS288">
            <v>0</v>
          </cell>
          <cell r="CT288">
            <v>0</v>
          </cell>
          <cell r="CU288">
            <v>0</v>
          </cell>
          <cell r="CV288">
            <v>0</v>
          </cell>
          <cell r="CW288">
            <v>0</v>
          </cell>
          <cell r="EE288">
            <v>0</v>
          </cell>
          <cell r="EF288">
            <v>0</v>
          </cell>
          <cell r="EH288">
            <v>0</v>
          </cell>
          <cell r="EI288">
            <v>0</v>
          </cell>
          <cell r="EJ288">
            <v>0</v>
          </cell>
          <cell r="EK288">
            <v>0</v>
          </cell>
          <cell r="EL288">
            <v>0</v>
          </cell>
          <cell r="EM288">
            <v>0</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V289">
            <v>0</v>
          </cell>
          <cell r="AW289">
            <v>0</v>
          </cell>
          <cell r="AX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N289">
            <v>0</v>
          </cell>
          <cell r="CO289">
            <v>0</v>
          </cell>
          <cell r="CP289">
            <v>0</v>
          </cell>
          <cell r="CQ289">
            <v>0</v>
          </cell>
          <cell r="CS289">
            <v>0</v>
          </cell>
          <cell r="CT289">
            <v>0</v>
          </cell>
          <cell r="CU289">
            <v>0</v>
          </cell>
          <cell r="CV289">
            <v>0</v>
          </cell>
          <cell r="CW289">
            <v>0</v>
          </cell>
          <cell r="EE289">
            <v>0</v>
          </cell>
          <cell r="EF289">
            <v>0</v>
          </cell>
          <cell r="EH289">
            <v>0</v>
          </cell>
          <cell r="EI289">
            <v>0</v>
          </cell>
          <cell r="EJ289">
            <v>0</v>
          </cell>
          <cell r="EK289">
            <v>0</v>
          </cell>
          <cell r="EL289">
            <v>0</v>
          </cell>
          <cell r="EM289">
            <v>0</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V290">
            <v>0</v>
          </cell>
          <cell r="AW290">
            <v>0</v>
          </cell>
          <cell r="AX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N290">
            <v>0</v>
          </cell>
          <cell r="CO290">
            <v>0</v>
          </cell>
          <cell r="CP290">
            <v>0</v>
          </cell>
          <cell r="CQ290">
            <v>0</v>
          </cell>
          <cell r="CS290">
            <v>0</v>
          </cell>
          <cell r="CT290">
            <v>0</v>
          </cell>
          <cell r="CU290">
            <v>0</v>
          </cell>
          <cell r="CV290">
            <v>0</v>
          </cell>
          <cell r="CW290">
            <v>0</v>
          </cell>
          <cell r="EE290">
            <v>0</v>
          </cell>
          <cell r="EF290">
            <v>0</v>
          </cell>
          <cell r="EH290">
            <v>0</v>
          </cell>
          <cell r="EI290">
            <v>0</v>
          </cell>
          <cell r="EJ290">
            <v>0</v>
          </cell>
          <cell r="EK290">
            <v>0</v>
          </cell>
          <cell r="EL290">
            <v>0</v>
          </cell>
          <cell r="EM290">
            <v>0</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V291">
            <v>0</v>
          </cell>
          <cell r="AW291">
            <v>0</v>
          </cell>
          <cell r="AX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N291">
            <v>0</v>
          </cell>
          <cell r="CO291">
            <v>0</v>
          </cell>
          <cell r="CP291">
            <v>0</v>
          </cell>
          <cell r="CQ291">
            <v>0</v>
          </cell>
          <cell r="CS291">
            <v>0</v>
          </cell>
          <cell r="CT291">
            <v>0</v>
          </cell>
          <cell r="CU291">
            <v>0</v>
          </cell>
          <cell r="CV291">
            <v>0</v>
          </cell>
          <cell r="CW291">
            <v>0</v>
          </cell>
          <cell r="EE291">
            <v>0</v>
          </cell>
          <cell r="EF291">
            <v>0</v>
          </cell>
          <cell r="EH291">
            <v>0</v>
          </cell>
          <cell r="EI291">
            <v>0</v>
          </cell>
          <cell r="EJ291">
            <v>0</v>
          </cell>
          <cell r="EK291">
            <v>0</v>
          </cell>
          <cell r="EL291">
            <v>0</v>
          </cell>
          <cell r="EM291">
            <v>0</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V292">
            <v>0</v>
          </cell>
          <cell r="AW292">
            <v>0</v>
          </cell>
          <cell r="AX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N292">
            <v>0</v>
          </cell>
          <cell r="CO292">
            <v>0</v>
          </cell>
          <cell r="CP292">
            <v>0</v>
          </cell>
          <cell r="CQ292">
            <v>0</v>
          </cell>
          <cell r="CS292">
            <v>0</v>
          </cell>
          <cell r="CT292">
            <v>0</v>
          </cell>
          <cell r="CU292">
            <v>0</v>
          </cell>
          <cell r="CV292">
            <v>0</v>
          </cell>
          <cell r="CW292">
            <v>0</v>
          </cell>
          <cell r="EE292">
            <v>0</v>
          </cell>
          <cell r="EF292">
            <v>0</v>
          </cell>
          <cell r="EH292">
            <v>0</v>
          </cell>
          <cell r="EI292">
            <v>0</v>
          </cell>
          <cell r="EJ292">
            <v>0</v>
          </cell>
          <cell r="EK292">
            <v>0</v>
          </cell>
          <cell r="EL292">
            <v>0</v>
          </cell>
          <cell r="EM292">
            <v>0</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V293">
            <v>0</v>
          </cell>
          <cell r="AW293">
            <v>0</v>
          </cell>
          <cell r="AX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N293">
            <v>0</v>
          </cell>
          <cell r="CO293">
            <v>0</v>
          </cell>
          <cell r="CP293">
            <v>0</v>
          </cell>
          <cell r="CQ293">
            <v>0</v>
          </cell>
          <cell r="CS293">
            <v>0</v>
          </cell>
          <cell r="CT293">
            <v>0</v>
          </cell>
          <cell r="CU293">
            <v>0</v>
          </cell>
          <cell r="CV293">
            <v>0</v>
          </cell>
          <cell r="CW293">
            <v>0</v>
          </cell>
          <cell r="EE293">
            <v>0</v>
          </cell>
          <cell r="EF293">
            <v>0</v>
          </cell>
          <cell r="EH293">
            <v>0</v>
          </cell>
          <cell r="EI293">
            <v>0</v>
          </cell>
          <cell r="EJ293">
            <v>0</v>
          </cell>
          <cell r="EK293">
            <v>0</v>
          </cell>
          <cell r="EL293">
            <v>0</v>
          </cell>
          <cell r="EM293">
            <v>0</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V294">
            <v>0</v>
          </cell>
          <cell r="AW294">
            <v>0</v>
          </cell>
          <cell r="AX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N294">
            <v>0</v>
          </cell>
          <cell r="CO294">
            <v>0</v>
          </cell>
          <cell r="CP294">
            <v>0</v>
          </cell>
          <cell r="CQ294">
            <v>0</v>
          </cell>
          <cell r="CS294">
            <v>0</v>
          </cell>
          <cell r="CT294">
            <v>0</v>
          </cell>
          <cell r="CU294">
            <v>0</v>
          </cell>
          <cell r="CV294">
            <v>0</v>
          </cell>
          <cell r="CW294">
            <v>0</v>
          </cell>
          <cell r="EE294">
            <v>0</v>
          </cell>
          <cell r="EF294">
            <v>0</v>
          </cell>
          <cell r="EH294">
            <v>0</v>
          </cell>
          <cell r="EI294">
            <v>0</v>
          </cell>
          <cell r="EJ294">
            <v>0</v>
          </cell>
          <cell r="EK294">
            <v>0</v>
          </cell>
          <cell r="EL294">
            <v>0</v>
          </cell>
          <cell r="EM294">
            <v>0</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V295">
            <v>0</v>
          </cell>
          <cell r="AW295">
            <v>0</v>
          </cell>
          <cell r="AX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N295">
            <v>0</v>
          </cell>
          <cell r="CO295">
            <v>0</v>
          </cell>
          <cell r="CP295">
            <v>0</v>
          </cell>
          <cell r="CQ295">
            <v>0</v>
          </cell>
          <cell r="CS295">
            <v>0</v>
          </cell>
          <cell r="CT295">
            <v>0</v>
          </cell>
          <cell r="CU295">
            <v>0</v>
          </cell>
          <cell r="CV295">
            <v>0</v>
          </cell>
          <cell r="CW295">
            <v>0</v>
          </cell>
          <cell r="EE295">
            <v>0</v>
          </cell>
          <cell r="EF295">
            <v>0</v>
          </cell>
          <cell r="EH295">
            <v>0</v>
          </cell>
          <cell r="EI295">
            <v>0</v>
          </cell>
          <cell r="EJ295">
            <v>0</v>
          </cell>
          <cell r="EK295">
            <v>0</v>
          </cell>
          <cell r="EL295">
            <v>0</v>
          </cell>
          <cell r="EM295">
            <v>0</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V296">
            <v>0</v>
          </cell>
          <cell r="AW296">
            <v>0</v>
          </cell>
          <cell r="AX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N296">
            <v>0</v>
          </cell>
          <cell r="CO296">
            <v>0</v>
          </cell>
          <cell r="CP296">
            <v>0</v>
          </cell>
          <cell r="CQ296">
            <v>0</v>
          </cell>
          <cell r="CS296">
            <v>0</v>
          </cell>
          <cell r="CT296">
            <v>0</v>
          </cell>
          <cell r="CU296">
            <v>0</v>
          </cell>
          <cell r="CV296">
            <v>0</v>
          </cell>
          <cell r="CW296">
            <v>0</v>
          </cell>
          <cell r="EE296">
            <v>0</v>
          </cell>
          <cell r="EF296">
            <v>0</v>
          </cell>
          <cell r="EH296">
            <v>0</v>
          </cell>
          <cell r="EI296">
            <v>0</v>
          </cell>
          <cell r="EJ296">
            <v>0</v>
          </cell>
          <cell r="EK296">
            <v>0</v>
          </cell>
          <cell r="EL296">
            <v>0</v>
          </cell>
          <cell r="EM296">
            <v>0</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V297">
            <v>0</v>
          </cell>
          <cell r="AW297">
            <v>0</v>
          </cell>
          <cell r="AX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N297">
            <v>0</v>
          </cell>
          <cell r="CO297">
            <v>0</v>
          </cell>
          <cell r="CP297">
            <v>0</v>
          </cell>
          <cell r="CQ297">
            <v>0</v>
          </cell>
          <cell r="CS297">
            <v>0</v>
          </cell>
          <cell r="CT297">
            <v>0</v>
          </cell>
          <cell r="CU297">
            <v>0</v>
          </cell>
          <cell r="CV297">
            <v>0</v>
          </cell>
          <cell r="CW297">
            <v>0</v>
          </cell>
          <cell r="EE297">
            <v>0</v>
          </cell>
          <cell r="EF297">
            <v>0</v>
          </cell>
          <cell r="EH297">
            <v>0</v>
          </cell>
          <cell r="EI297">
            <v>0</v>
          </cell>
          <cell r="EJ297">
            <v>0</v>
          </cell>
          <cell r="EK297">
            <v>0</v>
          </cell>
          <cell r="EL297">
            <v>0</v>
          </cell>
          <cell r="EM297">
            <v>0</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V298">
            <v>0</v>
          </cell>
          <cell r="AW298">
            <v>0</v>
          </cell>
          <cell r="AX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N298">
            <v>0</v>
          </cell>
          <cell r="CO298">
            <v>0</v>
          </cell>
          <cell r="CP298">
            <v>0</v>
          </cell>
          <cell r="CQ298">
            <v>0</v>
          </cell>
          <cell r="CS298">
            <v>0</v>
          </cell>
          <cell r="CT298">
            <v>0</v>
          </cell>
          <cell r="CU298">
            <v>0</v>
          </cell>
          <cell r="CV298">
            <v>0</v>
          </cell>
          <cell r="CW298">
            <v>0</v>
          </cell>
          <cell r="EE298">
            <v>0</v>
          </cell>
          <cell r="EF298">
            <v>0</v>
          </cell>
          <cell r="EH298">
            <v>0</v>
          </cell>
          <cell r="EI298">
            <v>0</v>
          </cell>
          <cell r="EJ298">
            <v>0</v>
          </cell>
          <cell r="EK298">
            <v>0</v>
          </cell>
          <cell r="EL298">
            <v>0</v>
          </cell>
          <cell r="EM298">
            <v>0</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V299">
            <v>0</v>
          </cell>
          <cell r="AW299">
            <v>0</v>
          </cell>
          <cell r="AX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N299">
            <v>0</v>
          </cell>
          <cell r="CO299">
            <v>0</v>
          </cell>
          <cell r="CP299">
            <v>0</v>
          </cell>
          <cell r="CQ299">
            <v>0</v>
          </cell>
          <cell r="CS299">
            <v>0</v>
          </cell>
          <cell r="CT299">
            <v>0</v>
          </cell>
          <cell r="CU299">
            <v>0</v>
          </cell>
          <cell r="CV299">
            <v>0</v>
          </cell>
          <cell r="CW299">
            <v>0</v>
          </cell>
          <cell r="EE299">
            <v>0</v>
          </cell>
          <cell r="EF299">
            <v>0</v>
          </cell>
          <cell r="EH299">
            <v>0</v>
          </cell>
          <cell r="EI299">
            <v>0</v>
          </cell>
          <cell r="EJ299">
            <v>0</v>
          </cell>
          <cell r="EK299">
            <v>0</v>
          </cell>
          <cell r="EL299">
            <v>0</v>
          </cell>
          <cell r="EM299">
            <v>0</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V300">
            <v>0</v>
          </cell>
          <cell r="AW300">
            <v>0</v>
          </cell>
          <cell r="AX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N300">
            <v>0</v>
          </cell>
          <cell r="CO300">
            <v>0</v>
          </cell>
          <cell r="CP300">
            <v>0</v>
          </cell>
          <cell r="CQ300">
            <v>0</v>
          </cell>
          <cell r="CS300">
            <v>0</v>
          </cell>
          <cell r="CT300">
            <v>0</v>
          </cell>
          <cell r="CU300">
            <v>0</v>
          </cell>
          <cell r="CV300">
            <v>0</v>
          </cell>
          <cell r="CW300">
            <v>0</v>
          </cell>
          <cell r="EE300">
            <v>0</v>
          </cell>
          <cell r="EF300">
            <v>0</v>
          </cell>
          <cell r="EH300">
            <v>0</v>
          </cell>
          <cell r="EI300">
            <v>0</v>
          </cell>
          <cell r="EJ300">
            <v>0</v>
          </cell>
          <cell r="EK300">
            <v>0</v>
          </cell>
          <cell r="EL300">
            <v>0</v>
          </cell>
          <cell r="EM300">
            <v>0</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V301">
            <v>0</v>
          </cell>
          <cell r="AW301">
            <v>0</v>
          </cell>
          <cell r="AX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N301">
            <v>0</v>
          </cell>
          <cell r="CO301">
            <v>0</v>
          </cell>
          <cell r="CP301">
            <v>0</v>
          </cell>
          <cell r="CQ301">
            <v>0</v>
          </cell>
          <cell r="CS301">
            <v>0</v>
          </cell>
          <cell r="CT301">
            <v>0</v>
          </cell>
          <cell r="CU301">
            <v>0</v>
          </cell>
          <cell r="CV301">
            <v>0</v>
          </cell>
          <cell r="CW301">
            <v>0</v>
          </cell>
          <cell r="EE301">
            <v>0</v>
          </cell>
          <cell r="EF301">
            <v>0</v>
          </cell>
          <cell r="EH301">
            <v>0</v>
          </cell>
          <cell r="EI301">
            <v>0</v>
          </cell>
          <cell r="EJ301">
            <v>0</v>
          </cell>
          <cell r="EK301">
            <v>0</v>
          </cell>
          <cell r="EL301">
            <v>0</v>
          </cell>
          <cell r="EM301">
            <v>0</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V302">
            <v>0</v>
          </cell>
          <cell r="AW302">
            <v>0</v>
          </cell>
          <cell r="AX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N302">
            <v>0</v>
          </cell>
          <cell r="CO302">
            <v>0</v>
          </cell>
          <cell r="CP302">
            <v>0</v>
          </cell>
          <cell r="CQ302">
            <v>0</v>
          </cell>
          <cell r="CS302">
            <v>0</v>
          </cell>
          <cell r="CT302">
            <v>0</v>
          </cell>
          <cell r="CU302">
            <v>0</v>
          </cell>
          <cell r="CV302">
            <v>0</v>
          </cell>
          <cell r="CW302">
            <v>0</v>
          </cell>
          <cell r="EE302">
            <v>0</v>
          </cell>
          <cell r="EF302">
            <v>0</v>
          </cell>
          <cell r="EH302">
            <v>0</v>
          </cell>
          <cell r="EI302">
            <v>0</v>
          </cell>
          <cell r="EJ302">
            <v>0</v>
          </cell>
          <cell r="EK302">
            <v>0</v>
          </cell>
          <cell r="EL302">
            <v>0</v>
          </cell>
          <cell r="EM302">
            <v>0</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V303">
            <v>0</v>
          </cell>
          <cell r="AW303">
            <v>0</v>
          </cell>
          <cell r="AX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N303">
            <v>0</v>
          </cell>
          <cell r="CO303">
            <v>0</v>
          </cell>
          <cell r="CP303">
            <v>0</v>
          </cell>
          <cell r="CQ303">
            <v>0</v>
          </cell>
          <cell r="CS303">
            <v>0</v>
          </cell>
          <cell r="CT303">
            <v>0</v>
          </cell>
          <cell r="CU303">
            <v>0</v>
          </cell>
          <cell r="CV303">
            <v>0</v>
          </cell>
          <cell r="CW303">
            <v>0</v>
          </cell>
          <cell r="EE303">
            <v>0</v>
          </cell>
          <cell r="EF303">
            <v>0</v>
          </cell>
          <cell r="EH303">
            <v>0</v>
          </cell>
          <cell r="EI303">
            <v>0</v>
          </cell>
          <cell r="EJ303">
            <v>0</v>
          </cell>
          <cell r="EK303">
            <v>0</v>
          </cell>
          <cell r="EL303">
            <v>0</v>
          </cell>
          <cell r="EM303">
            <v>0</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V304">
            <v>0</v>
          </cell>
          <cell r="AW304">
            <v>0</v>
          </cell>
          <cell r="AX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N304">
            <v>0</v>
          </cell>
          <cell r="CO304">
            <v>0</v>
          </cell>
          <cell r="CP304">
            <v>0</v>
          </cell>
          <cell r="CQ304">
            <v>0</v>
          </cell>
          <cell r="CS304">
            <v>0</v>
          </cell>
          <cell r="CT304">
            <v>0</v>
          </cell>
          <cell r="CU304">
            <v>0</v>
          </cell>
          <cell r="CV304">
            <v>0</v>
          </cell>
          <cell r="CW304">
            <v>0</v>
          </cell>
          <cell r="EE304">
            <v>0</v>
          </cell>
          <cell r="EF304">
            <v>0</v>
          </cell>
          <cell r="EH304">
            <v>0</v>
          </cell>
          <cell r="EI304">
            <v>0</v>
          </cell>
          <cell r="EJ304">
            <v>0</v>
          </cell>
          <cell r="EK304">
            <v>0</v>
          </cell>
          <cell r="EL304">
            <v>0</v>
          </cell>
          <cell r="EM304">
            <v>0</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V305">
            <v>0</v>
          </cell>
          <cell r="AW305">
            <v>0</v>
          </cell>
          <cell r="AX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N305">
            <v>0</v>
          </cell>
          <cell r="CO305">
            <v>0</v>
          </cell>
          <cell r="CP305">
            <v>0</v>
          </cell>
          <cell r="CQ305">
            <v>0</v>
          </cell>
          <cell r="CS305">
            <v>0</v>
          </cell>
          <cell r="CT305">
            <v>0</v>
          </cell>
          <cell r="CU305">
            <v>0</v>
          </cell>
          <cell r="CV305">
            <v>0</v>
          </cell>
          <cell r="CW305">
            <v>0</v>
          </cell>
          <cell r="EE305">
            <v>0</v>
          </cell>
          <cell r="EF305">
            <v>0</v>
          </cell>
          <cell r="EH305">
            <v>0</v>
          </cell>
          <cell r="EI305">
            <v>0</v>
          </cell>
          <cell r="EJ305">
            <v>0</v>
          </cell>
          <cell r="EK305">
            <v>0</v>
          </cell>
          <cell r="EL305">
            <v>0</v>
          </cell>
          <cell r="EM305">
            <v>0</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V306">
            <v>0</v>
          </cell>
          <cell r="AW306">
            <v>0</v>
          </cell>
          <cell r="AX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N306">
            <v>0</v>
          </cell>
          <cell r="CO306">
            <v>0</v>
          </cell>
          <cell r="CP306">
            <v>0</v>
          </cell>
          <cell r="CQ306">
            <v>0</v>
          </cell>
          <cell r="CS306">
            <v>0</v>
          </cell>
          <cell r="CT306">
            <v>0</v>
          </cell>
          <cell r="CU306">
            <v>0</v>
          </cell>
          <cell r="CV306">
            <v>0</v>
          </cell>
          <cell r="CW306">
            <v>0</v>
          </cell>
          <cell r="EE306">
            <v>0</v>
          </cell>
          <cell r="EF306">
            <v>0</v>
          </cell>
          <cell r="EH306">
            <v>0</v>
          </cell>
          <cell r="EI306">
            <v>0</v>
          </cell>
          <cell r="EJ306">
            <v>0</v>
          </cell>
          <cell r="EK306">
            <v>0</v>
          </cell>
          <cell r="EL306">
            <v>0</v>
          </cell>
          <cell r="EM306">
            <v>0</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V307">
            <v>0</v>
          </cell>
          <cell r="AW307">
            <v>0</v>
          </cell>
          <cell r="AX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N307">
            <v>0</v>
          </cell>
          <cell r="CO307">
            <v>0</v>
          </cell>
          <cell r="CP307">
            <v>0</v>
          </cell>
          <cell r="CQ307">
            <v>0</v>
          </cell>
          <cell r="CS307">
            <v>0</v>
          </cell>
          <cell r="CT307">
            <v>0</v>
          </cell>
          <cell r="CU307">
            <v>0</v>
          </cell>
          <cell r="CV307">
            <v>0</v>
          </cell>
          <cell r="CW307">
            <v>0</v>
          </cell>
          <cell r="EE307">
            <v>0</v>
          </cell>
          <cell r="EF307">
            <v>0</v>
          </cell>
          <cell r="EH307">
            <v>0</v>
          </cell>
          <cell r="EI307">
            <v>0</v>
          </cell>
          <cell r="EJ307">
            <v>0</v>
          </cell>
          <cell r="EK307">
            <v>0</v>
          </cell>
          <cell r="EL307">
            <v>0</v>
          </cell>
          <cell r="EM307">
            <v>0</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V308">
            <v>0</v>
          </cell>
          <cell r="AW308">
            <v>0</v>
          </cell>
          <cell r="AX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N308">
            <v>0</v>
          </cell>
          <cell r="CO308">
            <v>0</v>
          </cell>
          <cell r="CP308">
            <v>0</v>
          </cell>
          <cell r="CQ308">
            <v>0</v>
          </cell>
          <cell r="CS308">
            <v>0</v>
          </cell>
          <cell r="CT308">
            <v>0</v>
          </cell>
          <cell r="CU308">
            <v>0</v>
          </cell>
          <cell r="CV308">
            <v>0</v>
          </cell>
          <cell r="CW308">
            <v>0</v>
          </cell>
          <cell r="EE308">
            <v>0</v>
          </cell>
          <cell r="EF308">
            <v>0</v>
          </cell>
          <cell r="EH308">
            <v>0</v>
          </cell>
          <cell r="EI308">
            <v>0</v>
          </cell>
          <cell r="EJ308">
            <v>0</v>
          </cell>
          <cell r="EK308">
            <v>0</v>
          </cell>
          <cell r="EL308">
            <v>0</v>
          </cell>
          <cell r="EM308">
            <v>0</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V309">
            <v>0</v>
          </cell>
          <cell r="AW309">
            <v>0</v>
          </cell>
          <cell r="AX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N309">
            <v>0</v>
          </cell>
          <cell r="CO309">
            <v>0</v>
          </cell>
          <cell r="CP309">
            <v>0</v>
          </cell>
          <cell r="CQ309">
            <v>0</v>
          </cell>
          <cell r="CS309">
            <v>0</v>
          </cell>
          <cell r="CT309">
            <v>0</v>
          </cell>
          <cell r="CU309">
            <v>0</v>
          </cell>
          <cell r="CV309">
            <v>0</v>
          </cell>
          <cell r="CW309">
            <v>0</v>
          </cell>
          <cell r="EE309">
            <v>0</v>
          </cell>
          <cell r="EF309">
            <v>0</v>
          </cell>
          <cell r="EH309">
            <v>0</v>
          </cell>
          <cell r="EI309">
            <v>0</v>
          </cell>
          <cell r="EJ309">
            <v>0</v>
          </cell>
          <cell r="EK309">
            <v>0</v>
          </cell>
          <cell r="EL309">
            <v>0</v>
          </cell>
          <cell r="EM309">
            <v>0</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V310">
            <v>0</v>
          </cell>
          <cell r="AW310">
            <v>0</v>
          </cell>
          <cell r="AX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N310">
            <v>0</v>
          </cell>
          <cell r="CO310">
            <v>0</v>
          </cell>
          <cell r="CP310">
            <v>0</v>
          </cell>
          <cell r="CQ310">
            <v>0</v>
          </cell>
          <cell r="CS310">
            <v>0</v>
          </cell>
          <cell r="CT310">
            <v>0</v>
          </cell>
          <cell r="CU310">
            <v>0</v>
          </cell>
          <cell r="CV310">
            <v>0</v>
          </cell>
          <cell r="CW310">
            <v>0</v>
          </cell>
          <cell r="EE310">
            <v>0</v>
          </cell>
          <cell r="EF310">
            <v>0</v>
          </cell>
          <cell r="EH310">
            <v>0</v>
          </cell>
          <cell r="EI310">
            <v>0</v>
          </cell>
          <cell r="EJ310">
            <v>0</v>
          </cell>
          <cell r="EK310">
            <v>0</v>
          </cell>
          <cell r="EL310">
            <v>0</v>
          </cell>
          <cell r="EM310">
            <v>0</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V311">
            <v>0</v>
          </cell>
          <cell r="AW311">
            <v>0</v>
          </cell>
          <cell r="AX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N311">
            <v>0</v>
          </cell>
          <cell r="CO311">
            <v>0</v>
          </cell>
          <cell r="CP311">
            <v>0</v>
          </cell>
          <cell r="CQ311">
            <v>0</v>
          </cell>
          <cell r="CS311">
            <v>0</v>
          </cell>
          <cell r="CT311">
            <v>0</v>
          </cell>
          <cell r="CU311">
            <v>0</v>
          </cell>
          <cell r="CV311">
            <v>0</v>
          </cell>
          <cell r="CW311">
            <v>0</v>
          </cell>
          <cell r="EE311">
            <v>0</v>
          </cell>
          <cell r="EF311">
            <v>0</v>
          </cell>
          <cell r="EH311">
            <v>0</v>
          </cell>
          <cell r="EI311">
            <v>0</v>
          </cell>
          <cell r="EJ311">
            <v>0</v>
          </cell>
          <cell r="EK311">
            <v>0</v>
          </cell>
          <cell r="EL311">
            <v>0</v>
          </cell>
          <cell r="EM311">
            <v>0</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V312">
            <v>0</v>
          </cell>
          <cell r="AW312">
            <v>0</v>
          </cell>
          <cell r="AX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N312">
            <v>0</v>
          </cell>
          <cell r="CO312">
            <v>0</v>
          </cell>
          <cell r="CP312">
            <v>0</v>
          </cell>
          <cell r="CQ312">
            <v>0</v>
          </cell>
          <cell r="CS312">
            <v>0</v>
          </cell>
          <cell r="CT312">
            <v>0</v>
          </cell>
          <cell r="CU312">
            <v>0</v>
          </cell>
          <cell r="CV312">
            <v>0</v>
          </cell>
          <cell r="CW312">
            <v>0</v>
          </cell>
          <cell r="EE312">
            <v>0</v>
          </cell>
          <cell r="EF312">
            <v>0</v>
          </cell>
          <cell r="EH312">
            <v>0</v>
          </cell>
          <cell r="EI312">
            <v>0</v>
          </cell>
          <cell r="EJ312">
            <v>0</v>
          </cell>
          <cell r="EK312">
            <v>0</v>
          </cell>
          <cell r="EL312">
            <v>0</v>
          </cell>
          <cell r="EM312">
            <v>0</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V313">
            <v>0</v>
          </cell>
          <cell r="AW313">
            <v>0</v>
          </cell>
          <cell r="AX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N313">
            <v>0</v>
          </cell>
          <cell r="CO313">
            <v>0</v>
          </cell>
          <cell r="CP313">
            <v>0</v>
          </cell>
          <cell r="CQ313">
            <v>0</v>
          </cell>
          <cell r="CS313">
            <v>0</v>
          </cell>
          <cell r="CT313">
            <v>0</v>
          </cell>
          <cell r="CU313">
            <v>0</v>
          </cell>
          <cell r="CV313">
            <v>0</v>
          </cell>
          <cell r="CW313">
            <v>0</v>
          </cell>
          <cell r="EE313">
            <v>0</v>
          </cell>
          <cell r="EF313">
            <v>0</v>
          </cell>
          <cell r="EH313">
            <v>0</v>
          </cell>
          <cell r="EI313">
            <v>0</v>
          </cell>
          <cell r="EJ313">
            <v>0</v>
          </cell>
          <cell r="EK313">
            <v>0</v>
          </cell>
          <cell r="EL313">
            <v>0</v>
          </cell>
          <cell r="EM313">
            <v>0</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V314">
            <v>0</v>
          </cell>
          <cell r="AW314">
            <v>0</v>
          </cell>
          <cell r="AX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N314">
            <v>0</v>
          </cell>
          <cell r="CO314">
            <v>0</v>
          </cell>
          <cell r="CP314">
            <v>0</v>
          </cell>
          <cell r="CQ314">
            <v>0</v>
          </cell>
          <cell r="CS314">
            <v>0</v>
          </cell>
          <cell r="CT314">
            <v>0</v>
          </cell>
          <cell r="CU314">
            <v>0</v>
          </cell>
          <cell r="CV314">
            <v>0</v>
          </cell>
          <cell r="CW314">
            <v>0</v>
          </cell>
          <cell r="EE314">
            <v>0</v>
          </cell>
          <cell r="EF314">
            <v>0</v>
          </cell>
          <cell r="EH314">
            <v>0</v>
          </cell>
          <cell r="EI314">
            <v>0</v>
          </cell>
          <cell r="EJ314">
            <v>0</v>
          </cell>
          <cell r="EK314">
            <v>0</v>
          </cell>
          <cell r="EL314">
            <v>0</v>
          </cell>
          <cell r="EM314">
            <v>0</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V315">
            <v>0</v>
          </cell>
          <cell r="AW315">
            <v>0</v>
          </cell>
          <cell r="AX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N315">
            <v>0</v>
          </cell>
          <cell r="CO315">
            <v>0</v>
          </cell>
          <cell r="CP315">
            <v>0</v>
          </cell>
          <cell r="CQ315">
            <v>0</v>
          </cell>
          <cell r="CS315">
            <v>0</v>
          </cell>
          <cell r="CT315">
            <v>0</v>
          </cell>
          <cell r="CU315">
            <v>0</v>
          </cell>
          <cell r="CV315">
            <v>0</v>
          </cell>
          <cell r="CW315">
            <v>0</v>
          </cell>
          <cell r="EE315">
            <v>0</v>
          </cell>
          <cell r="EF315">
            <v>0</v>
          </cell>
          <cell r="EH315">
            <v>0</v>
          </cell>
          <cell r="EI315">
            <v>0</v>
          </cell>
          <cell r="EJ315">
            <v>0</v>
          </cell>
          <cell r="EK315">
            <v>0</v>
          </cell>
          <cell r="EL315">
            <v>0</v>
          </cell>
          <cell r="EM315">
            <v>0</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V316">
            <v>0</v>
          </cell>
          <cell r="AW316">
            <v>0</v>
          </cell>
          <cell r="AX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N316">
            <v>0</v>
          </cell>
          <cell r="CO316">
            <v>0</v>
          </cell>
          <cell r="CP316">
            <v>0</v>
          </cell>
          <cell r="CQ316">
            <v>0</v>
          </cell>
          <cell r="CS316">
            <v>0</v>
          </cell>
          <cell r="CT316">
            <v>0</v>
          </cell>
          <cell r="CU316">
            <v>0</v>
          </cell>
          <cell r="CV316">
            <v>0</v>
          </cell>
          <cell r="CW316">
            <v>0</v>
          </cell>
          <cell r="EE316">
            <v>0</v>
          </cell>
          <cell r="EF316">
            <v>0</v>
          </cell>
          <cell r="EH316">
            <v>0</v>
          </cell>
          <cell r="EI316">
            <v>0</v>
          </cell>
          <cell r="EJ316">
            <v>0</v>
          </cell>
          <cell r="EK316">
            <v>0</v>
          </cell>
          <cell r="EL316">
            <v>0</v>
          </cell>
          <cell r="EM316">
            <v>0</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V317">
            <v>0</v>
          </cell>
          <cell r="AW317">
            <v>0</v>
          </cell>
          <cell r="AX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N317">
            <v>0</v>
          </cell>
          <cell r="CO317">
            <v>0</v>
          </cell>
          <cell r="CP317">
            <v>0</v>
          </cell>
          <cell r="CQ317">
            <v>0</v>
          </cell>
          <cell r="CS317">
            <v>0</v>
          </cell>
          <cell r="CT317">
            <v>0</v>
          </cell>
          <cell r="CU317">
            <v>0</v>
          </cell>
          <cell r="CV317">
            <v>0</v>
          </cell>
          <cell r="CW317">
            <v>0</v>
          </cell>
          <cell r="EE317">
            <v>0</v>
          </cell>
          <cell r="EF317">
            <v>0</v>
          </cell>
          <cell r="EH317">
            <v>0</v>
          </cell>
          <cell r="EI317">
            <v>0</v>
          </cell>
          <cell r="EJ317">
            <v>0</v>
          </cell>
          <cell r="EK317">
            <v>0</v>
          </cell>
          <cell r="EL317">
            <v>0</v>
          </cell>
          <cell r="EM317">
            <v>0</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V318">
            <v>0</v>
          </cell>
          <cell r="AW318">
            <v>0</v>
          </cell>
          <cell r="AX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N318">
            <v>0</v>
          </cell>
          <cell r="CO318">
            <v>0</v>
          </cell>
          <cell r="CP318">
            <v>0</v>
          </cell>
          <cell r="CQ318">
            <v>0</v>
          </cell>
          <cell r="CS318">
            <v>0</v>
          </cell>
          <cell r="CT318">
            <v>0</v>
          </cell>
          <cell r="CU318">
            <v>0</v>
          </cell>
          <cell r="CV318">
            <v>0</v>
          </cell>
          <cell r="CW318">
            <v>0</v>
          </cell>
          <cell r="EE318">
            <v>0</v>
          </cell>
          <cell r="EF318">
            <v>0</v>
          </cell>
          <cell r="EH318">
            <v>0</v>
          </cell>
          <cell r="EI318">
            <v>0</v>
          </cell>
          <cell r="EJ318">
            <v>0</v>
          </cell>
          <cell r="EK318">
            <v>0</v>
          </cell>
          <cell r="EL318">
            <v>0</v>
          </cell>
          <cell r="EM318">
            <v>0</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V319">
            <v>0</v>
          </cell>
          <cell r="AW319">
            <v>0</v>
          </cell>
          <cell r="AX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N319">
            <v>0</v>
          </cell>
          <cell r="CO319">
            <v>0</v>
          </cell>
          <cell r="CP319">
            <v>0</v>
          </cell>
          <cell r="CQ319">
            <v>0</v>
          </cell>
          <cell r="CS319">
            <v>0</v>
          </cell>
          <cell r="CT319">
            <v>0</v>
          </cell>
          <cell r="CU319">
            <v>0</v>
          </cell>
          <cell r="CV319">
            <v>0</v>
          </cell>
          <cell r="CW319">
            <v>0</v>
          </cell>
          <cell r="EE319">
            <v>0</v>
          </cell>
          <cell r="EF319">
            <v>0</v>
          </cell>
          <cell r="EH319">
            <v>0</v>
          </cell>
          <cell r="EI319">
            <v>0</v>
          </cell>
          <cell r="EJ319">
            <v>0</v>
          </cell>
          <cell r="EK319">
            <v>0</v>
          </cell>
          <cell r="EL319">
            <v>0</v>
          </cell>
          <cell r="EM319">
            <v>0</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V320">
            <v>0</v>
          </cell>
          <cell r="AW320">
            <v>0</v>
          </cell>
          <cell r="AX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N320">
            <v>0</v>
          </cell>
          <cell r="CO320">
            <v>0</v>
          </cell>
          <cell r="CP320">
            <v>0</v>
          </cell>
          <cell r="CQ320">
            <v>0</v>
          </cell>
          <cell r="CS320">
            <v>0</v>
          </cell>
          <cell r="CT320">
            <v>0</v>
          </cell>
          <cell r="CU320">
            <v>0</v>
          </cell>
          <cell r="CV320">
            <v>0</v>
          </cell>
          <cell r="CW320">
            <v>0</v>
          </cell>
          <cell r="EE320">
            <v>0</v>
          </cell>
          <cell r="EF320">
            <v>0</v>
          </cell>
          <cell r="EH320">
            <v>0</v>
          </cell>
          <cell r="EI320">
            <v>0</v>
          </cell>
          <cell r="EJ320">
            <v>0</v>
          </cell>
          <cell r="EK320">
            <v>0</v>
          </cell>
          <cell r="EL320">
            <v>0</v>
          </cell>
          <cell r="EM320">
            <v>0</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V321">
            <v>0</v>
          </cell>
          <cell r="AW321">
            <v>0</v>
          </cell>
          <cell r="AX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N321">
            <v>0</v>
          </cell>
          <cell r="CO321">
            <v>0</v>
          </cell>
          <cell r="CP321">
            <v>0</v>
          </cell>
          <cell r="CQ321">
            <v>0</v>
          </cell>
          <cell r="CS321">
            <v>0</v>
          </cell>
          <cell r="CT321">
            <v>0</v>
          </cell>
          <cell r="CU321">
            <v>0</v>
          </cell>
          <cell r="CV321">
            <v>0</v>
          </cell>
          <cell r="CW321">
            <v>0</v>
          </cell>
          <cell r="EE321">
            <v>0</v>
          </cell>
          <cell r="EF321">
            <v>0</v>
          </cell>
          <cell r="EH321">
            <v>0</v>
          </cell>
          <cell r="EI321">
            <v>0</v>
          </cell>
          <cell r="EJ321">
            <v>0</v>
          </cell>
          <cell r="EK321">
            <v>0</v>
          </cell>
          <cell r="EL321">
            <v>0</v>
          </cell>
          <cell r="EM321">
            <v>0</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V322">
            <v>0</v>
          </cell>
          <cell r="AW322">
            <v>0</v>
          </cell>
          <cell r="AX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N322">
            <v>0</v>
          </cell>
          <cell r="CO322">
            <v>0</v>
          </cell>
          <cell r="CP322">
            <v>0</v>
          </cell>
          <cell r="CQ322">
            <v>0</v>
          </cell>
          <cell r="CS322">
            <v>0</v>
          </cell>
          <cell r="CT322">
            <v>0</v>
          </cell>
          <cell r="CU322">
            <v>0</v>
          </cell>
          <cell r="CV322">
            <v>0</v>
          </cell>
          <cell r="CW322">
            <v>0</v>
          </cell>
          <cell r="EE322">
            <v>0</v>
          </cell>
          <cell r="EF322">
            <v>0</v>
          </cell>
          <cell r="EH322">
            <v>0</v>
          </cell>
          <cell r="EI322">
            <v>0</v>
          </cell>
          <cell r="EJ322">
            <v>0</v>
          </cell>
          <cell r="EK322">
            <v>0</v>
          </cell>
          <cell r="EL322">
            <v>0</v>
          </cell>
          <cell r="EM322">
            <v>0</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V323">
            <v>0</v>
          </cell>
          <cell r="AW323">
            <v>0</v>
          </cell>
          <cell r="AX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N323">
            <v>0</v>
          </cell>
          <cell r="CO323">
            <v>0</v>
          </cell>
          <cell r="CP323">
            <v>0</v>
          </cell>
          <cell r="CQ323">
            <v>0</v>
          </cell>
          <cell r="CS323">
            <v>0</v>
          </cell>
          <cell r="CT323">
            <v>0</v>
          </cell>
          <cell r="CU323">
            <v>0</v>
          </cell>
          <cell r="CV323">
            <v>0</v>
          </cell>
          <cell r="CW323">
            <v>0</v>
          </cell>
          <cell r="EE323">
            <v>0</v>
          </cell>
          <cell r="EF323">
            <v>0</v>
          </cell>
          <cell r="EH323">
            <v>0</v>
          </cell>
          <cell r="EI323">
            <v>0</v>
          </cell>
          <cell r="EJ323">
            <v>0</v>
          </cell>
          <cell r="EK323">
            <v>0</v>
          </cell>
          <cell r="EL323">
            <v>0</v>
          </cell>
          <cell r="EM323">
            <v>0</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V324">
            <v>0</v>
          </cell>
          <cell r="AW324">
            <v>0</v>
          </cell>
          <cell r="AX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N324">
            <v>0</v>
          </cell>
          <cell r="CO324">
            <v>0</v>
          </cell>
          <cell r="CP324">
            <v>0</v>
          </cell>
          <cell r="CQ324">
            <v>0</v>
          </cell>
          <cell r="CS324">
            <v>0</v>
          </cell>
          <cell r="CT324">
            <v>0</v>
          </cell>
          <cell r="CU324">
            <v>0</v>
          </cell>
          <cell r="CV324">
            <v>0</v>
          </cell>
          <cell r="CW324">
            <v>0</v>
          </cell>
          <cell r="EE324">
            <v>0</v>
          </cell>
          <cell r="EF324">
            <v>0</v>
          </cell>
          <cell r="EH324">
            <v>0</v>
          </cell>
          <cell r="EI324">
            <v>0</v>
          </cell>
          <cell r="EJ324">
            <v>0</v>
          </cell>
          <cell r="EK324">
            <v>0</v>
          </cell>
          <cell r="EL324">
            <v>0</v>
          </cell>
          <cell r="EM324">
            <v>0</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V325">
            <v>0</v>
          </cell>
          <cell r="AW325">
            <v>0</v>
          </cell>
          <cell r="AX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N325">
            <v>0</v>
          </cell>
          <cell r="CO325">
            <v>0</v>
          </cell>
          <cell r="CP325">
            <v>0</v>
          </cell>
          <cell r="CQ325">
            <v>0</v>
          </cell>
          <cell r="CS325">
            <v>0</v>
          </cell>
          <cell r="CT325">
            <v>0</v>
          </cell>
          <cell r="CU325">
            <v>0</v>
          </cell>
          <cell r="CV325">
            <v>0</v>
          </cell>
          <cell r="CW325">
            <v>0</v>
          </cell>
          <cell r="EE325">
            <v>0</v>
          </cell>
          <cell r="EF325">
            <v>0</v>
          </cell>
          <cell r="EH325">
            <v>0</v>
          </cell>
          <cell r="EI325">
            <v>0</v>
          </cell>
          <cell r="EJ325">
            <v>0</v>
          </cell>
          <cell r="EK325">
            <v>0</v>
          </cell>
          <cell r="EL325">
            <v>0</v>
          </cell>
          <cell r="EM325">
            <v>0</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V326">
            <v>0</v>
          </cell>
          <cell r="AW326">
            <v>0</v>
          </cell>
          <cell r="AX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N326">
            <v>0</v>
          </cell>
          <cell r="CO326">
            <v>0</v>
          </cell>
          <cell r="CP326">
            <v>0</v>
          </cell>
          <cell r="CQ326">
            <v>0</v>
          </cell>
          <cell r="CS326">
            <v>0</v>
          </cell>
          <cell r="CT326">
            <v>0</v>
          </cell>
          <cell r="CU326">
            <v>0</v>
          </cell>
          <cell r="CV326">
            <v>0</v>
          </cell>
          <cell r="CW326">
            <v>0</v>
          </cell>
          <cell r="EE326">
            <v>0</v>
          </cell>
          <cell r="EF326">
            <v>0</v>
          </cell>
          <cell r="EH326">
            <v>0</v>
          </cell>
          <cell r="EI326">
            <v>0</v>
          </cell>
          <cell r="EJ326">
            <v>0</v>
          </cell>
          <cell r="EK326">
            <v>0</v>
          </cell>
          <cell r="EL326">
            <v>0</v>
          </cell>
          <cell r="EM326">
            <v>0</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V327">
            <v>0</v>
          </cell>
          <cell r="AW327">
            <v>0</v>
          </cell>
          <cell r="AX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N327">
            <v>0</v>
          </cell>
          <cell r="CO327">
            <v>0</v>
          </cell>
          <cell r="CP327">
            <v>0</v>
          </cell>
          <cell r="CQ327">
            <v>0</v>
          </cell>
          <cell r="CS327">
            <v>0</v>
          </cell>
          <cell r="CT327">
            <v>0</v>
          </cell>
          <cell r="CU327">
            <v>0</v>
          </cell>
          <cell r="CV327">
            <v>0</v>
          </cell>
          <cell r="CW327">
            <v>0</v>
          </cell>
          <cell r="EE327">
            <v>0</v>
          </cell>
          <cell r="EF327">
            <v>0</v>
          </cell>
          <cell r="EH327">
            <v>0</v>
          </cell>
          <cell r="EI327">
            <v>0</v>
          </cell>
          <cell r="EJ327">
            <v>0</v>
          </cell>
          <cell r="EK327">
            <v>0</v>
          </cell>
          <cell r="EL327">
            <v>0</v>
          </cell>
          <cell r="EM327">
            <v>0</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V328">
            <v>0</v>
          </cell>
          <cell r="AW328">
            <v>0</v>
          </cell>
          <cell r="AX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N328">
            <v>0</v>
          </cell>
          <cell r="CO328">
            <v>0</v>
          </cell>
          <cell r="CP328">
            <v>0</v>
          </cell>
          <cell r="CQ328">
            <v>0</v>
          </cell>
          <cell r="CS328">
            <v>0</v>
          </cell>
          <cell r="CT328">
            <v>0</v>
          </cell>
          <cell r="CU328">
            <v>0</v>
          </cell>
          <cell r="CV328">
            <v>0</v>
          </cell>
          <cell r="CW328">
            <v>0</v>
          </cell>
          <cell r="EE328">
            <v>0</v>
          </cell>
          <cell r="EF328">
            <v>0</v>
          </cell>
          <cell r="EH328">
            <v>0</v>
          </cell>
          <cell r="EI328">
            <v>0</v>
          </cell>
          <cell r="EJ328">
            <v>0</v>
          </cell>
          <cell r="EK328">
            <v>0</v>
          </cell>
          <cell r="EL328">
            <v>0</v>
          </cell>
          <cell r="EM328">
            <v>0</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V329">
            <v>0</v>
          </cell>
          <cell r="AW329">
            <v>0</v>
          </cell>
          <cell r="AX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N329">
            <v>0</v>
          </cell>
          <cell r="CO329">
            <v>0</v>
          </cell>
          <cell r="CP329">
            <v>0</v>
          </cell>
          <cell r="CQ329">
            <v>0</v>
          </cell>
          <cell r="CS329">
            <v>0</v>
          </cell>
          <cell r="CT329">
            <v>0</v>
          </cell>
          <cell r="CU329">
            <v>0</v>
          </cell>
          <cell r="CV329">
            <v>0</v>
          </cell>
          <cell r="CW329">
            <v>0</v>
          </cell>
          <cell r="EE329">
            <v>0</v>
          </cell>
          <cell r="EF329">
            <v>0</v>
          </cell>
          <cell r="EH329">
            <v>0</v>
          </cell>
          <cell r="EI329">
            <v>0</v>
          </cell>
          <cell r="EJ329">
            <v>0</v>
          </cell>
          <cell r="EK329">
            <v>0</v>
          </cell>
          <cell r="EL329">
            <v>0</v>
          </cell>
          <cell r="EM329">
            <v>0</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V330">
            <v>0</v>
          </cell>
          <cell r="AW330">
            <v>0</v>
          </cell>
          <cell r="AX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N330">
            <v>0</v>
          </cell>
          <cell r="CO330">
            <v>0</v>
          </cell>
          <cell r="CP330">
            <v>0</v>
          </cell>
          <cell r="CQ330">
            <v>0</v>
          </cell>
          <cell r="CS330">
            <v>0</v>
          </cell>
          <cell r="CT330">
            <v>0</v>
          </cell>
          <cell r="CU330">
            <v>0</v>
          </cell>
          <cell r="CV330">
            <v>0</v>
          </cell>
          <cell r="CW330">
            <v>0</v>
          </cell>
          <cell r="EE330">
            <v>0</v>
          </cell>
          <cell r="EF330">
            <v>0</v>
          </cell>
          <cell r="EH330">
            <v>0</v>
          </cell>
          <cell r="EI330">
            <v>0</v>
          </cell>
          <cell r="EJ330">
            <v>0</v>
          </cell>
          <cell r="EK330">
            <v>0</v>
          </cell>
          <cell r="EL330">
            <v>0</v>
          </cell>
          <cell r="EM330">
            <v>0</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V331">
            <v>0</v>
          </cell>
          <cell r="AW331">
            <v>0</v>
          </cell>
          <cell r="AX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N331">
            <v>0</v>
          </cell>
          <cell r="CO331">
            <v>0</v>
          </cell>
          <cell r="CP331">
            <v>0</v>
          </cell>
          <cell r="CQ331">
            <v>0</v>
          </cell>
          <cell r="CS331">
            <v>0</v>
          </cell>
          <cell r="CT331">
            <v>0</v>
          </cell>
          <cell r="CU331">
            <v>0</v>
          </cell>
          <cell r="CV331">
            <v>0</v>
          </cell>
          <cell r="CW331">
            <v>0</v>
          </cell>
          <cell r="EE331">
            <v>0</v>
          </cell>
          <cell r="EF331">
            <v>0</v>
          </cell>
          <cell r="EH331">
            <v>0</v>
          </cell>
          <cell r="EI331">
            <v>0</v>
          </cell>
          <cell r="EJ331">
            <v>0</v>
          </cell>
          <cell r="EK331">
            <v>0</v>
          </cell>
          <cell r="EL331">
            <v>0</v>
          </cell>
          <cell r="EM331">
            <v>0</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V332">
            <v>0</v>
          </cell>
          <cell r="AW332">
            <v>0</v>
          </cell>
          <cell r="AX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N332">
            <v>0</v>
          </cell>
          <cell r="CO332">
            <v>0</v>
          </cell>
          <cell r="CP332">
            <v>0</v>
          </cell>
          <cell r="CQ332">
            <v>0</v>
          </cell>
          <cell r="CS332">
            <v>0</v>
          </cell>
          <cell r="CT332">
            <v>0</v>
          </cell>
          <cell r="CU332">
            <v>0</v>
          </cell>
          <cell r="CV332">
            <v>0</v>
          </cell>
          <cell r="CW332">
            <v>0</v>
          </cell>
          <cell r="EE332">
            <v>0</v>
          </cell>
          <cell r="EF332">
            <v>0</v>
          </cell>
          <cell r="EH332">
            <v>0</v>
          </cell>
          <cell r="EI332">
            <v>0</v>
          </cell>
          <cell r="EJ332">
            <v>0</v>
          </cell>
          <cell r="EK332">
            <v>0</v>
          </cell>
          <cell r="EL332">
            <v>0</v>
          </cell>
          <cell r="EM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V333">
            <v>0</v>
          </cell>
          <cell r="AW333">
            <v>0</v>
          </cell>
          <cell r="AX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N333">
            <v>0</v>
          </cell>
          <cell r="CO333">
            <v>0</v>
          </cell>
          <cell r="CP333">
            <v>0</v>
          </cell>
          <cell r="CQ333">
            <v>0</v>
          </cell>
          <cell r="CS333">
            <v>0</v>
          </cell>
          <cell r="CT333">
            <v>0</v>
          </cell>
          <cell r="CU333">
            <v>0</v>
          </cell>
          <cell r="CV333">
            <v>0</v>
          </cell>
          <cell r="CW333">
            <v>0</v>
          </cell>
          <cell r="EE333">
            <v>0</v>
          </cell>
          <cell r="EF333">
            <v>0</v>
          </cell>
          <cell r="EH333">
            <v>0</v>
          </cell>
          <cell r="EI333">
            <v>0</v>
          </cell>
          <cell r="EJ333">
            <v>0</v>
          </cell>
          <cell r="EK333">
            <v>0</v>
          </cell>
          <cell r="EL333">
            <v>0</v>
          </cell>
          <cell r="EM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V334">
            <v>0</v>
          </cell>
          <cell r="AW334">
            <v>0</v>
          </cell>
          <cell r="AX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N334">
            <v>0</v>
          </cell>
          <cell r="CO334">
            <v>0</v>
          </cell>
          <cell r="CP334">
            <v>0</v>
          </cell>
          <cell r="CQ334">
            <v>0</v>
          </cell>
          <cell r="CS334">
            <v>0</v>
          </cell>
          <cell r="CT334">
            <v>0</v>
          </cell>
          <cell r="CU334">
            <v>0</v>
          </cell>
          <cell r="CV334">
            <v>0</v>
          </cell>
          <cell r="CW334">
            <v>0</v>
          </cell>
          <cell r="EE334">
            <v>0</v>
          </cell>
          <cell r="EF334">
            <v>0</v>
          </cell>
          <cell r="EH334">
            <v>0</v>
          </cell>
          <cell r="EI334">
            <v>0</v>
          </cell>
          <cell r="EJ334">
            <v>0</v>
          </cell>
          <cell r="EK334">
            <v>0</v>
          </cell>
          <cell r="EL334">
            <v>0</v>
          </cell>
          <cell r="EM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V335">
            <v>0</v>
          </cell>
          <cell r="AW335">
            <v>0</v>
          </cell>
          <cell r="AX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N335">
            <v>0</v>
          </cell>
          <cell r="CO335">
            <v>0</v>
          </cell>
          <cell r="CP335">
            <v>0</v>
          </cell>
          <cell r="CQ335">
            <v>0</v>
          </cell>
          <cell r="CS335">
            <v>0</v>
          </cell>
          <cell r="CT335">
            <v>0</v>
          </cell>
          <cell r="CU335">
            <v>0</v>
          </cell>
          <cell r="CV335">
            <v>0</v>
          </cell>
          <cell r="CW335">
            <v>0</v>
          </cell>
          <cell r="EE335">
            <v>0</v>
          </cell>
          <cell r="EF335">
            <v>0</v>
          </cell>
          <cell r="EH335">
            <v>0</v>
          </cell>
          <cell r="EI335">
            <v>0</v>
          </cell>
          <cell r="EJ335">
            <v>0</v>
          </cell>
          <cell r="EK335">
            <v>0</v>
          </cell>
          <cell r="EL335">
            <v>0</v>
          </cell>
          <cell r="EM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V336">
            <v>0</v>
          </cell>
          <cell r="AW336">
            <v>0</v>
          </cell>
          <cell r="AX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N336">
            <v>0</v>
          </cell>
          <cell r="CO336">
            <v>0</v>
          </cell>
          <cell r="CP336">
            <v>0</v>
          </cell>
          <cell r="CQ336">
            <v>0</v>
          </cell>
          <cell r="CS336">
            <v>0</v>
          </cell>
          <cell r="CT336">
            <v>0</v>
          </cell>
          <cell r="CU336">
            <v>0</v>
          </cell>
          <cell r="CV336">
            <v>0</v>
          </cell>
          <cell r="CW336">
            <v>0</v>
          </cell>
          <cell r="EE336">
            <v>0</v>
          </cell>
          <cell r="EF336">
            <v>0</v>
          </cell>
          <cell r="EH336">
            <v>0</v>
          </cell>
          <cell r="EI336">
            <v>0</v>
          </cell>
          <cell r="EJ336">
            <v>0</v>
          </cell>
          <cell r="EK336">
            <v>0</v>
          </cell>
          <cell r="EL336">
            <v>0</v>
          </cell>
          <cell r="EM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V337">
            <v>0</v>
          </cell>
          <cell r="AW337">
            <v>0</v>
          </cell>
          <cell r="AX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N337">
            <v>0</v>
          </cell>
          <cell r="CO337">
            <v>0</v>
          </cell>
          <cell r="CP337">
            <v>0</v>
          </cell>
          <cell r="CQ337">
            <v>0</v>
          </cell>
          <cell r="CS337">
            <v>0</v>
          </cell>
          <cell r="CT337">
            <v>0</v>
          </cell>
          <cell r="CU337">
            <v>0</v>
          </cell>
          <cell r="CV337">
            <v>0</v>
          </cell>
          <cell r="CW337">
            <v>0</v>
          </cell>
          <cell r="EE337">
            <v>0</v>
          </cell>
          <cell r="EF337">
            <v>0</v>
          </cell>
          <cell r="EH337">
            <v>0</v>
          </cell>
          <cell r="EI337">
            <v>0</v>
          </cell>
          <cell r="EJ337">
            <v>0</v>
          </cell>
          <cell r="EK337">
            <v>0</v>
          </cell>
          <cell r="EL337">
            <v>0</v>
          </cell>
          <cell r="EM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V338">
            <v>0</v>
          </cell>
          <cell r="AW338">
            <v>0</v>
          </cell>
          <cell r="AX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N338">
            <v>0</v>
          </cell>
          <cell r="CO338">
            <v>0</v>
          </cell>
          <cell r="CP338">
            <v>0</v>
          </cell>
          <cell r="CQ338">
            <v>0</v>
          </cell>
          <cell r="CS338">
            <v>0</v>
          </cell>
          <cell r="CT338">
            <v>0</v>
          </cell>
          <cell r="CU338">
            <v>0</v>
          </cell>
          <cell r="CV338">
            <v>0</v>
          </cell>
          <cell r="CW338">
            <v>0</v>
          </cell>
          <cell r="EE338">
            <v>0</v>
          </cell>
          <cell r="EF338">
            <v>0</v>
          </cell>
          <cell r="EH338">
            <v>0</v>
          </cell>
          <cell r="EI338">
            <v>0</v>
          </cell>
          <cell r="EJ338">
            <v>0</v>
          </cell>
          <cell r="EK338">
            <v>0</v>
          </cell>
          <cell r="EL338">
            <v>0</v>
          </cell>
          <cell r="EM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V339">
            <v>0</v>
          </cell>
          <cell r="AW339">
            <v>0</v>
          </cell>
          <cell r="AX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N339">
            <v>0</v>
          </cell>
          <cell r="CO339">
            <v>0</v>
          </cell>
          <cell r="CP339">
            <v>0</v>
          </cell>
          <cell r="CQ339">
            <v>0</v>
          </cell>
          <cell r="CS339">
            <v>0</v>
          </cell>
          <cell r="CT339">
            <v>0</v>
          </cell>
          <cell r="CU339">
            <v>0</v>
          </cell>
          <cell r="CV339">
            <v>0</v>
          </cell>
          <cell r="CW339">
            <v>0</v>
          </cell>
          <cell r="EE339">
            <v>0</v>
          </cell>
          <cell r="EF339">
            <v>0</v>
          </cell>
          <cell r="EH339">
            <v>0</v>
          </cell>
          <cell r="EI339">
            <v>0</v>
          </cell>
          <cell r="EJ339">
            <v>0</v>
          </cell>
          <cell r="EK339">
            <v>0</v>
          </cell>
          <cell r="EL339">
            <v>0</v>
          </cell>
          <cell r="EM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V340">
            <v>0</v>
          </cell>
          <cell r="AW340">
            <v>0</v>
          </cell>
          <cell r="AX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N340">
            <v>0</v>
          </cell>
          <cell r="CO340">
            <v>0</v>
          </cell>
          <cell r="CP340">
            <v>0</v>
          </cell>
          <cell r="CQ340">
            <v>0</v>
          </cell>
          <cell r="CS340">
            <v>0</v>
          </cell>
          <cell r="CT340">
            <v>0</v>
          </cell>
          <cell r="CU340">
            <v>0</v>
          </cell>
          <cell r="CV340">
            <v>0</v>
          </cell>
          <cell r="CW340">
            <v>0</v>
          </cell>
          <cell r="EE340">
            <v>0</v>
          </cell>
          <cell r="EF340">
            <v>0</v>
          </cell>
          <cell r="EH340">
            <v>0</v>
          </cell>
          <cell r="EI340">
            <v>0</v>
          </cell>
          <cell r="EJ340">
            <v>0</v>
          </cell>
          <cell r="EK340">
            <v>0</v>
          </cell>
          <cell r="EL340">
            <v>0</v>
          </cell>
          <cell r="EM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V341">
            <v>0</v>
          </cell>
          <cell r="AW341">
            <v>0</v>
          </cell>
          <cell r="AX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N341">
            <v>0</v>
          </cell>
          <cell r="CO341">
            <v>0</v>
          </cell>
          <cell r="CP341">
            <v>0</v>
          </cell>
          <cell r="CQ341">
            <v>0</v>
          </cell>
          <cell r="CS341">
            <v>0</v>
          </cell>
          <cell r="CT341">
            <v>0</v>
          </cell>
          <cell r="CU341">
            <v>0</v>
          </cell>
          <cell r="CV341">
            <v>0</v>
          </cell>
          <cell r="CW341">
            <v>0</v>
          </cell>
          <cell r="EE341">
            <v>0</v>
          </cell>
          <cell r="EF341">
            <v>0</v>
          </cell>
          <cell r="EH341">
            <v>0</v>
          </cell>
          <cell r="EI341">
            <v>0</v>
          </cell>
          <cell r="EJ341">
            <v>0</v>
          </cell>
          <cell r="EK341">
            <v>0</v>
          </cell>
          <cell r="EL341">
            <v>0</v>
          </cell>
          <cell r="EM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V342">
            <v>0</v>
          </cell>
          <cell r="AW342">
            <v>0</v>
          </cell>
          <cell r="AX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N342">
            <v>0</v>
          </cell>
          <cell r="CO342">
            <v>0</v>
          </cell>
          <cell r="CP342">
            <v>0</v>
          </cell>
          <cell r="CQ342">
            <v>0</v>
          </cell>
          <cell r="CS342">
            <v>0</v>
          </cell>
          <cell r="CT342">
            <v>0</v>
          </cell>
          <cell r="CU342">
            <v>0</v>
          </cell>
          <cell r="CV342">
            <v>0</v>
          </cell>
          <cell r="CW342">
            <v>0</v>
          </cell>
          <cell r="EE342">
            <v>0</v>
          </cell>
          <cell r="EF342">
            <v>0</v>
          </cell>
          <cell r="EH342">
            <v>0</v>
          </cell>
          <cell r="EI342">
            <v>0</v>
          </cell>
          <cell r="EJ342">
            <v>0</v>
          </cell>
          <cell r="EK342">
            <v>0</v>
          </cell>
          <cell r="EL342">
            <v>0</v>
          </cell>
          <cell r="EM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V343">
            <v>0</v>
          </cell>
          <cell r="AW343">
            <v>0</v>
          </cell>
          <cell r="AX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N343">
            <v>0</v>
          </cell>
          <cell r="CO343">
            <v>0</v>
          </cell>
          <cell r="CP343">
            <v>0</v>
          </cell>
          <cell r="CQ343">
            <v>0</v>
          </cell>
          <cell r="CS343">
            <v>0</v>
          </cell>
          <cell r="CT343">
            <v>0</v>
          </cell>
          <cell r="CU343">
            <v>0</v>
          </cell>
          <cell r="CV343">
            <v>0</v>
          </cell>
          <cell r="CW343">
            <v>0</v>
          </cell>
          <cell r="EE343">
            <v>0</v>
          </cell>
          <cell r="EF343">
            <v>0</v>
          </cell>
          <cell r="EH343">
            <v>0</v>
          </cell>
          <cell r="EI343">
            <v>0</v>
          </cell>
          <cell r="EJ343">
            <v>0</v>
          </cell>
          <cell r="EK343">
            <v>0</v>
          </cell>
          <cell r="EL343">
            <v>0</v>
          </cell>
          <cell r="EM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V344">
            <v>0</v>
          </cell>
          <cell r="AW344">
            <v>0</v>
          </cell>
          <cell r="AX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N344">
            <v>0</v>
          </cell>
          <cell r="CO344">
            <v>0</v>
          </cell>
          <cell r="CP344">
            <v>0</v>
          </cell>
          <cell r="CQ344">
            <v>0</v>
          </cell>
          <cell r="CS344">
            <v>0</v>
          </cell>
          <cell r="CT344">
            <v>0</v>
          </cell>
          <cell r="CU344">
            <v>0</v>
          </cell>
          <cell r="CV344">
            <v>0</v>
          </cell>
          <cell r="CW344">
            <v>0</v>
          </cell>
          <cell r="EE344">
            <v>0</v>
          </cell>
          <cell r="EF344">
            <v>0</v>
          </cell>
          <cell r="EH344">
            <v>0</v>
          </cell>
          <cell r="EI344">
            <v>0</v>
          </cell>
          <cell r="EJ344">
            <v>0</v>
          </cell>
          <cell r="EK344">
            <v>0</v>
          </cell>
          <cell r="EL344">
            <v>0</v>
          </cell>
          <cell r="EM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V345">
            <v>0</v>
          </cell>
          <cell r="AW345">
            <v>0</v>
          </cell>
          <cell r="AX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N345">
            <v>0</v>
          </cell>
          <cell r="CO345">
            <v>0</v>
          </cell>
          <cell r="CP345">
            <v>0</v>
          </cell>
          <cell r="CQ345">
            <v>0</v>
          </cell>
          <cell r="CS345">
            <v>0</v>
          </cell>
          <cell r="CT345">
            <v>0</v>
          </cell>
          <cell r="CU345">
            <v>0</v>
          </cell>
          <cell r="CV345">
            <v>0</v>
          </cell>
          <cell r="CW345">
            <v>0</v>
          </cell>
          <cell r="EE345">
            <v>0</v>
          </cell>
          <cell r="EF345">
            <v>0</v>
          </cell>
          <cell r="EH345">
            <v>0</v>
          </cell>
          <cell r="EI345">
            <v>0</v>
          </cell>
          <cell r="EJ345">
            <v>0</v>
          </cell>
          <cell r="EK345">
            <v>0</v>
          </cell>
          <cell r="EL345">
            <v>0</v>
          </cell>
          <cell r="EM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V346">
            <v>0</v>
          </cell>
          <cell r="AW346">
            <v>0</v>
          </cell>
          <cell r="AX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N346">
            <v>0</v>
          </cell>
          <cell r="CO346">
            <v>0</v>
          </cell>
          <cell r="CP346">
            <v>0</v>
          </cell>
          <cell r="CQ346">
            <v>0</v>
          </cell>
          <cell r="CS346">
            <v>0</v>
          </cell>
          <cell r="CT346">
            <v>0</v>
          </cell>
          <cell r="CU346">
            <v>0</v>
          </cell>
          <cell r="CV346">
            <v>0</v>
          </cell>
          <cell r="CW346">
            <v>0</v>
          </cell>
          <cell r="EE346">
            <v>0</v>
          </cell>
          <cell r="EF346">
            <v>0</v>
          </cell>
          <cell r="EH346">
            <v>0</v>
          </cell>
          <cell r="EI346">
            <v>0</v>
          </cell>
          <cell r="EJ346">
            <v>0</v>
          </cell>
          <cell r="EK346">
            <v>0</v>
          </cell>
          <cell r="EL346">
            <v>0</v>
          </cell>
          <cell r="EM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V347">
            <v>0</v>
          </cell>
          <cell r="AW347">
            <v>0</v>
          </cell>
          <cell r="AX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N347">
            <v>0</v>
          </cell>
          <cell r="CO347">
            <v>0</v>
          </cell>
          <cell r="CP347">
            <v>0</v>
          </cell>
          <cell r="CQ347">
            <v>0</v>
          </cell>
          <cell r="CS347">
            <v>0</v>
          </cell>
          <cell r="CT347">
            <v>0</v>
          </cell>
          <cell r="CU347">
            <v>0</v>
          </cell>
          <cell r="CV347">
            <v>0</v>
          </cell>
          <cell r="CW347">
            <v>0</v>
          </cell>
          <cell r="EE347">
            <v>0</v>
          </cell>
          <cell r="EF347">
            <v>0</v>
          </cell>
          <cell r="EH347">
            <v>0</v>
          </cell>
          <cell r="EI347">
            <v>0</v>
          </cell>
          <cell r="EJ347">
            <v>0</v>
          </cell>
          <cell r="EK347">
            <v>0</v>
          </cell>
          <cell r="EL347">
            <v>0</v>
          </cell>
          <cell r="EM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V348">
            <v>0</v>
          </cell>
          <cell r="AW348">
            <v>0</v>
          </cell>
          <cell r="AX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N348">
            <v>0</v>
          </cell>
          <cell r="CO348">
            <v>0</v>
          </cell>
          <cell r="CP348">
            <v>0</v>
          </cell>
          <cell r="CQ348">
            <v>0</v>
          </cell>
          <cell r="CS348">
            <v>0</v>
          </cell>
          <cell r="CT348">
            <v>0</v>
          </cell>
          <cell r="CU348">
            <v>0</v>
          </cell>
          <cell r="CV348">
            <v>0</v>
          </cell>
          <cell r="CW348">
            <v>0</v>
          </cell>
          <cell r="EE348">
            <v>0</v>
          </cell>
          <cell r="EF348">
            <v>0</v>
          </cell>
          <cell r="EH348">
            <v>0</v>
          </cell>
          <cell r="EI348">
            <v>0</v>
          </cell>
          <cell r="EJ348">
            <v>0</v>
          </cell>
          <cell r="EK348">
            <v>0</v>
          </cell>
          <cell r="EL348">
            <v>0</v>
          </cell>
          <cell r="EM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V349">
            <v>0</v>
          </cell>
          <cell r="AW349">
            <v>0</v>
          </cell>
          <cell r="AX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N349">
            <v>0</v>
          </cell>
          <cell r="CO349">
            <v>0</v>
          </cell>
          <cell r="CP349">
            <v>0</v>
          </cell>
          <cell r="CQ349">
            <v>0</v>
          </cell>
          <cell r="CS349">
            <v>0</v>
          </cell>
          <cell r="CT349">
            <v>0</v>
          </cell>
          <cell r="CU349">
            <v>0</v>
          </cell>
          <cell r="CV349">
            <v>0</v>
          </cell>
          <cell r="CW349">
            <v>0</v>
          </cell>
          <cell r="EE349">
            <v>0</v>
          </cell>
          <cell r="EF349">
            <v>0</v>
          </cell>
          <cell r="EH349">
            <v>0</v>
          </cell>
          <cell r="EI349">
            <v>0</v>
          </cell>
          <cell r="EJ349">
            <v>0</v>
          </cell>
          <cell r="EK349">
            <v>0</v>
          </cell>
          <cell r="EL349">
            <v>0</v>
          </cell>
          <cell r="EM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V350">
            <v>0</v>
          </cell>
          <cell r="AW350">
            <v>0</v>
          </cell>
          <cell r="AX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N350">
            <v>0</v>
          </cell>
          <cell r="CO350">
            <v>0</v>
          </cell>
          <cell r="CP350">
            <v>0</v>
          </cell>
          <cell r="CQ350">
            <v>0</v>
          </cell>
          <cell r="CS350">
            <v>0</v>
          </cell>
          <cell r="CT350">
            <v>0</v>
          </cell>
          <cell r="CU350">
            <v>0</v>
          </cell>
          <cell r="CV350">
            <v>0</v>
          </cell>
          <cell r="CW350">
            <v>0</v>
          </cell>
          <cell r="EE350">
            <v>0</v>
          </cell>
          <cell r="EF350">
            <v>0</v>
          </cell>
          <cell r="EH350">
            <v>0</v>
          </cell>
          <cell r="EI350">
            <v>0</v>
          </cell>
          <cell r="EJ350">
            <v>0</v>
          </cell>
          <cell r="EK350">
            <v>0</v>
          </cell>
          <cell r="EL350">
            <v>0</v>
          </cell>
          <cell r="EM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V351">
            <v>0</v>
          </cell>
          <cell r="AW351">
            <v>0</v>
          </cell>
          <cell r="AX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N351">
            <v>0</v>
          </cell>
          <cell r="CO351">
            <v>0</v>
          </cell>
          <cell r="CP351">
            <v>0</v>
          </cell>
          <cell r="CQ351">
            <v>0</v>
          </cell>
          <cell r="CS351">
            <v>0</v>
          </cell>
          <cell r="CT351">
            <v>0</v>
          </cell>
          <cell r="CU351">
            <v>0</v>
          </cell>
          <cell r="CV351">
            <v>0</v>
          </cell>
          <cell r="CW351">
            <v>0</v>
          </cell>
          <cell r="EE351">
            <v>0</v>
          </cell>
          <cell r="EF351">
            <v>0</v>
          </cell>
          <cell r="EH351">
            <v>0</v>
          </cell>
          <cell r="EI351">
            <v>0</v>
          </cell>
          <cell r="EJ351">
            <v>0</v>
          </cell>
          <cell r="EK351">
            <v>0</v>
          </cell>
          <cell r="EL351">
            <v>0</v>
          </cell>
          <cell r="EM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V352">
            <v>0</v>
          </cell>
          <cell r="AW352">
            <v>0</v>
          </cell>
          <cell r="AX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N352">
            <v>0</v>
          </cell>
          <cell r="CO352">
            <v>0</v>
          </cell>
          <cell r="CP352">
            <v>0</v>
          </cell>
          <cell r="CQ352">
            <v>0</v>
          </cell>
          <cell r="CS352">
            <v>0</v>
          </cell>
          <cell r="CT352">
            <v>0</v>
          </cell>
          <cell r="CU352">
            <v>0</v>
          </cell>
          <cell r="CV352">
            <v>0</v>
          </cell>
          <cell r="CW352">
            <v>0</v>
          </cell>
          <cell r="EE352">
            <v>0</v>
          </cell>
          <cell r="EF352">
            <v>0</v>
          </cell>
          <cell r="EH352">
            <v>0</v>
          </cell>
          <cell r="EI352">
            <v>0</v>
          </cell>
          <cell r="EJ352">
            <v>0</v>
          </cell>
          <cell r="EK352">
            <v>0</v>
          </cell>
          <cell r="EL352">
            <v>0</v>
          </cell>
          <cell r="EM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V353">
            <v>0</v>
          </cell>
          <cell r="AW353">
            <v>0</v>
          </cell>
          <cell r="AX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N353">
            <v>0</v>
          </cell>
          <cell r="CO353">
            <v>0</v>
          </cell>
          <cell r="CP353">
            <v>0</v>
          </cell>
          <cell r="CQ353">
            <v>0</v>
          </cell>
          <cell r="CS353">
            <v>0</v>
          </cell>
          <cell r="CT353">
            <v>0</v>
          </cell>
          <cell r="CU353">
            <v>0</v>
          </cell>
          <cell r="CV353">
            <v>0</v>
          </cell>
          <cell r="CW353">
            <v>0</v>
          </cell>
          <cell r="EE353">
            <v>0</v>
          </cell>
          <cell r="EF353">
            <v>0</v>
          </cell>
          <cell r="EH353">
            <v>0</v>
          </cell>
          <cell r="EI353">
            <v>0</v>
          </cell>
          <cell r="EJ353">
            <v>0</v>
          </cell>
          <cell r="EK353">
            <v>0</v>
          </cell>
          <cell r="EL353">
            <v>0</v>
          </cell>
          <cell r="EM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V354">
            <v>0</v>
          </cell>
          <cell r="AW354">
            <v>0</v>
          </cell>
          <cell r="AX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N354">
            <v>0</v>
          </cell>
          <cell r="CO354">
            <v>0</v>
          </cell>
          <cell r="CP354">
            <v>0</v>
          </cell>
          <cell r="CQ354">
            <v>0</v>
          </cell>
          <cell r="CS354">
            <v>0</v>
          </cell>
          <cell r="CT354">
            <v>0</v>
          </cell>
          <cell r="CU354">
            <v>0</v>
          </cell>
          <cell r="CV354">
            <v>0</v>
          </cell>
          <cell r="CW354">
            <v>0</v>
          </cell>
          <cell r="EE354">
            <v>0</v>
          </cell>
          <cell r="EF354">
            <v>0</v>
          </cell>
          <cell r="EH354">
            <v>0</v>
          </cell>
          <cell r="EI354">
            <v>0</v>
          </cell>
          <cell r="EJ354">
            <v>0</v>
          </cell>
          <cell r="EK354">
            <v>0</v>
          </cell>
          <cell r="EL354">
            <v>0</v>
          </cell>
          <cell r="EM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V355">
            <v>0</v>
          </cell>
          <cell r="AW355">
            <v>0</v>
          </cell>
          <cell r="AX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N355">
            <v>0</v>
          </cell>
          <cell r="CO355">
            <v>0</v>
          </cell>
          <cell r="CP355">
            <v>0</v>
          </cell>
          <cell r="CQ355">
            <v>0</v>
          </cell>
          <cell r="CS355">
            <v>0</v>
          </cell>
          <cell r="CT355">
            <v>0</v>
          </cell>
          <cell r="CU355">
            <v>0</v>
          </cell>
          <cell r="CV355">
            <v>0</v>
          </cell>
          <cell r="CW355">
            <v>0</v>
          </cell>
          <cell r="EE355">
            <v>0</v>
          </cell>
          <cell r="EF355">
            <v>0</v>
          </cell>
          <cell r="EH355">
            <v>0</v>
          </cell>
          <cell r="EI355">
            <v>0</v>
          </cell>
          <cell r="EJ355">
            <v>0</v>
          </cell>
          <cell r="EK355">
            <v>0</v>
          </cell>
          <cell r="EL355">
            <v>0</v>
          </cell>
          <cell r="EM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V356">
            <v>0</v>
          </cell>
          <cell r="AW356">
            <v>0</v>
          </cell>
          <cell r="AX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N356">
            <v>0</v>
          </cell>
          <cell r="CO356">
            <v>0</v>
          </cell>
          <cell r="CP356">
            <v>0</v>
          </cell>
          <cell r="CQ356">
            <v>0</v>
          </cell>
          <cell r="CS356">
            <v>0</v>
          </cell>
          <cell r="CT356">
            <v>0</v>
          </cell>
          <cell r="CU356">
            <v>0</v>
          </cell>
          <cell r="CV356">
            <v>0</v>
          </cell>
          <cell r="CW356">
            <v>0</v>
          </cell>
          <cell r="EE356">
            <v>0</v>
          </cell>
          <cell r="EF356">
            <v>0</v>
          </cell>
          <cell r="EH356">
            <v>0</v>
          </cell>
          <cell r="EI356">
            <v>0</v>
          </cell>
          <cell r="EJ356">
            <v>0</v>
          </cell>
          <cell r="EK356">
            <v>0</v>
          </cell>
          <cell r="EL356">
            <v>0</v>
          </cell>
          <cell r="EM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V357">
            <v>0</v>
          </cell>
          <cell r="AW357">
            <v>0</v>
          </cell>
          <cell r="AX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N357">
            <v>0</v>
          </cell>
          <cell r="CO357">
            <v>0</v>
          </cell>
          <cell r="CP357">
            <v>0</v>
          </cell>
          <cell r="CQ357">
            <v>0</v>
          </cell>
          <cell r="CS357">
            <v>0</v>
          </cell>
          <cell r="CT357">
            <v>0</v>
          </cell>
          <cell r="CU357">
            <v>0</v>
          </cell>
          <cell r="CV357">
            <v>0</v>
          </cell>
          <cell r="CW357">
            <v>0</v>
          </cell>
          <cell r="EE357">
            <v>0</v>
          </cell>
          <cell r="EF357">
            <v>0</v>
          </cell>
          <cell r="EH357">
            <v>0</v>
          </cell>
          <cell r="EI357">
            <v>0</v>
          </cell>
          <cell r="EJ357">
            <v>0</v>
          </cell>
          <cell r="EK357">
            <v>0</v>
          </cell>
          <cell r="EL357">
            <v>0</v>
          </cell>
          <cell r="EM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V358">
            <v>0</v>
          </cell>
          <cell r="AW358">
            <v>0</v>
          </cell>
          <cell r="AX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N358">
            <v>0</v>
          </cell>
          <cell r="CO358">
            <v>0</v>
          </cell>
          <cell r="CP358">
            <v>0</v>
          </cell>
          <cell r="CQ358">
            <v>0</v>
          </cell>
          <cell r="CS358">
            <v>0</v>
          </cell>
          <cell r="CT358">
            <v>0</v>
          </cell>
          <cell r="CU358">
            <v>0</v>
          </cell>
          <cell r="CV358">
            <v>0</v>
          </cell>
          <cell r="CW358">
            <v>0</v>
          </cell>
          <cell r="EE358">
            <v>0</v>
          </cell>
          <cell r="EF358">
            <v>0</v>
          </cell>
          <cell r="EH358">
            <v>0</v>
          </cell>
          <cell r="EI358">
            <v>0</v>
          </cell>
          <cell r="EJ358">
            <v>0</v>
          </cell>
          <cell r="EK358">
            <v>0</v>
          </cell>
          <cell r="EL358">
            <v>0</v>
          </cell>
          <cell r="EM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V359">
            <v>0</v>
          </cell>
          <cell r="AW359">
            <v>0</v>
          </cell>
          <cell r="AX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N359">
            <v>0</v>
          </cell>
          <cell r="CO359">
            <v>0</v>
          </cell>
          <cell r="CP359">
            <v>0</v>
          </cell>
          <cell r="CQ359">
            <v>0</v>
          </cell>
          <cell r="CS359">
            <v>0</v>
          </cell>
          <cell r="CT359">
            <v>0</v>
          </cell>
          <cell r="CU359">
            <v>0</v>
          </cell>
          <cell r="CV359">
            <v>0</v>
          </cell>
          <cell r="CW359">
            <v>0</v>
          </cell>
          <cell r="EE359">
            <v>0</v>
          </cell>
          <cell r="EF359">
            <v>0</v>
          </cell>
          <cell r="EH359">
            <v>0</v>
          </cell>
          <cell r="EI359">
            <v>0</v>
          </cell>
          <cell r="EJ359">
            <v>0</v>
          </cell>
          <cell r="EK359">
            <v>0</v>
          </cell>
          <cell r="EL359">
            <v>0</v>
          </cell>
          <cell r="EM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V360">
            <v>0</v>
          </cell>
          <cell r="AW360">
            <v>0</v>
          </cell>
          <cell r="AX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N360">
            <v>0</v>
          </cell>
          <cell r="CO360">
            <v>0</v>
          </cell>
          <cell r="CP360">
            <v>0</v>
          </cell>
          <cell r="CQ360">
            <v>0</v>
          </cell>
          <cell r="CS360">
            <v>0</v>
          </cell>
          <cell r="CT360">
            <v>0</v>
          </cell>
          <cell r="CU360">
            <v>0</v>
          </cell>
          <cell r="CV360">
            <v>0</v>
          </cell>
          <cell r="CW360">
            <v>0</v>
          </cell>
          <cell r="EE360">
            <v>0</v>
          </cell>
          <cell r="EF360">
            <v>0</v>
          </cell>
          <cell r="EH360">
            <v>0</v>
          </cell>
          <cell r="EI360">
            <v>0</v>
          </cell>
          <cell r="EJ360">
            <v>0</v>
          </cell>
          <cell r="EK360">
            <v>0</v>
          </cell>
          <cell r="EL360">
            <v>0</v>
          </cell>
          <cell r="EM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V361">
            <v>0</v>
          </cell>
          <cell r="AW361">
            <v>0</v>
          </cell>
          <cell r="AX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N361">
            <v>0</v>
          </cell>
          <cell r="CO361">
            <v>0</v>
          </cell>
          <cell r="CP361">
            <v>0</v>
          </cell>
          <cell r="CQ361">
            <v>0</v>
          </cell>
          <cell r="CS361">
            <v>0</v>
          </cell>
          <cell r="CT361">
            <v>0</v>
          </cell>
          <cell r="CU361">
            <v>0</v>
          </cell>
          <cell r="CV361">
            <v>0</v>
          </cell>
          <cell r="CW361">
            <v>0</v>
          </cell>
          <cell r="EE361">
            <v>0</v>
          </cell>
          <cell r="EF361">
            <v>0</v>
          </cell>
          <cell r="EH361">
            <v>0</v>
          </cell>
          <cell r="EI361">
            <v>0</v>
          </cell>
          <cell r="EJ361">
            <v>0</v>
          </cell>
          <cell r="EK361">
            <v>0</v>
          </cell>
          <cell r="EL361">
            <v>0</v>
          </cell>
          <cell r="EM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V362">
            <v>0</v>
          </cell>
          <cell r="AW362">
            <v>0</v>
          </cell>
          <cell r="AX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N362">
            <v>0</v>
          </cell>
          <cell r="CO362">
            <v>0</v>
          </cell>
          <cell r="CP362">
            <v>0</v>
          </cell>
          <cell r="CQ362">
            <v>0</v>
          </cell>
          <cell r="CS362">
            <v>0</v>
          </cell>
          <cell r="CT362">
            <v>0</v>
          </cell>
          <cell r="CU362">
            <v>0</v>
          </cell>
          <cell r="CV362">
            <v>0</v>
          </cell>
          <cell r="CW362">
            <v>0</v>
          </cell>
          <cell r="EE362">
            <v>0</v>
          </cell>
          <cell r="EF362">
            <v>0</v>
          </cell>
          <cell r="EH362">
            <v>0</v>
          </cell>
          <cell r="EI362">
            <v>0</v>
          </cell>
          <cell r="EJ362">
            <v>0</v>
          </cell>
          <cell r="EK362">
            <v>0</v>
          </cell>
          <cell r="EL362">
            <v>0</v>
          </cell>
          <cell r="EM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V363">
            <v>0</v>
          </cell>
          <cell r="AW363">
            <v>0</v>
          </cell>
          <cell r="AX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N363">
            <v>0</v>
          </cell>
          <cell r="CO363">
            <v>0</v>
          </cell>
          <cell r="CP363">
            <v>0</v>
          </cell>
          <cell r="CQ363">
            <v>0</v>
          </cell>
          <cell r="CS363">
            <v>0</v>
          </cell>
          <cell r="CT363">
            <v>0</v>
          </cell>
          <cell r="CU363">
            <v>0</v>
          </cell>
          <cell r="CV363">
            <v>0</v>
          </cell>
          <cell r="CW363">
            <v>0</v>
          </cell>
          <cell r="EE363">
            <v>0</v>
          </cell>
          <cell r="EF363">
            <v>0</v>
          </cell>
          <cell r="EH363">
            <v>0</v>
          </cell>
          <cell r="EI363">
            <v>0</v>
          </cell>
          <cell r="EJ363">
            <v>0</v>
          </cell>
          <cell r="EK363">
            <v>0</v>
          </cell>
          <cell r="EL363">
            <v>0</v>
          </cell>
          <cell r="EM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V364">
            <v>0</v>
          </cell>
          <cell r="AW364">
            <v>0</v>
          </cell>
          <cell r="AX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N364">
            <v>0</v>
          </cell>
          <cell r="CO364">
            <v>0</v>
          </cell>
          <cell r="CP364">
            <v>0</v>
          </cell>
          <cell r="CQ364">
            <v>0</v>
          </cell>
          <cell r="CS364">
            <v>0</v>
          </cell>
          <cell r="CT364">
            <v>0</v>
          </cell>
          <cell r="CU364">
            <v>0</v>
          </cell>
          <cell r="CV364">
            <v>0</v>
          </cell>
          <cell r="CW364">
            <v>0</v>
          </cell>
          <cell r="EE364">
            <v>0</v>
          </cell>
          <cell r="EF364">
            <v>0</v>
          </cell>
          <cell r="EH364">
            <v>0</v>
          </cell>
          <cell r="EI364">
            <v>0</v>
          </cell>
          <cell r="EJ364">
            <v>0</v>
          </cell>
          <cell r="EK364">
            <v>0</v>
          </cell>
          <cell r="EL364">
            <v>0</v>
          </cell>
          <cell r="EM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V365">
            <v>0</v>
          </cell>
          <cell r="AW365">
            <v>0</v>
          </cell>
          <cell r="AX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N365">
            <v>0</v>
          </cell>
          <cell r="CO365">
            <v>0</v>
          </cell>
          <cell r="CP365">
            <v>0</v>
          </cell>
          <cell r="CQ365">
            <v>0</v>
          </cell>
          <cell r="CS365">
            <v>0</v>
          </cell>
          <cell r="CT365">
            <v>0</v>
          </cell>
          <cell r="CU365">
            <v>0</v>
          </cell>
          <cell r="CV365">
            <v>0</v>
          </cell>
          <cell r="CW365">
            <v>0</v>
          </cell>
          <cell r="EE365">
            <v>0</v>
          </cell>
          <cell r="EF365">
            <v>0</v>
          </cell>
          <cell r="EH365">
            <v>0</v>
          </cell>
          <cell r="EI365">
            <v>0</v>
          </cell>
          <cell r="EJ365">
            <v>0</v>
          </cell>
          <cell r="EK365">
            <v>0</v>
          </cell>
          <cell r="EL365">
            <v>0</v>
          </cell>
          <cell r="EM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V366">
            <v>0</v>
          </cell>
          <cell r="AW366">
            <v>0</v>
          </cell>
          <cell r="AX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N366">
            <v>0</v>
          </cell>
          <cell r="CO366">
            <v>0</v>
          </cell>
          <cell r="CP366">
            <v>0</v>
          </cell>
          <cell r="CQ366">
            <v>0</v>
          </cell>
          <cell r="CS366">
            <v>0</v>
          </cell>
          <cell r="CT366">
            <v>0</v>
          </cell>
          <cell r="CU366">
            <v>0</v>
          </cell>
          <cell r="CV366">
            <v>0</v>
          </cell>
          <cell r="CW366">
            <v>0</v>
          </cell>
          <cell r="EE366">
            <v>0</v>
          </cell>
          <cell r="EF366">
            <v>0</v>
          </cell>
          <cell r="EH366">
            <v>0</v>
          </cell>
          <cell r="EI366">
            <v>0</v>
          </cell>
          <cell r="EJ366">
            <v>0</v>
          </cell>
          <cell r="EK366">
            <v>0</v>
          </cell>
          <cell r="EL366">
            <v>0</v>
          </cell>
          <cell r="EM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V367">
            <v>0</v>
          </cell>
          <cell r="AW367">
            <v>0</v>
          </cell>
          <cell r="AX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N367">
            <v>0</v>
          </cell>
          <cell r="CO367">
            <v>0</v>
          </cell>
          <cell r="CP367">
            <v>0</v>
          </cell>
          <cell r="CQ367">
            <v>0</v>
          </cell>
          <cell r="CS367">
            <v>0</v>
          </cell>
          <cell r="CT367">
            <v>0</v>
          </cell>
          <cell r="CU367">
            <v>0</v>
          </cell>
          <cell r="CV367">
            <v>0</v>
          </cell>
          <cell r="CW367">
            <v>0</v>
          </cell>
          <cell r="EE367">
            <v>0</v>
          </cell>
          <cell r="EF367">
            <v>0</v>
          </cell>
          <cell r="EH367">
            <v>0</v>
          </cell>
          <cell r="EI367">
            <v>0</v>
          </cell>
          <cell r="EJ367">
            <v>0</v>
          </cell>
          <cell r="EK367">
            <v>0</v>
          </cell>
          <cell r="EL367">
            <v>0</v>
          </cell>
          <cell r="EM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V368">
            <v>0</v>
          </cell>
          <cell r="AW368">
            <v>0</v>
          </cell>
          <cell r="AX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N368">
            <v>0</v>
          </cell>
          <cell r="CO368">
            <v>0</v>
          </cell>
          <cell r="CP368">
            <v>0</v>
          </cell>
          <cell r="CQ368">
            <v>0</v>
          </cell>
          <cell r="CS368">
            <v>0</v>
          </cell>
          <cell r="CT368">
            <v>0</v>
          </cell>
          <cell r="CU368">
            <v>0</v>
          </cell>
          <cell r="CV368">
            <v>0</v>
          </cell>
          <cell r="CW368">
            <v>0</v>
          </cell>
          <cell r="EE368">
            <v>0</v>
          </cell>
          <cell r="EF368">
            <v>0</v>
          </cell>
          <cell r="EH368">
            <v>0</v>
          </cell>
          <cell r="EI368">
            <v>0</v>
          </cell>
          <cell r="EJ368">
            <v>0</v>
          </cell>
          <cell r="EK368">
            <v>0</v>
          </cell>
          <cell r="EL368">
            <v>0</v>
          </cell>
          <cell r="EM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V369">
            <v>0</v>
          </cell>
          <cell r="AW369">
            <v>0</v>
          </cell>
          <cell r="AX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N369">
            <v>0</v>
          </cell>
          <cell r="CO369">
            <v>0</v>
          </cell>
          <cell r="CP369">
            <v>0</v>
          </cell>
          <cell r="CQ369">
            <v>0</v>
          </cell>
          <cell r="CS369">
            <v>0</v>
          </cell>
          <cell r="CT369">
            <v>0</v>
          </cell>
          <cell r="CU369">
            <v>0</v>
          </cell>
          <cell r="CV369">
            <v>0</v>
          </cell>
          <cell r="CW369">
            <v>0</v>
          </cell>
          <cell r="EE369">
            <v>0</v>
          </cell>
          <cell r="EF369">
            <v>0</v>
          </cell>
          <cell r="EH369">
            <v>0</v>
          </cell>
          <cell r="EI369">
            <v>0</v>
          </cell>
          <cell r="EJ369">
            <v>0</v>
          </cell>
          <cell r="EK369">
            <v>0</v>
          </cell>
          <cell r="EL369">
            <v>0</v>
          </cell>
          <cell r="EM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V370">
            <v>0</v>
          </cell>
          <cell r="AW370">
            <v>0</v>
          </cell>
          <cell r="AX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N370">
            <v>0</v>
          </cell>
          <cell r="CO370">
            <v>0</v>
          </cell>
          <cell r="CP370">
            <v>0</v>
          </cell>
          <cell r="CQ370">
            <v>0</v>
          </cell>
          <cell r="CS370">
            <v>0</v>
          </cell>
          <cell r="CT370">
            <v>0</v>
          </cell>
          <cell r="CU370">
            <v>0</v>
          </cell>
          <cell r="CV370">
            <v>0</v>
          </cell>
          <cell r="CW370">
            <v>0</v>
          </cell>
          <cell r="EE370">
            <v>0</v>
          </cell>
          <cell r="EF370">
            <v>0</v>
          </cell>
          <cell r="EH370">
            <v>0</v>
          </cell>
          <cell r="EI370">
            <v>0</v>
          </cell>
          <cell r="EJ370">
            <v>0</v>
          </cell>
          <cell r="EK370">
            <v>0</v>
          </cell>
          <cell r="EL370">
            <v>0</v>
          </cell>
          <cell r="EM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V371">
            <v>0</v>
          </cell>
          <cell r="AW371">
            <v>0</v>
          </cell>
          <cell r="AX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N371">
            <v>0</v>
          </cell>
          <cell r="CO371">
            <v>0</v>
          </cell>
          <cell r="CP371">
            <v>0</v>
          </cell>
          <cell r="CQ371">
            <v>0</v>
          </cell>
          <cell r="CS371">
            <v>0</v>
          </cell>
          <cell r="CT371">
            <v>0</v>
          </cell>
          <cell r="CU371">
            <v>0</v>
          </cell>
          <cell r="CV371">
            <v>0</v>
          </cell>
          <cell r="CW371">
            <v>0</v>
          </cell>
          <cell r="EE371">
            <v>0</v>
          </cell>
          <cell r="EF371">
            <v>0</v>
          </cell>
          <cell r="EH371">
            <v>0</v>
          </cell>
          <cell r="EI371">
            <v>0</v>
          </cell>
          <cell r="EJ371">
            <v>0</v>
          </cell>
          <cell r="EK371">
            <v>0</v>
          </cell>
          <cell r="EL371">
            <v>0</v>
          </cell>
          <cell r="EM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V372">
            <v>0</v>
          </cell>
          <cell r="AW372">
            <v>0</v>
          </cell>
          <cell r="AX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N372">
            <v>0</v>
          </cell>
          <cell r="CO372">
            <v>0</v>
          </cell>
          <cell r="CP372">
            <v>0</v>
          </cell>
          <cell r="CQ372">
            <v>0</v>
          </cell>
          <cell r="CS372">
            <v>0</v>
          </cell>
          <cell r="CT372">
            <v>0</v>
          </cell>
          <cell r="CU372">
            <v>0</v>
          </cell>
          <cell r="CV372">
            <v>0</v>
          </cell>
          <cell r="CW372">
            <v>0</v>
          </cell>
          <cell r="EE372">
            <v>0</v>
          </cell>
          <cell r="EF372">
            <v>0</v>
          </cell>
          <cell r="EH372">
            <v>0</v>
          </cell>
          <cell r="EI372">
            <v>0</v>
          </cell>
          <cell r="EJ372">
            <v>0</v>
          </cell>
          <cell r="EK372">
            <v>0</v>
          </cell>
          <cell r="EL372">
            <v>0</v>
          </cell>
          <cell r="EM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V373">
            <v>0</v>
          </cell>
          <cell r="AW373">
            <v>0</v>
          </cell>
          <cell r="AX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N373">
            <v>0</v>
          </cell>
          <cell r="CO373">
            <v>0</v>
          </cell>
          <cell r="CP373">
            <v>0</v>
          </cell>
          <cell r="CQ373">
            <v>0</v>
          </cell>
          <cell r="CS373">
            <v>0</v>
          </cell>
          <cell r="CT373">
            <v>0</v>
          </cell>
          <cell r="CU373">
            <v>0</v>
          </cell>
          <cell r="CV373">
            <v>0</v>
          </cell>
          <cell r="CW373">
            <v>0</v>
          </cell>
          <cell r="EE373">
            <v>0</v>
          </cell>
          <cell r="EF373">
            <v>0</v>
          </cell>
          <cell r="EH373">
            <v>0</v>
          </cell>
          <cell r="EI373">
            <v>0</v>
          </cell>
          <cell r="EJ373">
            <v>0</v>
          </cell>
          <cell r="EK373">
            <v>0</v>
          </cell>
          <cell r="EL373">
            <v>0</v>
          </cell>
          <cell r="EM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V374">
            <v>0</v>
          </cell>
          <cell r="AW374">
            <v>0</v>
          </cell>
          <cell r="AX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N374">
            <v>0</v>
          </cell>
          <cell r="CO374">
            <v>0</v>
          </cell>
          <cell r="CP374">
            <v>0</v>
          </cell>
          <cell r="CQ374">
            <v>0</v>
          </cell>
          <cell r="CS374">
            <v>0</v>
          </cell>
          <cell r="CT374">
            <v>0</v>
          </cell>
          <cell r="CU374">
            <v>0</v>
          </cell>
          <cell r="CV374">
            <v>0</v>
          </cell>
          <cell r="CW374">
            <v>0</v>
          </cell>
          <cell r="EE374">
            <v>0</v>
          </cell>
          <cell r="EF374">
            <v>0</v>
          </cell>
          <cell r="EH374">
            <v>0</v>
          </cell>
          <cell r="EI374">
            <v>0</v>
          </cell>
          <cell r="EJ374">
            <v>0</v>
          </cell>
          <cell r="EK374">
            <v>0</v>
          </cell>
          <cell r="EL374">
            <v>0</v>
          </cell>
          <cell r="EM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V375">
            <v>0</v>
          </cell>
          <cell r="AW375">
            <v>0</v>
          </cell>
          <cell r="AX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N375">
            <v>0</v>
          </cell>
          <cell r="CO375">
            <v>0</v>
          </cell>
          <cell r="CP375">
            <v>0</v>
          </cell>
          <cell r="CQ375">
            <v>0</v>
          </cell>
          <cell r="CS375">
            <v>0</v>
          </cell>
          <cell r="CT375">
            <v>0</v>
          </cell>
          <cell r="CU375">
            <v>0</v>
          </cell>
          <cell r="CV375">
            <v>0</v>
          </cell>
          <cell r="CW375">
            <v>0</v>
          </cell>
          <cell r="EE375">
            <v>0</v>
          </cell>
          <cell r="EF375">
            <v>0</v>
          </cell>
          <cell r="EH375">
            <v>0</v>
          </cell>
          <cell r="EI375">
            <v>0</v>
          </cell>
          <cell r="EJ375">
            <v>0</v>
          </cell>
          <cell r="EK375">
            <v>0</v>
          </cell>
          <cell r="EL375">
            <v>0</v>
          </cell>
          <cell r="EM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V376">
            <v>0</v>
          </cell>
          <cell r="AW376">
            <v>0</v>
          </cell>
          <cell r="AX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N376">
            <v>0</v>
          </cell>
          <cell r="CO376">
            <v>0</v>
          </cell>
          <cell r="CP376">
            <v>0</v>
          </cell>
          <cell r="CQ376">
            <v>0</v>
          </cell>
          <cell r="CS376">
            <v>0</v>
          </cell>
          <cell r="CT376">
            <v>0</v>
          </cell>
          <cell r="CU376">
            <v>0</v>
          </cell>
          <cell r="CV376">
            <v>0</v>
          </cell>
          <cell r="CW376">
            <v>0</v>
          </cell>
          <cell r="EE376">
            <v>0</v>
          </cell>
          <cell r="EF376">
            <v>0</v>
          </cell>
          <cell r="EH376">
            <v>0</v>
          </cell>
          <cell r="EI376">
            <v>0</v>
          </cell>
          <cell r="EJ376">
            <v>0</v>
          </cell>
          <cell r="EK376">
            <v>0</v>
          </cell>
          <cell r="EL376">
            <v>0</v>
          </cell>
          <cell r="EM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V377">
            <v>0</v>
          </cell>
          <cell r="AW377">
            <v>0</v>
          </cell>
          <cell r="AX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N377">
            <v>0</v>
          </cell>
          <cell r="CO377">
            <v>0</v>
          </cell>
          <cell r="CP377">
            <v>0</v>
          </cell>
          <cell r="CQ377">
            <v>0</v>
          </cell>
          <cell r="CS377">
            <v>0</v>
          </cell>
          <cell r="CT377">
            <v>0</v>
          </cell>
          <cell r="CU377">
            <v>0</v>
          </cell>
          <cell r="CV377">
            <v>0</v>
          </cell>
          <cell r="CW377">
            <v>0</v>
          </cell>
          <cell r="EE377">
            <v>0</v>
          </cell>
          <cell r="EF377">
            <v>0</v>
          </cell>
          <cell r="EH377">
            <v>0</v>
          </cell>
          <cell r="EI377">
            <v>0</v>
          </cell>
          <cell r="EJ377">
            <v>0</v>
          </cell>
          <cell r="EK377">
            <v>0</v>
          </cell>
          <cell r="EL377">
            <v>0</v>
          </cell>
          <cell r="EM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V378">
            <v>0</v>
          </cell>
          <cell r="AW378">
            <v>0</v>
          </cell>
          <cell r="AX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N378">
            <v>0</v>
          </cell>
          <cell r="CO378">
            <v>0</v>
          </cell>
          <cell r="CP378">
            <v>0</v>
          </cell>
          <cell r="CQ378">
            <v>0</v>
          </cell>
          <cell r="CS378">
            <v>0</v>
          </cell>
          <cell r="CT378">
            <v>0</v>
          </cell>
          <cell r="CU378">
            <v>0</v>
          </cell>
          <cell r="CV378">
            <v>0</v>
          </cell>
          <cell r="CW378">
            <v>0</v>
          </cell>
          <cell r="EE378">
            <v>0</v>
          </cell>
          <cell r="EF378">
            <v>0</v>
          </cell>
          <cell r="EH378">
            <v>0</v>
          </cell>
          <cell r="EI378">
            <v>0</v>
          </cell>
          <cell r="EJ378">
            <v>0</v>
          </cell>
          <cell r="EK378">
            <v>0</v>
          </cell>
          <cell r="EL378">
            <v>0</v>
          </cell>
          <cell r="EM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V379">
            <v>0</v>
          </cell>
          <cell r="AW379">
            <v>0</v>
          </cell>
          <cell r="AX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N379">
            <v>0</v>
          </cell>
          <cell r="CO379">
            <v>0</v>
          </cell>
          <cell r="CP379">
            <v>0</v>
          </cell>
          <cell r="CQ379">
            <v>0</v>
          </cell>
          <cell r="CS379">
            <v>0</v>
          </cell>
          <cell r="CT379">
            <v>0</v>
          </cell>
          <cell r="CU379">
            <v>0</v>
          </cell>
          <cell r="CV379">
            <v>0</v>
          </cell>
          <cell r="CW379">
            <v>0</v>
          </cell>
          <cell r="EE379">
            <v>0</v>
          </cell>
          <cell r="EF379">
            <v>0</v>
          </cell>
          <cell r="EH379">
            <v>0</v>
          </cell>
          <cell r="EI379">
            <v>0</v>
          </cell>
          <cell r="EJ379">
            <v>0</v>
          </cell>
          <cell r="EK379">
            <v>0</v>
          </cell>
          <cell r="EL379">
            <v>0</v>
          </cell>
          <cell r="EM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V380">
            <v>0</v>
          </cell>
          <cell r="AW380">
            <v>0</v>
          </cell>
          <cell r="AX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N380">
            <v>0</v>
          </cell>
          <cell r="CO380">
            <v>0</v>
          </cell>
          <cell r="CP380">
            <v>0</v>
          </cell>
          <cell r="CQ380">
            <v>0</v>
          </cell>
          <cell r="CS380">
            <v>0</v>
          </cell>
          <cell r="CT380">
            <v>0</v>
          </cell>
          <cell r="CU380">
            <v>0</v>
          </cell>
          <cell r="CV380">
            <v>0</v>
          </cell>
          <cell r="CW380">
            <v>0</v>
          </cell>
          <cell r="EE380">
            <v>0</v>
          </cell>
          <cell r="EF380">
            <v>0</v>
          </cell>
          <cell r="EH380">
            <v>0</v>
          </cell>
          <cell r="EI380">
            <v>0</v>
          </cell>
          <cell r="EJ380">
            <v>0</v>
          </cell>
          <cell r="EK380">
            <v>0</v>
          </cell>
          <cell r="EL380">
            <v>0</v>
          </cell>
          <cell r="EM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V381">
            <v>0</v>
          </cell>
          <cell r="AW381">
            <v>0</v>
          </cell>
          <cell r="AX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N381">
            <v>0</v>
          </cell>
          <cell r="CO381">
            <v>0</v>
          </cell>
          <cell r="CP381">
            <v>0</v>
          </cell>
          <cell r="CQ381">
            <v>0</v>
          </cell>
          <cell r="CS381">
            <v>0</v>
          </cell>
          <cell r="CT381">
            <v>0</v>
          </cell>
          <cell r="CU381">
            <v>0</v>
          </cell>
          <cell r="CV381">
            <v>0</v>
          </cell>
          <cell r="CW381">
            <v>0</v>
          </cell>
          <cell r="EE381">
            <v>0</v>
          </cell>
          <cell r="EF381">
            <v>0</v>
          </cell>
          <cell r="EH381">
            <v>0</v>
          </cell>
          <cell r="EI381">
            <v>0</v>
          </cell>
          <cell r="EJ381">
            <v>0</v>
          </cell>
          <cell r="EK381">
            <v>0</v>
          </cell>
          <cell r="EL381">
            <v>0</v>
          </cell>
          <cell r="EM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V382">
            <v>0</v>
          </cell>
          <cell r="AW382">
            <v>0</v>
          </cell>
          <cell r="AX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N382">
            <v>0</v>
          </cell>
          <cell r="CO382">
            <v>0</v>
          </cell>
          <cell r="CP382">
            <v>0</v>
          </cell>
          <cell r="CQ382">
            <v>0</v>
          </cell>
          <cell r="CS382">
            <v>0</v>
          </cell>
          <cell r="CT382">
            <v>0</v>
          </cell>
          <cell r="CU382">
            <v>0</v>
          </cell>
          <cell r="CV382">
            <v>0</v>
          </cell>
          <cell r="CW382">
            <v>0</v>
          </cell>
          <cell r="EE382">
            <v>0</v>
          </cell>
          <cell r="EF382">
            <v>0</v>
          </cell>
          <cell r="EH382">
            <v>0</v>
          </cell>
          <cell r="EI382">
            <v>0</v>
          </cell>
          <cell r="EJ382">
            <v>0</v>
          </cell>
          <cell r="EK382">
            <v>0</v>
          </cell>
          <cell r="EL382">
            <v>0</v>
          </cell>
          <cell r="EM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V383">
            <v>0</v>
          </cell>
          <cell r="AW383">
            <v>0</v>
          </cell>
          <cell r="AX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N383">
            <v>0</v>
          </cell>
          <cell r="CO383">
            <v>0</v>
          </cell>
          <cell r="CP383">
            <v>0</v>
          </cell>
          <cell r="CQ383">
            <v>0</v>
          </cell>
          <cell r="CS383">
            <v>0</v>
          </cell>
          <cell r="CT383">
            <v>0</v>
          </cell>
          <cell r="CU383">
            <v>0</v>
          </cell>
          <cell r="CV383">
            <v>0</v>
          </cell>
          <cell r="CW383">
            <v>0</v>
          </cell>
          <cell r="EE383">
            <v>0</v>
          </cell>
          <cell r="EF383">
            <v>0</v>
          </cell>
          <cell r="EH383">
            <v>0</v>
          </cell>
          <cell r="EI383">
            <v>0</v>
          </cell>
          <cell r="EJ383">
            <v>0</v>
          </cell>
          <cell r="EK383">
            <v>0</v>
          </cell>
          <cell r="EL383">
            <v>0</v>
          </cell>
          <cell r="EM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V384">
            <v>0</v>
          </cell>
          <cell r="AW384">
            <v>0</v>
          </cell>
          <cell r="AX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N384">
            <v>0</v>
          </cell>
          <cell r="CO384">
            <v>0</v>
          </cell>
          <cell r="CP384">
            <v>0</v>
          </cell>
          <cell r="CQ384">
            <v>0</v>
          </cell>
          <cell r="CS384">
            <v>0</v>
          </cell>
          <cell r="CT384">
            <v>0</v>
          </cell>
          <cell r="CU384">
            <v>0</v>
          </cell>
          <cell r="CV384">
            <v>0</v>
          </cell>
          <cell r="CW384">
            <v>0</v>
          </cell>
          <cell r="EE384">
            <v>0</v>
          </cell>
          <cell r="EF384">
            <v>0</v>
          </cell>
          <cell r="EH384">
            <v>0</v>
          </cell>
          <cell r="EI384">
            <v>0</v>
          </cell>
          <cell r="EJ384">
            <v>0</v>
          </cell>
          <cell r="EK384">
            <v>0</v>
          </cell>
          <cell r="EL384">
            <v>0</v>
          </cell>
          <cell r="EM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V385">
            <v>0</v>
          </cell>
          <cell r="AW385">
            <v>0</v>
          </cell>
          <cell r="AX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N385">
            <v>0</v>
          </cell>
          <cell r="CO385">
            <v>0</v>
          </cell>
          <cell r="CP385">
            <v>0</v>
          </cell>
          <cell r="CQ385">
            <v>0</v>
          </cell>
          <cell r="CS385">
            <v>0</v>
          </cell>
          <cell r="CT385">
            <v>0</v>
          </cell>
          <cell r="CU385">
            <v>0</v>
          </cell>
          <cell r="CV385">
            <v>0</v>
          </cell>
          <cell r="CW385">
            <v>0</v>
          </cell>
          <cell r="EE385">
            <v>0</v>
          </cell>
          <cell r="EF385">
            <v>0</v>
          </cell>
          <cell r="EH385">
            <v>0</v>
          </cell>
          <cell r="EI385">
            <v>0</v>
          </cell>
          <cell r="EJ385">
            <v>0</v>
          </cell>
          <cell r="EK385">
            <v>0</v>
          </cell>
          <cell r="EL385">
            <v>0</v>
          </cell>
          <cell r="EM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V386">
            <v>0</v>
          </cell>
          <cell r="AW386">
            <v>0</v>
          </cell>
          <cell r="AX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N386">
            <v>0</v>
          </cell>
          <cell r="CO386">
            <v>0</v>
          </cell>
          <cell r="CP386">
            <v>0</v>
          </cell>
          <cell r="CQ386">
            <v>0</v>
          </cell>
          <cell r="CS386">
            <v>0</v>
          </cell>
          <cell r="CT386">
            <v>0</v>
          </cell>
          <cell r="CU386">
            <v>0</v>
          </cell>
          <cell r="CV386">
            <v>0</v>
          </cell>
          <cell r="CW386">
            <v>0</v>
          </cell>
          <cell r="EE386">
            <v>0</v>
          </cell>
          <cell r="EF386">
            <v>0</v>
          </cell>
          <cell r="EH386">
            <v>0</v>
          </cell>
          <cell r="EI386">
            <v>0</v>
          </cell>
          <cell r="EJ386">
            <v>0</v>
          </cell>
          <cell r="EK386">
            <v>0</v>
          </cell>
          <cell r="EL386">
            <v>0</v>
          </cell>
          <cell r="EM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V387">
            <v>0</v>
          </cell>
          <cell r="AW387">
            <v>0</v>
          </cell>
          <cell r="AX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N387">
            <v>0</v>
          </cell>
          <cell r="CO387">
            <v>0</v>
          </cell>
          <cell r="CP387">
            <v>0</v>
          </cell>
          <cell r="CQ387">
            <v>0</v>
          </cell>
          <cell r="CS387">
            <v>0</v>
          </cell>
          <cell r="CT387">
            <v>0</v>
          </cell>
          <cell r="CU387">
            <v>0</v>
          </cell>
          <cell r="CV387">
            <v>0</v>
          </cell>
          <cell r="CW387">
            <v>0</v>
          </cell>
          <cell r="EE387">
            <v>0</v>
          </cell>
          <cell r="EF387">
            <v>0</v>
          </cell>
          <cell r="EH387">
            <v>0</v>
          </cell>
          <cell r="EI387">
            <v>0</v>
          </cell>
          <cell r="EJ387">
            <v>0</v>
          </cell>
          <cell r="EK387">
            <v>0</v>
          </cell>
          <cell r="EL387">
            <v>0</v>
          </cell>
          <cell r="EM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V388">
            <v>0</v>
          </cell>
          <cell r="AW388">
            <v>0</v>
          </cell>
          <cell r="AX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N388">
            <v>0</v>
          </cell>
          <cell r="CO388">
            <v>0</v>
          </cell>
          <cell r="CP388">
            <v>0</v>
          </cell>
          <cell r="CQ388">
            <v>0</v>
          </cell>
          <cell r="CS388">
            <v>0</v>
          </cell>
          <cell r="CT388">
            <v>0</v>
          </cell>
          <cell r="CU388">
            <v>0</v>
          </cell>
          <cell r="CV388">
            <v>0</v>
          </cell>
          <cell r="CW388">
            <v>0</v>
          </cell>
          <cell r="EE388">
            <v>0</v>
          </cell>
          <cell r="EF388">
            <v>0</v>
          </cell>
          <cell r="EH388">
            <v>0</v>
          </cell>
          <cell r="EI388">
            <v>0</v>
          </cell>
          <cell r="EJ388">
            <v>0</v>
          </cell>
          <cell r="EK388">
            <v>0</v>
          </cell>
          <cell r="EL388">
            <v>0</v>
          </cell>
          <cell r="EM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V389">
            <v>0</v>
          </cell>
          <cell r="AW389">
            <v>0</v>
          </cell>
          <cell r="AX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N389">
            <v>0</v>
          </cell>
          <cell r="CO389">
            <v>0</v>
          </cell>
          <cell r="CP389">
            <v>0</v>
          </cell>
          <cell r="CQ389">
            <v>0</v>
          </cell>
          <cell r="CS389">
            <v>0</v>
          </cell>
          <cell r="CT389">
            <v>0</v>
          </cell>
          <cell r="CU389">
            <v>0</v>
          </cell>
          <cell r="CV389">
            <v>0</v>
          </cell>
          <cell r="CW389">
            <v>0</v>
          </cell>
          <cell r="EE389">
            <v>0</v>
          </cell>
          <cell r="EF389">
            <v>0</v>
          </cell>
          <cell r="EH389">
            <v>0</v>
          </cell>
          <cell r="EI389">
            <v>0</v>
          </cell>
          <cell r="EJ389">
            <v>0</v>
          </cell>
          <cell r="EK389">
            <v>0</v>
          </cell>
          <cell r="EL389">
            <v>0</v>
          </cell>
          <cell r="EM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V390">
            <v>0</v>
          </cell>
          <cell r="AW390">
            <v>0</v>
          </cell>
          <cell r="AX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N390">
            <v>0</v>
          </cell>
          <cell r="CO390">
            <v>0</v>
          </cell>
          <cell r="CP390">
            <v>0</v>
          </cell>
          <cell r="CQ390">
            <v>0</v>
          </cell>
          <cell r="CS390">
            <v>0</v>
          </cell>
          <cell r="CT390">
            <v>0</v>
          </cell>
          <cell r="CU390">
            <v>0</v>
          </cell>
          <cell r="CV390">
            <v>0</v>
          </cell>
          <cell r="CW390">
            <v>0</v>
          </cell>
          <cell r="EE390">
            <v>0</v>
          </cell>
          <cell r="EF390">
            <v>0</v>
          </cell>
          <cell r="EH390">
            <v>0</v>
          </cell>
          <cell r="EI390">
            <v>0</v>
          </cell>
          <cell r="EJ390">
            <v>0</v>
          </cell>
          <cell r="EK390">
            <v>0</v>
          </cell>
          <cell r="EL390">
            <v>0</v>
          </cell>
          <cell r="EM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V391">
            <v>0</v>
          </cell>
          <cell r="AW391">
            <v>0</v>
          </cell>
          <cell r="AX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N391">
            <v>0</v>
          </cell>
          <cell r="CO391">
            <v>0</v>
          </cell>
          <cell r="CP391">
            <v>0</v>
          </cell>
          <cell r="CQ391">
            <v>0</v>
          </cell>
          <cell r="CS391">
            <v>0</v>
          </cell>
          <cell r="CT391">
            <v>0</v>
          </cell>
          <cell r="CU391">
            <v>0</v>
          </cell>
          <cell r="CV391">
            <v>0</v>
          </cell>
          <cell r="CW391">
            <v>0</v>
          </cell>
          <cell r="EE391">
            <v>0</v>
          </cell>
          <cell r="EF391">
            <v>0</v>
          </cell>
          <cell r="EH391">
            <v>0</v>
          </cell>
          <cell r="EI391">
            <v>0</v>
          </cell>
          <cell r="EJ391">
            <v>0</v>
          </cell>
          <cell r="EK391">
            <v>0</v>
          </cell>
          <cell r="EL391">
            <v>0</v>
          </cell>
          <cell r="EM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V392">
            <v>0</v>
          </cell>
          <cell r="AW392">
            <v>0</v>
          </cell>
          <cell r="AX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N392">
            <v>0</v>
          </cell>
          <cell r="CO392">
            <v>0</v>
          </cell>
          <cell r="CP392">
            <v>0</v>
          </cell>
          <cell r="CQ392">
            <v>0</v>
          </cell>
          <cell r="CS392">
            <v>0</v>
          </cell>
          <cell r="CT392">
            <v>0</v>
          </cell>
          <cell r="CU392">
            <v>0</v>
          </cell>
          <cell r="CV392">
            <v>0</v>
          </cell>
          <cell r="CW392">
            <v>0</v>
          </cell>
          <cell r="EE392">
            <v>0</v>
          </cell>
          <cell r="EF392">
            <v>0</v>
          </cell>
          <cell r="EH392">
            <v>0</v>
          </cell>
          <cell r="EI392">
            <v>0</v>
          </cell>
          <cell r="EJ392">
            <v>0</v>
          </cell>
          <cell r="EK392">
            <v>0</v>
          </cell>
          <cell r="EL392">
            <v>0</v>
          </cell>
          <cell r="EM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V393">
            <v>0</v>
          </cell>
          <cell r="AW393">
            <v>0</v>
          </cell>
          <cell r="AX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N393">
            <v>0</v>
          </cell>
          <cell r="CO393">
            <v>0</v>
          </cell>
          <cell r="CP393">
            <v>0</v>
          </cell>
          <cell r="CQ393">
            <v>0</v>
          </cell>
          <cell r="CS393">
            <v>0</v>
          </cell>
          <cell r="CT393">
            <v>0</v>
          </cell>
          <cell r="CU393">
            <v>0</v>
          </cell>
          <cell r="CV393">
            <v>0</v>
          </cell>
          <cell r="CW393">
            <v>0</v>
          </cell>
          <cell r="EE393">
            <v>0</v>
          </cell>
          <cell r="EF393">
            <v>0</v>
          </cell>
          <cell r="EH393">
            <v>0</v>
          </cell>
          <cell r="EI393">
            <v>0</v>
          </cell>
          <cell r="EJ393">
            <v>0</v>
          </cell>
          <cell r="EK393">
            <v>0</v>
          </cell>
          <cell r="EL393">
            <v>0</v>
          </cell>
          <cell r="EM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V394">
            <v>0</v>
          </cell>
          <cell r="AW394">
            <v>0</v>
          </cell>
          <cell r="AX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N394">
            <v>0</v>
          </cell>
          <cell r="CO394">
            <v>0</v>
          </cell>
          <cell r="CP394">
            <v>0</v>
          </cell>
          <cell r="CQ394">
            <v>0</v>
          </cell>
          <cell r="CS394">
            <v>0</v>
          </cell>
          <cell r="CT394">
            <v>0</v>
          </cell>
          <cell r="CU394">
            <v>0</v>
          </cell>
          <cell r="CV394">
            <v>0</v>
          </cell>
          <cell r="CW394">
            <v>0</v>
          </cell>
          <cell r="EE394">
            <v>0</v>
          </cell>
          <cell r="EF394">
            <v>0</v>
          </cell>
          <cell r="EH394">
            <v>0</v>
          </cell>
          <cell r="EI394">
            <v>0</v>
          </cell>
          <cell r="EJ394">
            <v>0</v>
          </cell>
          <cell r="EK394">
            <v>0</v>
          </cell>
          <cell r="EL394">
            <v>0</v>
          </cell>
          <cell r="EM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V395">
            <v>0</v>
          </cell>
          <cell r="AW395">
            <v>0</v>
          </cell>
          <cell r="AX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N395">
            <v>0</v>
          </cell>
          <cell r="CO395">
            <v>0</v>
          </cell>
          <cell r="CP395">
            <v>0</v>
          </cell>
          <cell r="CQ395">
            <v>0</v>
          </cell>
          <cell r="CS395">
            <v>0</v>
          </cell>
          <cell r="CT395">
            <v>0</v>
          </cell>
          <cell r="CU395">
            <v>0</v>
          </cell>
          <cell r="CV395">
            <v>0</v>
          </cell>
          <cell r="CW395">
            <v>0</v>
          </cell>
          <cell r="EE395">
            <v>0</v>
          </cell>
          <cell r="EF395">
            <v>0</v>
          </cell>
          <cell r="EH395">
            <v>0</v>
          </cell>
          <cell r="EI395">
            <v>0</v>
          </cell>
          <cell r="EJ395">
            <v>0</v>
          </cell>
          <cell r="EK395">
            <v>0</v>
          </cell>
          <cell r="EL395">
            <v>0</v>
          </cell>
          <cell r="EM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V396">
            <v>0</v>
          </cell>
          <cell r="AW396">
            <v>0</v>
          </cell>
          <cell r="AX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N396">
            <v>0</v>
          </cell>
          <cell r="CO396">
            <v>0</v>
          </cell>
          <cell r="CP396">
            <v>0</v>
          </cell>
          <cell r="CQ396">
            <v>0</v>
          </cell>
          <cell r="CS396">
            <v>0</v>
          </cell>
          <cell r="CT396">
            <v>0</v>
          </cell>
          <cell r="CU396">
            <v>0</v>
          </cell>
          <cell r="CV396">
            <v>0</v>
          </cell>
          <cell r="CW396">
            <v>0</v>
          </cell>
          <cell r="EE396">
            <v>0</v>
          </cell>
          <cell r="EF396">
            <v>0</v>
          </cell>
          <cell r="EH396">
            <v>0</v>
          </cell>
          <cell r="EI396">
            <v>0</v>
          </cell>
          <cell r="EJ396">
            <v>0</v>
          </cell>
          <cell r="EK396">
            <v>0</v>
          </cell>
          <cell r="EL396">
            <v>0</v>
          </cell>
          <cell r="EM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V397">
            <v>0</v>
          </cell>
          <cell r="AW397">
            <v>0</v>
          </cell>
          <cell r="AX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N397">
            <v>0</v>
          </cell>
          <cell r="CO397">
            <v>0</v>
          </cell>
          <cell r="CP397">
            <v>0</v>
          </cell>
          <cell r="CQ397">
            <v>0</v>
          </cell>
          <cell r="CS397">
            <v>0</v>
          </cell>
          <cell r="CT397">
            <v>0</v>
          </cell>
          <cell r="CU397">
            <v>0</v>
          </cell>
          <cell r="CV397">
            <v>0</v>
          </cell>
          <cell r="CW397">
            <v>0</v>
          </cell>
          <cell r="EE397">
            <v>0</v>
          </cell>
          <cell r="EF397">
            <v>0</v>
          </cell>
          <cell r="EH397">
            <v>0</v>
          </cell>
          <cell r="EI397">
            <v>0</v>
          </cell>
          <cell r="EJ397">
            <v>0</v>
          </cell>
          <cell r="EK397">
            <v>0</v>
          </cell>
          <cell r="EL397">
            <v>0</v>
          </cell>
          <cell r="EM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V398">
            <v>0</v>
          </cell>
          <cell r="AW398">
            <v>0</v>
          </cell>
          <cell r="AX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N398">
            <v>0</v>
          </cell>
          <cell r="CO398">
            <v>0</v>
          </cell>
          <cell r="CP398">
            <v>0</v>
          </cell>
          <cell r="CQ398">
            <v>0</v>
          </cell>
          <cell r="CS398">
            <v>0</v>
          </cell>
          <cell r="CT398">
            <v>0</v>
          </cell>
          <cell r="CU398">
            <v>0</v>
          </cell>
          <cell r="CV398">
            <v>0</v>
          </cell>
          <cell r="CW398">
            <v>0</v>
          </cell>
          <cell r="EE398">
            <v>0</v>
          </cell>
          <cell r="EF398">
            <v>0</v>
          </cell>
          <cell r="EH398">
            <v>0</v>
          </cell>
          <cell r="EI398">
            <v>0</v>
          </cell>
          <cell r="EJ398">
            <v>0</v>
          </cell>
          <cell r="EK398">
            <v>0</v>
          </cell>
          <cell r="EL398">
            <v>0</v>
          </cell>
          <cell r="EM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V399">
            <v>0</v>
          </cell>
          <cell r="AW399">
            <v>0</v>
          </cell>
          <cell r="AX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N399">
            <v>0</v>
          </cell>
          <cell r="CO399">
            <v>0</v>
          </cell>
          <cell r="CP399">
            <v>0</v>
          </cell>
          <cell r="CQ399">
            <v>0</v>
          </cell>
          <cell r="CS399">
            <v>0</v>
          </cell>
          <cell r="CT399">
            <v>0</v>
          </cell>
          <cell r="CU399">
            <v>0</v>
          </cell>
          <cell r="CV399">
            <v>0</v>
          </cell>
          <cell r="CW399">
            <v>0</v>
          </cell>
          <cell r="EE399">
            <v>0</v>
          </cell>
          <cell r="EF399">
            <v>0</v>
          </cell>
          <cell r="EH399">
            <v>0</v>
          </cell>
          <cell r="EI399">
            <v>0</v>
          </cell>
          <cell r="EJ399">
            <v>0</v>
          </cell>
          <cell r="EK399">
            <v>0</v>
          </cell>
          <cell r="EL399">
            <v>0</v>
          </cell>
          <cell r="EM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V400">
            <v>0</v>
          </cell>
          <cell r="AW400">
            <v>0</v>
          </cell>
          <cell r="AX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N400">
            <v>0</v>
          </cell>
          <cell r="CO400">
            <v>0</v>
          </cell>
          <cell r="CP400">
            <v>0</v>
          </cell>
          <cell r="CQ400">
            <v>0</v>
          </cell>
          <cell r="CS400">
            <v>0</v>
          </cell>
          <cell r="CT400">
            <v>0</v>
          </cell>
          <cell r="CU400">
            <v>0</v>
          </cell>
          <cell r="CV400">
            <v>0</v>
          </cell>
          <cell r="CW400">
            <v>0</v>
          </cell>
          <cell r="EE400">
            <v>0</v>
          </cell>
          <cell r="EF400">
            <v>0</v>
          </cell>
          <cell r="EH400">
            <v>0</v>
          </cell>
          <cell r="EI400">
            <v>0</v>
          </cell>
          <cell r="EJ400">
            <v>0</v>
          </cell>
          <cell r="EK400">
            <v>0</v>
          </cell>
          <cell r="EL400">
            <v>0</v>
          </cell>
          <cell r="EM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V401">
            <v>0</v>
          </cell>
          <cell r="AW401">
            <v>0</v>
          </cell>
          <cell r="AX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N401">
            <v>0</v>
          </cell>
          <cell r="CO401">
            <v>0</v>
          </cell>
          <cell r="CP401">
            <v>0</v>
          </cell>
          <cell r="CQ401">
            <v>0</v>
          </cell>
          <cell r="CS401">
            <v>0</v>
          </cell>
          <cell r="CT401">
            <v>0</v>
          </cell>
          <cell r="CU401">
            <v>0</v>
          </cell>
          <cell r="CV401">
            <v>0</v>
          </cell>
          <cell r="CW401">
            <v>0</v>
          </cell>
          <cell r="EE401">
            <v>0</v>
          </cell>
          <cell r="EF401">
            <v>0</v>
          </cell>
          <cell r="EH401">
            <v>0</v>
          </cell>
          <cell r="EI401">
            <v>0</v>
          </cell>
          <cell r="EJ401">
            <v>0</v>
          </cell>
          <cell r="EK401">
            <v>0</v>
          </cell>
          <cell r="EL401">
            <v>0</v>
          </cell>
          <cell r="EM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V402">
            <v>0</v>
          </cell>
          <cell r="AW402">
            <v>0</v>
          </cell>
          <cell r="AX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N402">
            <v>0</v>
          </cell>
          <cell r="CO402">
            <v>0</v>
          </cell>
          <cell r="CP402">
            <v>0</v>
          </cell>
          <cell r="CQ402">
            <v>0</v>
          </cell>
          <cell r="CS402">
            <v>0</v>
          </cell>
          <cell r="CT402">
            <v>0</v>
          </cell>
          <cell r="CU402">
            <v>0</v>
          </cell>
          <cell r="CV402">
            <v>0</v>
          </cell>
          <cell r="CW402">
            <v>0</v>
          </cell>
          <cell r="EE402">
            <v>0</v>
          </cell>
          <cell r="EF402">
            <v>0</v>
          </cell>
          <cell r="EH402">
            <v>0</v>
          </cell>
          <cell r="EI402">
            <v>0</v>
          </cell>
          <cell r="EJ402">
            <v>0</v>
          </cell>
          <cell r="EK402">
            <v>0</v>
          </cell>
          <cell r="EL402">
            <v>0</v>
          </cell>
          <cell r="EM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V403">
            <v>0</v>
          </cell>
          <cell r="AW403">
            <v>0</v>
          </cell>
          <cell r="AX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N403">
            <v>0</v>
          </cell>
          <cell r="CO403">
            <v>0</v>
          </cell>
          <cell r="CP403">
            <v>0</v>
          </cell>
          <cell r="CQ403">
            <v>0</v>
          </cell>
          <cell r="CS403">
            <v>0</v>
          </cell>
          <cell r="CT403">
            <v>0</v>
          </cell>
          <cell r="CU403">
            <v>0</v>
          </cell>
          <cell r="CV403">
            <v>0</v>
          </cell>
          <cell r="CW403">
            <v>0</v>
          </cell>
          <cell r="EE403">
            <v>0</v>
          </cell>
          <cell r="EF403">
            <v>0</v>
          </cell>
          <cell r="EH403">
            <v>0</v>
          </cell>
          <cell r="EI403">
            <v>0</v>
          </cell>
          <cell r="EJ403">
            <v>0</v>
          </cell>
          <cell r="EK403">
            <v>0</v>
          </cell>
          <cell r="EL403">
            <v>0</v>
          </cell>
          <cell r="EM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V404">
            <v>0</v>
          </cell>
          <cell r="AW404">
            <v>0</v>
          </cell>
          <cell r="AX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N404">
            <v>0</v>
          </cell>
          <cell r="CO404">
            <v>0</v>
          </cell>
          <cell r="CP404">
            <v>0</v>
          </cell>
          <cell r="CQ404">
            <v>0</v>
          </cell>
          <cell r="CS404">
            <v>0</v>
          </cell>
          <cell r="CT404">
            <v>0</v>
          </cell>
          <cell r="CU404">
            <v>0</v>
          </cell>
          <cell r="CV404">
            <v>0</v>
          </cell>
          <cell r="CW404">
            <v>0</v>
          </cell>
          <cell r="EE404">
            <v>0</v>
          </cell>
          <cell r="EF404">
            <v>0</v>
          </cell>
          <cell r="EH404">
            <v>0</v>
          </cell>
          <cell r="EI404">
            <v>0</v>
          </cell>
          <cell r="EJ404">
            <v>0</v>
          </cell>
          <cell r="EK404">
            <v>0</v>
          </cell>
          <cell r="EL404">
            <v>0</v>
          </cell>
          <cell r="EM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V405">
            <v>0</v>
          </cell>
          <cell r="AW405">
            <v>0</v>
          </cell>
          <cell r="AX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N405">
            <v>0</v>
          </cell>
          <cell r="CO405">
            <v>0</v>
          </cell>
          <cell r="CP405">
            <v>0</v>
          </cell>
          <cell r="CQ405">
            <v>0</v>
          </cell>
          <cell r="CS405">
            <v>0</v>
          </cell>
          <cell r="CT405">
            <v>0</v>
          </cell>
          <cell r="CU405">
            <v>0</v>
          </cell>
          <cell r="CV405">
            <v>0</v>
          </cell>
          <cell r="CW405">
            <v>0</v>
          </cell>
          <cell r="EE405">
            <v>0</v>
          </cell>
          <cell r="EF405">
            <v>0</v>
          </cell>
          <cell r="EH405">
            <v>0</v>
          </cell>
          <cell r="EI405">
            <v>0</v>
          </cell>
          <cell r="EJ405">
            <v>0</v>
          </cell>
          <cell r="EK405">
            <v>0</v>
          </cell>
          <cell r="EL405">
            <v>0</v>
          </cell>
          <cell r="EM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V406">
            <v>0</v>
          </cell>
          <cell r="AW406">
            <v>0</v>
          </cell>
          <cell r="AX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N406">
            <v>0</v>
          </cell>
          <cell r="CO406">
            <v>0</v>
          </cell>
          <cell r="CP406">
            <v>0</v>
          </cell>
          <cell r="CQ406">
            <v>0</v>
          </cell>
          <cell r="CS406">
            <v>0</v>
          </cell>
          <cell r="CT406">
            <v>0</v>
          </cell>
          <cell r="CU406">
            <v>0</v>
          </cell>
          <cell r="CV406">
            <v>0</v>
          </cell>
          <cell r="CW406">
            <v>0</v>
          </cell>
          <cell r="EE406">
            <v>0</v>
          </cell>
          <cell r="EF406">
            <v>0</v>
          </cell>
          <cell r="EH406">
            <v>0</v>
          </cell>
          <cell r="EI406">
            <v>0</v>
          </cell>
          <cell r="EJ406">
            <v>0</v>
          </cell>
          <cell r="EK406">
            <v>0</v>
          </cell>
          <cell r="EL406">
            <v>0</v>
          </cell>
          <cell r="EM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V407">
            <v>0</v>
          </cell>
          <cell r="AW407">
            <v>0</v>
          </cell>
          <cell r="AX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N407">
            <v>0</v>
          </cell>
          <cell r="CO407">
            <v>0</v>
          </cell>
          <cell r="CP407">
            <v>0</v>
          </cell>
          <cell r="CQ407">
            <v>0</v>
          </cell>
          <cell r="CS407">
            <v>0</v>
          </cell>
          <cell r="CT407">
            <v>0</v>
          </cell>
          <cell r="CU407">
            <v>0</v>
          </cell>
          <cell r="CV407">
            <v>0</v>
          </cell>
          <cell r="CW407">
            <v>0</v>
          </cell>
          <cell r="EE407">
            <v>0</v>
          </cell>
          <cell r="EF407">
            <v>0</v>
          </cell>
          <cell r="EH407">
            <v>0</v>
          </cell>
          <cell r="EI407">
            <v>0</v>
          </cell>
          <cell r="EJ407">
            <v>0</v>
          </cell>
          <cell r="EK407">
            <v>0</v>
          </cell>
          <cell r="EL407">
            <v>0</v>
          </cell>
          <cell r="EM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V408">
            <v>0</v>
          </cell>
          <cell r="AW408">
            <v>0</v>
          </cell>
          <cell r="AX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N408">
            <v>0</v>
          </cell>
          <cell r="CO408">
            <v>0</v>
          </cell>
          <cell r="CP408">
            <v>0</v>
          </cell>
          <cell r="CQ408">
            <v>0</v>
          </cell>
          <cell r="CS408">
            <v>0</v>
          </cell>
          <cell r="CT408">
            <v>0</v>
          </cell>
          <cell r="CU408">
            <v>0</v>
          </cell>
          <cell r="CV408">
            <v>0</v>
          </cell>
          <cell r="CW408">
            <v>0</v>
          </cell>
          <cell r="EE408">
            <v>0</v>
          </cell>
          <cell r="EF408">
            <v>0</v>
          </cell>
          <cell r="EH408">
            <v>0</v>
          </cell>
          <cell r="EI408">
            <v>0</v>
          </cell>
          <cell r="EJ408">
            <v>0</v>
          </cell>
          <cell r="EK408">
            <v>0</v>
          </cell>
          <cell r="EL408">
            <v>0</v>
          </cell>
          <cell r="EM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V409">
            <v>0</v>
          </cell>
          <cell r="AW409">
            <v>0</v>
          </cell>
          <cell r="AX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N409">
            <v>0</v>
          </cell>
          <cell r="CO409">
            <v>0</v>
          </cell>
          <cell r="CP409">
            <v>0</v>
          </cell>
          <cell r="CQ409">
            <v>0</v>
          </cell>
          <cell r="CS409">
            <v>0</v>
          </cell>
          <cell r="CT409">
            <v>0</v>
          </cell>
          <cell r="CU409">
            <v>0</v>
          </cell>
          <cell r="CV409">
            <v>0</v>
          </cell>
          <cell r="CW409">
            <v>0</v>
          </cell>
          <cell r="EE409">
            <v>0</v>
          </cell>
          <cell r="EF409">
            <v>0</v>
          </cell>
          <cell r="EH409">
            <v>0</v>
          </cell>
          <cell r="EI409">
            <v>0</v>
          </cell>
          <cell r="EJ409">
            <v>0</v>
          </cell>
          <cell r="EK409">
            <v>0</v>
          </cell>
          <cell r="EL409">
            <v>0</v>
          </cell>
          <cell r="EM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V410">
            <v>0</v>
          </cell>
          <cell r="AW410">
            <v>0</v>
          </cell>
          <cell r="AX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N410">
            <v>0</v>
          </cell>
          <cell r="CO410">
            <v>0</v>
          </cell>
          <cell r="CP410">
            <v>0</v>
          </cell>
          <cell r="CQ410">
            <v>0</v>
          </cell>
          <cell r="CS410">
            <v>0</v>
          </cell>
          <cell r="CT410">
            <v>0</v>
          </cell>
          <cell r="CU410">
            <v>0</v>
          </cell>
          <cell r="CV410">
            <v>0</v>
          </cell>
          <cell r="CW410">
            <v>0</v>
          </cell>
          <cell r="EE410">
            <v>0</v>
          </cell>
          <cell r="EF410">
            <v>0</v>
          </cell>
          <cell r="EH410">
            <v>0</v>
          </cell>
          <cell r="EI410">
            <v>0</v>
          </cell>
          <cell r="EJ410">
            <v>0</v>
          </cell>
          <cell r="EK410">
            <v>0</v>
          </cell>
          <cell r="EL410">
            <v>0</v>
          </cell>
          <cell r="EM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V411">
            <v>0</v>
          </cell>
          <cell r="AW411">
            <v>0</v>
          </cell>
          <cell r="AX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N411">
            <v>0</v>
          </cell>
          <cell r="CO411">
            <v>0</v>
          </cell>
          <cell r="CP411">
            <v>0</v>
          </cell>
          <cell r="CQ411">
            <v>0</v>
          </cell>
          <cell r="CS411">
            <v>0</v>
          </cell>
          <cell r="CT411">
            <v>0</v>
          </cell>
          <cell r="CU411">
            <v>0</v>
          </cell>
          <cell r="CV411">
            <v>0</v>
          </cell>
          <cell r="CW411">
            <v>0</v>
          </cell>
          <cell r="EE411">
            <v>0</v>
          </cell>
          <cell r="EF411">
            <v>0</v>
          </cell>
          <cell r="EH411">
            <v>0</v>
          </cell>
          <cell r="EI411">
            <v>0</v>
          </cell>
          <cell r="EJ411">
            <v>0</v>
          </cell>
          <cell r="EK411">
            <v>0</v>
          </cell>
          <cell r="EL411">
            <v>0</v>
          </cell>
          <cell r="EM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V412">
            <v>0</v>
          </cell>
          <cell r="AW412">
            <v>0</v>
          </cell>
          <cell r="AX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N412">
            <v>0</v>
          </cell>
          <cell r="CO412">
            <v>0</v>
          </cell>
          <cell r="CP412">
            <v>0</v>
          </cell>
          <cell r="CQ412">
            <v>0</v>
          </cell>
          <cell r="CS412">
            <v>0</v>
          </cell>
          <cell r="CT412">
            <v>0</v>
          </cell>
          <cell r="CU412">
            <v>0</v>
          </cell>
          <cell r="CV412">
            <v>0</v>
          </cell>
          <cell r="CW412">
            <v>0</v>
          </cell>
          <cell r="EE412">
            <v>0</v>
          </cell>
          <cell r="EF412">
            <v>0</v>
          </cell>
          <cell r="EH412">
            <v>0</v>
          </cell>
          <cell r="EI412">
            <v>0</v>
          </cell>
          <cell r="EJ412">
            <v>0</v>
          </cell>
          <cell r="EK412">
            <v>0</v>
          </cell>
          <cell r="EL412">
            <v>0</v>
          </cell>
          <cell r="EM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V413">
            <v>0</v>
          </cell>
          <cell r="AW413">
            <v>0</v>
          </cell>
          <cell r="AX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N413">
            <v>0</v>
          </cell>
          <cell r="CO413">
            <v>0</v>
          </cell>
          <cell r="CP413">
            <v>0</v>
          </cell>
          <cell r="CQ413">
            <v>0</v>
          </cell>
          <cell r="CS413">
            <v>0</v>
          </cell>
          <cell r="CT413">
            <v>0</v>
          </cell>
          <cell r="CU413">
            <v>0</v>
          </cell>
          <cell r="CV413">
            <v>0</v>
          </cell>
          <cell r="CW413">
            <v>0</v>
          </cell>
          <cell r="EE413">
            <v>0</v>
          </cell>
          <cell r="EF413">
            <v>0</v>
          </cell>
          <cell r="EH413">
            <v>0</v>
          </cell>
          <cell r="EI413">
            <v>0</v>
          </cell>
          <cell r="EJ413">
            <v>0</v>
          </cell>
          <cell r="EK413">
            <v>0</v>
          </cell>
          <cell r="EL413">
            <v>0</v>
          </cell>
          <cell r="EM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V414">
            <v>0</v>
          </cell>
          <cell r="AW414">
            <v>0</v>
          </cell>
          <cell r="AX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N414">
            <v>0</v>
          </cell>
          <cell r="CO414">
            <v>0</v>
          </cell>
          <cell r="CP414">
            <v>0</v>
          </cell>
          <cell r="CQ414">
            <v>0</v>
          </cell>
          <cell r="CS414">
            <v>0</v>
          </cell>
          <cell r="CT414">
            <v>0</v>
          </cell>
          <cell r="CU414">
            <v>0</v>
          </cell>
          <cell r="CV414">
            <v>0</v>
          </cell>
          <cell r="CW414">
            <v>0</v>
          </cell>
          <cell r="EE414">
            <v>0</v>
          </cell>
          <cell r="EF414">
            <v>0</v>
          </cell>
          <cell r="EH414">
            <v>0</v>
          </cell>
          <cell r="EI414">
            <v>0</v>
          </cell>
          <cell r="EJ414">
            <v>0</v>
          </cell>
          <cell r="EK414">
            <v>0</v>
          </cell>
          <cell r="EL414">
            <v>0</v>
          </cell>
          <cell r="EM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V415">
            <v>0</v>
          </cell>
          <cell r="AW415">
            <v>0</v>
          </cell>
          <cell r="AX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N415">
            <v>0</v>
          </cell>
          <cell r="CO415">
            <v>0</v>
          </cell>
          <cell r="CP415">
            <v>0</v>
          </cell>
          <cell r="CQ415">
            <v>0</v>
          </cell>
          <cell r="CS415">
            <v>0</v>
          </cell>
          <cell r="CT415">
            <v>0</v>
          </cell>
          <cell r="CU415">
            <v>0</v>
          </cell>
          <cell r="CV415">
            <v>0</v>
          </cell>
          <cell r="CW415">
            <v>0</v>
          </cell>
          <cell r="EE415">
            <v>0</v>
          </cell>
          <cell r="EF415">
            <v>0</v>
          </cell>
          <cell r="EH415">
            <v>0</v>
          </cell>
          <cell r="EI415">
            <v>0</v>
          </cell>
          <cell r="EJ415">
            <v>0</v>
          </cell>
          <cell r="EK415">
            <v>0</v>
          </cell>
          <cell r="EL415">
            <v>0</v>
          </cell>
          <cell r="EM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V416">
            <v>0</v>
          </cell>
          <cell r="AW416">
            <v>0</v>
          </cell>
          <cell r="AX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N416">
            <v>0</v>
          </cell>
          <cell r="CO416">
            <v>0</v>
          </cell>
          <cell r="CP416">
            <v>0</v>
          </cell>
          <cell r="CQ416">
            <v>0</v>
          </cell>
          <cell r="CS416">
            <v>0</v>
          </cell>
          <cell r="CT416">
            <v>0</v>
          </cell>
          <cell r="CU416">
            <v>0</v>
          </cell>
          <cell r="CV416">
            <v>0</v>
          </cell>
          <cell r="CW416">
            <v>0</v>
          </cell>
          <cell r="EE416">
            <v>0</v>
          </cell>
          <cell r="EF416">
            <v>0</v>
          </cell>
          <cell r="EH416">
            <v>0</v>
          </cell>
          <cell r="EI416">
            <v>0</v>
          </cell>
          <cell r="EJ416">
            <v>0</v>
          </cell>
          <cell r="EK416">
            <v>0</v>
          </cell>
          <cell r="EL416">
            <v>0</v>
          </cell>
          <cell r="EM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V417">
            <v>0</v>
          </cell>
          <cell r="AW417">
            <v>0</v>
          </cell>
          <cell r="AX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N417">
            <v>0</v>
          </cell>
          <cell r="CO417">
            <v>0</v>
          </cell>
          <cell r="CP417">
            <v>0</v>
          </cell>
          <cell r="CQ417">
            <v>0</v>
          </cell>
          <cell r="CS417">
            <v>0</v>
          </cell>
          <cell r="CT417">
            <v>0</v>
          </cell>
          <cell r="CU417">
            <v>0</v>
          </cell>
          <cell r="CV417">
            <v>0</v>
          </cell>
          <cell r="CW417">
            <v>0</v>
          </cell>
          <cell r="EE417">
            <v>0</v>
          </cell>
          <cell r="EF417">
            <v>0</v>
          </cell>
          <cell r="EH417">
            <v>0</v>
          </cell>
          <cell r="EI417">
            <v>0</v>
          </cell>
          <cell r="EJ417">
            <v>0</v>
          </cell>
          <cell r="EK417">
            <v>0</v>
          </cell>
          <cell r="EL417">
            <v>0</v>
          </cell>
          <cell r="EM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V418">
            <v>0</v>
          </cell>
          <cell r="AW418">
            <v>0</v>
          </cell>
          <cell r="AX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N418">
            <v>0</v>
          </cell>
          <cell r="CO418">
            <v>0</v>
          </cell>
          <cell r="CP418">
            <v>0</v>
          </cell>
          <cell r="CQ418">
            <v>0</v>
          </cell>
          <cell r="CS418">
            <v>0</v>
          </cell>
          <cell r="CT418">
            <v>0</v>
          </cell>
          <cell r="CU418">
            <v>0</v>
          </cell>
          <cell r="CV418">
            <v>0</v>
          </cell>
          <cell r="CW418">
            <v>0</v>
          </cell>
          <cell r="EE418">
            <v>0</v>
          </cell>
          <cell r="EF418">
            <v>0</v>
          </cell>
          <cell r="EH418">
            <v>0</v>
          </cell>
          <cell r="EI418">
            <v>0</v>
          </cell>
          <cell r="EJ418">
            <v>0</v>
          </cell>
          <cell r="EK418">
            <v>0</v>
          </cell>
          <cell r="EL418">
            <v>0</v>
          </cell>
          <cell r="EM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V419">
            <v>0</v>
          </cell>
          <cell r="AW419">
            <v>0</v>
          </cell>
          <cell r="AX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N419">
            <v>0</v>
          </cell>
          <cell r="CO419">
            <v>0</v>
          </cell>
          <cell r="CP419">
            <v>0</v>
          </cell>
          <cell r="CQ419">
            <v>0</v>
          </cell>
          <cell r="CS419">
            <v>0</v>
          </cell>
          <cell r="CT419">
            <v>0</v>
          </cell>
          <cell r="CU419">
            <v>0</v>
          </cell>
          <cell r="CV419">
            <v>0</v>
          </cell>
          <cell r="CW419">
            <v>0</v>
          </cell>
          <cell r="EE419">
            <v>0</v>
          </cell>
          <cell r="EF419">
            <v>0</v>
          </cell>
          <cell r="EH419">
            <v>0</v>
          </cell>
          <cell r="EI419">
            <v>0</v>
          </cell>
          <cell r="EJ419">
            <v>0</v>
          </cell>
          <cell r="EK419">
            <v>0</v>
          </cell>
          <cell r="EL419">
            <v>0</v>
          </cell>
          <cell r="EM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V420">
            <v>0</v>
          </cell>
          <cell r="AW420">
            <v>0</v>
          </cell>
          <cell r="AX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N420">
            <v>0</v>
          </cell>
          <cell r="CO420">
            <v>0</v>
          </cell>
          <cell r="CP420">
            <v>0</v>
          </cell>
          <cell r="CQ420">
            <v>0</v>
          </cell>
          <cell r="CS420">
            <v>0</v>
          </cell>
          <cell r="CT420">
            <v>0</v>
          </cell>
          <cell r="CU420">
            <v>0</v>
          </cell>
          <cell r="CV420">
            <v>0</v>
          </cell>
          <cell r="CW420">
            <v>0</v>
          </cell>
          <cell r="EE420">
            <v>0</v>
          </cell>
          <cell r="EF420">
            <v>0</v>
          </cell>
          <cell r="EH420">
            <v>0</v>
          </cell>
          <cell r="EI420">
            <v>0</v>
          </cell>
          <cell r="EJ420">
            <v>0</v>
          </cell>
          <cell r="EK420">
            <v>0</v>
          </cell>
          <cell r="EL420">
            <v>0</v>
          </cell>
          <cell r="EM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V421">
            <v>0</v>
          </cell>
          <cell r="AW421">
            <v>0</v>
          </cell>
          <cell r="AX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N421">
            <v>0</v>
          </cell>
          <cell r="CO421">
            <v>0</v>
          </cell>
          <cell r="CP421">
            <v>0</v>
          </cell>
          <cell r="CQ421">
            <v>0</v>
          </cell>
          <cell r="CS421">
            <v>0</v>
          </cell>
          <cell r="CT421">
            <v>0</v>
          </cell>
          <cell r="CU421">
            <v>0</v>
          </cell>
          <cell r="CV421">
            <v>0</v>
          </cell>
          <cell r="CW421">
            <v>0</v>
          </cell>
          <cell r="EE421">
            <v>0</v>
          </cell>
          <cell r="EF421">
            <v>0</v>
          </cell>
          <cell r="EH421">
            <v>0</v>
          </cell>
          <cell r="EI421">
            <v>0</v>
          </cell>
          <cell r="EJ421">
            <v>0</v>
          </cell>
          <cell r="EK421">
            <v>0</v>
          </cell>
          <cell r="EL421">
            <v>0</v>
          </cell>
          <cell r="EM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V422">
            <v>0</v>
          </cell>
          <cell r="AW422">
            <v>0</v>
          </cell>
          <cell r="AX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N422">
            <v>0</v>
          </cell>
          <cell r="CO422">
            <v>0</v>
          </cell>
          <cell r="CP422">
            <v>0</v>
          </cell>
          <cell r="CQ422">
            <v>0</v>
          </cell>
          <cell r="CS422">
            <v>0</v>
          </cell>
          <cell r="CT422">
            <v>0</v>
          </cell>
          <cell r="CU422">
            <v>0</v>
          </cell>
          <cell r="CV422">
            <v>0</v>
          </cell>
          <cell r="CW422">
            <v>0</v>
          </cell>
          <cell r="EE422">
            <v>0</v>
          </cell>
          <cell r="EF422">
            <v>0</v>
          </cell>
          <cell r="EH422">
            <v>0</v>
          </cell>
          <cell r="EI422">
            <v>0</v>
          </cell>
          <cell r="EJ422">
            <v>0</v>
          </cell>
          <cell r="EK422">
            <v>0</v>
          </cell>
          <cell r="EL422">
            <v>0</v>
          </cell>
          <cell r="EM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V423">
            <v>0</v>
          </cell>
          <cell r="AW423">
            <v>0</v>
          </cell>
          <cell r="AX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N423">
            <v>0</v>
          </cell>
          <cell r="CO423">
            <v>0</v>
          </cell>
          <cell r="CP423">
            <v>0</v>
          </cell>
          <cell r="CQ423">
            <v>0</v>
          </cell>
          <cell r="CS423">
            <v>0</v>
          </cell>
          <cell r="CT423">
            <v>0</v>
          </cell>
          <cell r="CU423">
            <v>0</v>
          </cell>
          <cell r="CV423">
            <v>0</v>
          </cell>
          <cell r="CW423">
            <v>0</v>
          </cell>
          <cell r="EE423">
            <v>0</v>
          </cell>
          <cell r="EF423">
            <v>0</v>
          </cell>
          <cell r="EH423">
            <v>0</v>
          </cell>
          <cell r="EI423">
            <v>0</v>
          </cell>
          <cell r="EJ423">
            <v>0</v>
          </cell>
          <cell r="EK423">
            <v>0</v>
          </cell>
          <cell r="EL423">
            <v>0</v>
          </cell>
          <cell r="EM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V424">
            <v>0</v>
          </cell>
          <cell r="AW424">
            <v>0</v>
          </cell>
          <cell r="AX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N424">
            <v>0</v>
          </cell>
          <cell r="CO424">
            <v>0</v>
          </cell>
          <cell r="CP424">
            <v>0</v>
          </cell>
          <cell r="CQ424">
            <v>0</v>
          </cell>
          <cell r="CS424">
            <v>0</v>
          </cell>
          <cell r="CT424">
            <v>0</v>
          </cell>
          <cell r="CU424">
            <v>0</v>
          </cell>
          <cell r="CV424">
            <v>0</v>
          </cell>
          <cell r="CW424">
            <v>0</v>
          </cell>
          <cell r="EE424">
            <v>0</v>
          </cell>
          <cell r="EF424">
            <v>0</v>
          </cell>
          <cell r="EH424">
            <v>0</v>
          </cell>
          <cell r="EI424">
            <v>0</v>
          </cell>
          <cell r="EJ424">
            <v>0</v>
          </cell>
          <cell r="EK424">
            <v>0</v>
          </cell>
          <cell r="EL424">
            <v>0</v>
          </cell>
          <cell r="EM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V425">
            <v>0</v>
          </cell>
          <cell r="AW425">
            <v>0</v>
          </cell>
          <cell r="AX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N425">
            <v>0</v>
          </cell>
          <cell r="CO425">
            <v>0</v>
          </cell>
          <cell r="CP425">
            <v>0</v>
          </cell>
          <cell r="CQ425">
            <v>0</v>
          </cell>
          <cell r="CS425">
            <v>0</v>
          </cell>
          <cell r="CT425">
            <v>0</v>
          </cell>
          <cell r="CU425">
            <v>0</v>
          </cell>
          <cell r="CV425">
            <v>0</v>
          </cell>
          <cell r="CW425">
            <v>0</v>
          </cell>
          <cell r="EE425">
            <v>0</v>
          </cell>
          <cell r="EF425">
            <v>0</v>
          </cell>
          <cell r="EH425">
            <v>0</v>
          </cell>
          <cell r="EI425">
            <v>0</v>
          </cell>
          <cell r="EJ425">
            <v>0</v>
          </cell>
          <cell r="EK425">
            <v>0</v>
          </cell>
          <cell r="EL425">
            <v>0</v>
          </cell>
          <cell r="EM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V426">
            <v>0</v>
          </cell>
          <cell r="AW426">
            <v>0</v>
          </cell>
          <cell r="AX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N426">
            <v>0</v>
          </cell>
          <cell r="CO426">
            <v>0</v>
          </cell>
          <cell r="CP426">
            <v>0</v>
          </cell>
          <cell r="CQ426">
            <v>0</v>
          </cell>
          <cell r="CS426">
            <v>0</v>
          </cell>
          <cell r="CT426">
            <v>0</v>
          </cell>
          <cell r="CU426">
            <v>0</v>
          </cell>
          <cell r="CV426">
            <v>0</v>
          </cell>
          <cell r="CW426">
            <v>0</v>
          </cell>
          <cell r="EE426">
            <v>0</v>
          </cell>
          <cell r="EF426">
            <v>0</v>
          </cell>
          <cell r="EH426">
            <v>0</v>
          </cell>
          <cell r="EI426">
            <v>0</v>
          </cell>
          <cell r="EJ426">
            <v>0</v>
          </cell>
          <cell r="EK426">
            <v>0</v>
          </cell>
          <cell r="EL426">
            <v>0</v>
          </cell>
          <cell r="EM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V427">
            <v>0</v>
          </cell>
          <cell r="AW427">
            <v>0</v>
          </cell>
          <cell r="AX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N427">
            <v>0</v>
          </cell>
          <cell r="CO427">
            <v>0</v>
          </cell>
          <cell r="CP427">
            <v>0</v>
          </cell>
          <cell r="CQ427">
            <v>0</v>
          </cell>
          <cell r="CS427">
            <v>0</v>
          </cell>
          <cell r="CT427">
            <v>0</v>
          </cell>
          <cell r="CU427">
            <v>0</v>
          </cell>
          <cell r="CV427">
            <v>0</v>
          </cell>
          <cell r="CW427">
            <v>0</v>
          </cell>
          <cell r="EE427">
            <v>0</v>
          </cell>
          <cell r="EF427">
            <v>0</v>
          </cell>
          <cell r="EH427">
            <v>0</v>
          </cell>
          <cell r="EI427">
            <v>0</v>
          </cell>
          <cell r="EJ427">
            <v>0</v>
          </cell>
          <cell r="EK427">
            <v>0</v>
          </cell>
          <cell r="EL427">
            <v>0</v>
          </cell>
          <cell r="EM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V428">
            <v>0</v>
          </cell>
          <cell r="AW428">
            <v>0</v>
          </cell>
          <cell r="AX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N428">
            <v>0</v>
          </cell>
          <cell r="CO428">
            <v>0</v>
          </cell>
          <cell r="CP428">
            <v>0</v>
          </cell>
          <cell r="CQ428">
            <v>0</v>
          </cell>
          <cell r="CS428">
            <v>0</v>
          </cell>
          <cell r="CT428">
            <v>0</v>
          </cell>
          <cell r="CU428">
            <v>0</v>
          </cell>
          <cell r="CV428">
            <v>0</v>
          </cell>
          <cell r="CW428">
            <v>0</v>
          </cell>
          <cell r="EE428">
            <v>0</v>
          </cell>
          <cell r="EF428">
            <v>0</v>
          </cell>
          <cell r="EH428">
            <v>0</v>
          </cell>
          <cell r="EI428">
            <v>0</v>
          </cell>
          <cell r="EJ428">
            <v>0</v>
          </cell>
          <cell r="EK428">
            <v>0</v>
          </cell>
          <cell r="EL428">
            <v>0</v>
          </cell>
          <cell r="EM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V429">
            <v>0</v>
          </cell>
          <cell r="AW429">
            <v>0</v>
          </cell>
          <cell r="AX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N429">
            <v>0</v>
          </cell>
          <cell r="CO429">
            <v>0</v>
          </cell>
          <cell r="CP429">
            <v>0</v>
          </cell>
          <cell r="CQ429">
            <v>0</v>
          </cell>
          <cell r="CS429">
            <v>0</v>
          </cell>
          <cell r="CT429">
            <v>0</v>
          </cell>
          <cell r="CU429">
            <v>0</v>
          </cell>
          <cell r="CV429">
            <v>0</v>
          </cell>
          <cell r="CW429">
            <v>0</v>
          </cell>
          <cell r="EE429">
            <v>0</v>
          </cell>
          <cell r="EF429">
            <v>0</v>
          </cell>
          <cell r="EH429">
            <v>0</v>
          </cell>
          <cell r="EI429">
            <v>0</v>
          </cell>
          <cell r="EJ429">
            <v>0</v>
          </cell>
          <cell r="EK429">
            <v>0</v>
          </cell>
          <cell r="EL429">
            <v>0</v>
          </cell>
          <cell r="EM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V430">
            <v>0</v>
          </cell>
          <cell r="AW430">
            <v>0</v>
          </cell>
          <cell r="AX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N430">
            <v>0</v>
          </cell>
          <cell r="CO430">
            <v>0</v>
          </cell>
          <cell r="CP430">
            <v>0</v>
          </cell>
          <cell r="CQ430">
            <v>0</v>
          </cell>
          <cell r="CS430">
            <v>0</v>
          </cell>
          <cell r="CT430">
            <v>0</v>
          </cell>
          <cell r="CU430">
            <v>0</v>
          </cell>
          <cell r="CV430">
            <v>0</v>
          </cell>
          <cell r="CW430">
            <v>0</v>
          </cell>
          <cell r="EE430">
            <v>0</v>
          </cell>
          <cell r="EF430">
            <v>0</v>
          </cell>
          <cell r="EH430">
            <v>0</v>
          </cell>
          <cell r="EI430">
            <v>0</v>
          </cell>
          <cell r="EJ430">
            <v>0</v>
          </cell>
          <cell r="EK430">
            <v>0</v>
          </cell>
          <cell r="EL430">
            <v>0</v>
          </cell>
          <cell r="EM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V431">
            <v>0</v>
          </cell>
          <cell r="AW431">
            <v>0</v>
          </cell>
          <cell r="AX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N431">
            <v>0</v>
          </cell>
          <cell r="CO431">
            <v>0</v>
          </cell>
          <cell r="CP431">
            <v>0</v>
          </cell>
          <cell r="CQ431">
            <v>0</v>
          </cell>
          <cell r="CS431">
            <v>0</v>
          </cell>
          <cell r="CT431">
            <v>0</v>
          </cell>
          <cell r="CU431">
            <v>0</v>
          </cell>
          <cell r="CV431">
            <v>0</v>
          </cell>
          <cell r="CW431">
            <v>0</v>
          </cell>
          <cell r="EE431">
            <v>0</v>
          </cell>
          <cell r="EF431">
            <v>0</v>
          </cell>
          <cell r="EH431">
            <v>0</v>
          </cell>
          <cell r="EI431">
            <v>0</v>
          </cell>
          <cell r="EJ431">
            <v>0</v>
          </cell>
          <cell r="EK431">
            <v>0</v>
          </cell>
          <cell r="EL431">
            <v>0</v>
          </cell>
          <cell r="EM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V432">
            <v>0</v>
          </cell>
          <cell r="AW432">
            <v>0</v>
          </cell>
          <cell r="AX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N432">
            <v>0</v>
          </cell>
          <cell r="CO432">
            <v>0</v>
          </cell>
          <cell r="CP432">
            <v>0</v>
          </cell>
          <cell r="CQ432">
            <v>0</v>
          </cell>
          <cell r="CS432">
            <v>0</v>
          </cell>
          <cell r="CT432">
            <v>0</v>
          </cell>
          <cell r="CU432">
            <v>0</v>
          </cell>
          <cell r="CV432">
            <v>0</v>
          </cell>
          <cell r="CW432">
            <v>0</v>
          </cell>
          <cell r="EE432">
            <v>0</v>
          </cell>
          <cell r="EF432">
            <v>0</v>
          </cell>
          <cell r="EH432">
            <v>0</v>
          </cell>
          <cell r="EI432">
            <v>0</v>
          </cell>
          <cell r="EJ432">
            <v>0</v>
          </cell>
          <cell r="EK432">
            <v>0</v>
          </cell>
          <cell r="EL432">
            <v>0</v>
          </cell>
          <cell r="EM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V433">
            <v>0</v>
          </cell>
          <cell r="AW433">
            <v>0</v>
          </cell>
          <cell r="AX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N433">
            <v>0</v>
          </cell>
          <cell r="CO433">
            <v>0</v>
          </cell>
          <cell r="CP433">
            <v>0</v>
          </cell>
          <cell r="CQ433">
            <v>0</v>
          </cell>
          <cell r="CS433">
            <v>0</v>
          </cell>
          <cell r="CT433">
            <v>0</v>
          </cell>
          <cell r="CU433">
            <v>0</v>
          </cell>
          <cell r="CV433">
            <v>0</v>
          </cell>
          <cell r="CW433">
            <v>0</v>
          </cell>
          <cell r="EE433">
            <v>0</v>
          </cell>
          <cell r="EF433">
            <v>0</v>
          </cell>
          <cell r="EH433">
            <v>0</v>
          </cell>
          <cell r="EI433">
            <v>0</v>
          </cell>
          <cell r="EJ433">
            <v>0</v>
          </cell>
          <cell r="EK433">
            <v>0</v>
          </cell>
          <cell r="EL433">
            <v>0</v>
          </cell>
          <cell r="EM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V434">
            <v>0</v>
          </cell>
          <cell r="AW434">
            <v>0</v>
          </cell>
          <cell r="AX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N434">
            <v>0</v>
          </cell>
          <cell r="CO434">
            <v>0</v>
          </cell>
          <cell r="CP434">
            <v>0</v>
          </cell>
          <cell r="CQ434">
            <v>0</v>
          </cell>
          <cell r="CS434">
            <v>0</v>
          </cell>
          <cell r="CT434">
            <v>0</v>
          </cell>
          <cell r="CU434">
            <v>0</v>
          </cell>
          <cell r="CV434">
            <v>0</v>
          </cell>
          <cell r="CW434">
            <v>0</v>
          </cell>
          <cell r="EE434">
            <v>0</v>
          </cell>
          <cell r="EF434">
            <v>0</v>
          </cell>
          <cell r="EH434">
            <v>0</v>
          </cell>
          <cell r="EI434">
            <v>0</v>
          </cell>
          <cell r="EJ434">
            <v>0</v>
          </cell>
          <cell r="EK434">
            <v>0</v>
          </cell>
          <cell r="EL434">
            <v>0</v>
          </cell>
          <cell r="EM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V435">
            <v>0</v>
          </cell>
          <cell r="AW435">
            <v>0</v>
          </cell>
          <cell r="AX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N435">
            <v>0</v>
          </cell>
          <cell r="CO435">
            <v>0</v>
          </cell>
          <cell r="CP435">
            <v>0</v>
          </cell>
          <cell r="CQ435">
            <v>0</v>
          </cell>
          <cell r="CS435">
            <v>0</v>
          </cell>
          <cell r="CT435">
            <v>0</v>
          </cell>
          <cell r="CU435">
            <v>0</v>
          </cell>
          <cell r="CV435">
            <v>0</v>
          </cell>
          <cell r="CW435">
            <v>0</v>
          </cell>
          <cell r="EE435">
            <v>0</v>
          </cell>
          <cell r="EF435">
            <v>0</v>
          </cell>
          <cell r="EH435">
            <v>0</v>
          </cell>
          <cell r="EI435">
            <v>0</v>
          </cell>
          <cell r="EJ435">
            <v>0</v>
          </cell>
          <cell r="EK435">
            <v>0</v>
          </cell>
          <cell r="EL435">
            <v>0</v>
          </cell>
          <cell r="EM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V436">
            <v>0</v>
          </cell>
          <cell r="AW436">
            <v>0</v>
          </cell>
          <cell r="AX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N436">
            <v>0</v>
          </cell>
          <cell r="CO436">
            <v>0</v>
          </cell>
          <cell r="CP436">
            <v>0</v>
          </cell>
          <cell r="CQ436">
            <v>0</v>
          </cell>
          <cell r="CS436">
            <v>0</v>
          </cell>
          <cell r="CT436">
            <v>0</v>
          </cell>
          <cell r="CU436">
            <v>0</v>
          </cell>
          <cell r="CV436">
            <v>0</v>
          </cell>
          <cell r="CW436">
            <v>0</v>
          </cell>
          <cell r="EE436">
            <v>0</v>
          </cell>
          <cell r="EF436">
            <v>0</v>
          </cell>
          <cell r="EH436">
            <v>0</v>
          </cell>
          <cell r="EI436">
            <v>0</v>
          </cell>
          <cell r="EJ436">
            <v>0</v>
          </cell>
          <cell r="EK436">
            <v>0</v>
          </cell>
          <cell r="EL436">
            <v>0</v>
          </cell>
          <cell r="EM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V437">
            <v>0</v>
          </cell>
          <cell r="AW437">
            <v>0</v>
          </cell>
          <cell r="AX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N437">
            <v>0</v>
          </cell>
          <cell r="CO437">
            <v>0</v>
          </cell>
          <cell r="CP437">
            <v>0</v>
          </cell>
          <cell r="CQ437">
            <v>0</v>
          </cell>
          <cell r="CS437">
            <v>0</v>
          </cell>
          <cell r="CT437">
            <v>0</v>
          </cell>
          <cell r="CU437">
            <v>0</v>
          </cell>
          <cell r="CV437">
            <v>0</v>
          </cell>
          <cell r="CW437">
            <v>0</v>
          </cell>
          <cell r="EE437">
            <v>0</v>
          </cell>
          <cell r="EF437">
            <v>0</v>
          </cell>
          <cell r="EH437">
            <v>0</v>
          </cell>
          <cell r="EI437">
            <v>0</v>
          </cell>
          <cell r="EJ437">
            <v>0</v>
          </cell>
          <cell r="EK437">
            <v>0</v>
          </cell>
          <cell r="EL437">
            <v>0</v>
          </cell>
          <cell r="EM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V438">
            <v>0</v>
          </cell>
          <cell r="AW438">
            <v>0</v>
          </cell>
          <cell r="AX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N438">
            <v>0</v>
          </cell>
          <cell r="CO438">
            <v>0</v>
          </cell>
          <cell r="CP438">
            <v>0</v>
          </cell>
          <cell r="CQ438">
            <v>0</v>
          </cell>
          <cell r="CS438">
            <v>0</v>
          </cell>
          <cell r="CT438">
            <v>0</v>
          </cell>
          <cell r="CU438">
            <v>0</v>
          </cell>
          <cell r="CV438">
            <v>0</v>
          </cell>
          <cell r="CW438">
            <v>0</v>
          </cell>
          <cell r="EE438">
            <v>0</v>
          </cell>
          <cell r="EF438">
            <v>0</v>
          </cell>
          <cell r="EH438">
            <v>0</v>
          </cell>
          <cell r="EI438">
            <v>0</v>
          </cell>
          <cell r="EJ438">
            <v>0</v>
          </cell>
          <cell r="EK438">
            <v>0</v>
          </cell>
          <cell r="EL438">
            <v>0</v>
          </cell>
          <cell r="EM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V439">
            <v>0</v>
          </cell>
          <cell r="AW439">
            <v>0</v>
          </cell>
          <cell r="AX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N439">
            <v>0</v>
          </cell>
          <cell r="CO439">
            <v>0</v>
          </cell>
          <cell r="CP439">
            <v>0</v>
          </cell>
          <cell r="CQ439">
            <v>0</v>
          </cell>
          <cell r="CS439">
            <v>0</v>
          </cell>
          <cell r="CT439">
            <v>0</v>
          </cell>
          <cell r="CU439">
            <v>0</v>
          </cell>
          <cell r="CV439">
            <v>0</v>
          </cell>
          <cell r="CW439">
            <v>0</v>
          </cell>
          <cell r="EE439">
            <v>0</v>
          </cell>
          <cell r="EF439">
            <v>0</v>
          </cell>
          <cell r="EH439">
            <v>0</v>
          </cell>
          <cell r="EI439">
            <v>0</v>
          </cell>
          <cell r="EJ439">
            <v>0</v>
          </cell>
          <cell r="EK439">
            <v>0</v>
          </cell>
          <cell r="EL439">
            <v>0</v>
          </cell>
          <cell r="EM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V440">
            <v>0</v>
          </cell>
          <cell r="AW440">
            <v>0</v>
          </cell>
          <cell r="AX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N440">
            <v>0</v>
          </cell>
          <cell r="CO440">
            <v>0</v>
          </cell>
          <cell r="CP440">
            <v>0</v>
          </cell>
          <cell r="CQ440">
            <v>0</v>
          </cell>
          <cell r="CS440">
            <v>0</v>
          </cell>
          <cell r="CT440">
            <v>0</v>
          </cell>
          <cell r="CU440">
            <v>0</v>
          </cell>
          <cell r="CV440">
            <v>0</v>
          </cell>
          <cell r="CW440">
            <v>0</v>
          </cell>
          <cell r="EE440">
            <v>0</v>
          </cell>
          <cell r="EF440">
            <v>0</v>
          </cell>
          <cell r="EH440">
            <v>0</v>
          </cell>
          <cell r="EI440">
            <v>0</v>
          </cell>
          <cell r="EJ440">
            <v>0</v>
          </cell>
          <cell r="EK440">
            <v>0</v>
          </cell>
          <cell r="EL440">
            <v>0</v>
          </cell>
          <cell r="EM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V441">
            <v>0</v>
          </cell>
          <cell r="AW441">
            <v>0</v>
          </cell>
          <cell r="AX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N441">
            <v>0</v>
          </cell>
          <cell r="CO441">
            <v>0</v>
          </cell>
          <cell r="CP441">
            <v>0</v>
          </cell>
          <cell r="CQ441">
            <v>0</v>
          </cell>
          <cell r="CS441">
            <v>0</v>
          </cell>
          <cell r="CT441">
            <v>0</v>
          </cell>
          <cell r="CU441">
            <v>0</v>
          </cell>
          <cell r="CV441">
            <v>0</v>
          </cell>
          <cell r="CW441">
            <v>0</v>
          </cell>
          <cell r="EE441">
            <v>0</v>
          </cell>
          <cell r="EF441">
            <v>0</v>
          </cell>
          <cell r="EH441">
            <v>0</v>
          </cell>
          <cell r="EI441">
            <v>0</v>
          </cell>
          <cell r="EJ441">
            <v>0</v>
          </cell>
          <cell r="EK441">
            <v>0</v>
          </cell>
          <cell r="EL441">
            <v>0</v>
          </cell>
          <cell r="EM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V442">
            <v>0</v>
          </cell>
          <cell r="AW442">
            <v>0</v>
          </cell>
          <cell r="AX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N442">
            <v>0</v>
          </cell>
          <cell r="CO442">
            <v>0</v>
          </cell>
          <cell r="CP442">
            <v>0</v>
          </cell>
          <cell r="CQ442">
            <v>0</v>
          </cell>
          <cell r="CS442">
            <v>0</v>
          </cell>
          <cell r="CT442">
            <v>0</v>
          </cell>
          <cell r="CU442">
            <v>0</v>
          </cell>
          <cell r="CV442">
            <v>0</v>
          </cell>
          <cell r="CW442">
            <v>0</v>
          </cell>
          <cell r="EE442">
            <v>0</v>
          </cell>
          <cell r="EF442">
            <v>0</v>
          </cell>
          <cell r="EH442">
            <v>0</v>
          </cell>
          <cell r="EI442">
            <v>0</v>
          </cell>
          <cell r="EJ442">
            <v>0</v>
          </cell>
          <cell r="EK442">
            <v>0</v>
          </cell>
          <cell r="EL442">
            <v>0</v>
          </cell>
          <cell r="EM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V443">
            <v>0</v>
          </cell>
          <cell r="AW443">
            <v>0</v>
          </cell>
          <cell r="AX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N443">
            <v>0</v>
          </cell>
          <cell r="CO443">
            <v>0</v>
          </cell>
          <cell r="CP443">
            <v>0</v>
          </cell>
          <cell r="CQ443">
            <v>0</v>
          </cell>
          <cell r="CS443">
            <v>0</v>
          </cell>
          <cell r="CT443">
            <v>0</v>
          </cell>
          <cell r="CU443">
            <v>0</v>
          </cell>
          <cell r="CV443">
            <v>0</v>
          </cell>
          <cell r="CW443">
            <v>0</v>
          </cell>
          <cell r="EE443">
            <v>0</v>
          </cell>
          <cell r="EF443">
            <v>0</v>
          </cell>
          <cell r="EH443">
            <v>0</v>
          </cell>
          <cell r="EI443">
            <v>0</v>
          </cell>
          <cell r="EJ443">
            <v>0</v>
          </cell>
          <cell r="EK443">
            <v>0</v>
          </cell>
          <cell r="EL443">
            <v>0</v>
          </cell>
          <cell r="EM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V444">
            <v>0</v>
          </cell>
          <cell r="AW444">
            <v>0</v>
          </cell>
          <cell r="AX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N444">
            <v>0</v>
          </cell>
          <cell r="CO444">
            <v>0</v>
          </cell>
          <cell r="CP444">
            <v>0</v>
          </cell>
          <cell r="CQ444">
            <v>0</v>
          </cell>
          <cell r="CS444">
            <v>0</v>
          </cell>
          <cell r="CT444">
            <v>0</v>
          </cell>
          <cell r="CU444">
            <v>0</v>
          </cell>
          <cell r="CV444">
            <v>0</v>
          </cell>
          <cell r="CW444">
            <v>0</v>
          </cell>
          <cell r="EE444">
            <v>0</v>
          </cell>
          <cell r="EF444">
            <v>0</v>
          </cell>
          <cell r="EH444">
            <v>0</v>
          </cell>
          <cell r="EI444">
            <v>0</v>
          </cell>
          <cell r="EJ444">
            <v>0</v>
          </cell>
          <cell r="EK444">
            <v>0</v>
          </cell>
          <cell r="EL444">
            <v>0</v>
          </cell>
          <cell r="EM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V445">
            <v>0</v>
          </cell>
          <cell r="AW445">
            <v>0</v>
          </cell>
          <cell r="AX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N445">
            <v>0</v>
          </cell>
          <cell r="CO445">
            <v>0</v>
          </cell>
          <cell r="CP445">
            <v>0</v>
          </cell>
          <cell r="CQ445">
            <v>0</v>
          </cell>
          <cell r="CS445">
            <v>0</v>
          </cell>
          <cell r="CT445">
            <v>0</v>
          </cell>
          <cell r="CU445">
            <v>0</v>
          </cell>
          <cell r="CV445">
            <v>0</v>
          </cell>
          <cell r="CW445">
            <v>0</v>
          </cell>
          <cell r="EE445">
            <v>0</v>
          </cell>
          <cell r="EF445">
            <v>0</v>
          </cell>
          <cell r="EH445">
            <v>0</v>
          </cell>
          <cell r="EI445">
            <v>0</v>
          </cell>
          <cell r="EJ445">
            <v>0</v>
          </cell>
          <cell r="EK445">
            <v>0</v>
          </cell>
          <cell r="EL445">
            <v>0</v>
          </cell>
          <cell r="EM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V446">
            <v>0</v>
          </cell>
          <cell r="AW446">
            <v>0</v>
          </cell>
          <cell r="AX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N446">
            <v>0</v>
          </cell>
          <cell r="CO446">
            <v>0</v>
          </cell>
          <cell r="CP446">
            <v>0</v>
          </cell>
          <cell r="CQ446">
            <v>0</v>
          </cell>
          <cell r="CS446">
            <v>0</v>
          </cell>
          <cell r="CT446">
            <v>0</v>
          </cell>
          <cell r="CU446">
            <v>0</v>
          </cell>
          <cell r="CV446">
            <v>0</v>
          </cell>
          <cell r="CW446">
            <v>0</v>
          </cell>
          <cell r="EE446">
            <v>0</v>
          </cell>
          <cell r="EF446">
            <v>0</v>
          </cell>
          <cell r="EH446">
            <v>0</v>
          </cell>
          <cell r="EI446">
            <v>0</v>
          </cell>
          <cell r="EJ446">
            <v>0</v>
          </cell>
          <cell r="EK446">
            <v>0</v>
          </cell>
          <cell r="EL446">
            <v>0</v>
          </cell>
          <cell r="EM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V447">
            <v>0</v>
          </cell>
          <cell r="AW447">
            <v>0</v>
          </cell>
          <cell r="AX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N447">
            <v>0</v>
          </cell>
          <cell r="CO447">
            <v>0</v>
          </cell>
          <cell r="CP447">
            <v>0</v>
          </cell>
          <cell r="CQ447">
            <v>0</v>
          </cell>
          <cell r="CS447">
            <v>0</v>
          </cell>
          <cell r="CT447">
            <v>0</v>
          </cell>
          <cell r="CU447">
            <v>0</v>
          </cell>
          <cell r="CV447">
            <v>0</v>
          </cell>
          <cell r="CW447">
            <v>0</v>
          </cell>
          <cell r="EE447">
            <v>0</v>
          </cell>
          <cell r="EF447">
            <v>0</v>
          </cell>
          <cell r="EH447">
            <v>0</v>
          </cell>
          <cell r="EI447">
            <v>0</v>
          </cell>
          <cell r="EJ447">
            <v>0</v>
          </cell>
          <cell r="EK447">
            <v>0</v>
          </cell>
          <cell r="EL447">
            <v>0</v>
          </cell>
          <cell r="EM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V448">
            <v>0</v>
          </cell>
          <cell r="AW448">
            <v>0</v>
          </cell>
          <cell r="AX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N448">
            <v>0</v>
          </cell>
          <cell r="CO448">
            <v>0</v>
          </cell>
          <cell r="CP448">
            <v>0</v>
          </cell>
          <cell r="CQ448">
            <v>0</v>
          </cell>
          <cell r="CS448">
            <v>0</v>
          </cell>
          <cell r="CT448">
            <v>0</v>
          </cell>
          <cell r="CU448">
            <v>0</v>
          </cell>
          <cell r="CV448">
            <v>0</v>
          </cell>
          <cell r="CW448">
            <v>0</v>
          </cell>
          <cell r="EE448">
            <v>0</v>
          </cell>
          <cell r="EF448">
            <v>0</v>
          </cell>
          <cell r="EH448">
            <v>0</v>
          </cell>
          <cell r="EI448">
            <v>0</v>
          </cell>
          <cell r="EJ448">
            <v>0</v>
          </cell>
          <cell r="EK448">
            <v>0</v>
          </cell>
          <cell r="EL448">
            <v>0</v>
          </cell>
          <cell r="EM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V449">
            <v>0</v>
          </cell>
          <cell r="AW449">
            <v>0</v>
          </cell>
          <cell r="AX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N449">
            <v>0</v>
          </cell>
          <cell r="CO449">
            <v>0</v>
          </cell>
          <cell r="CP449">
            <v>0</v>
          </cell>
          <cell r="CQ449">
            <v>0</v>
          </cell>
          <cell r="CS449">
            <v>0</v>
          </cell>
          <cell r="CT449">
            <v>0</v>
          </cell>
          <cell r="CU449">
            <v>0</v>
          </cell>
          <cell r="CV449">
            <v>0</v>
          </cell>
          <cell r="CW449">
            <v>0</v>
          </cell>
          <cell r="EE449">
            <v>0</v>
          </cell>
          <cell r="EF449">
            <v>0</v>
          </cell>
          <cell r="EH449">
            <v>0</v>
          </cell>
          <cell r="EI449">
            <v>0</v>
          </cell>
          <cell r="EJ449">
            <v>0</v>
          </cell>
          <cell r="EK449">
            <v>0</v>
          </cell>
          <cell r="EL449">
            <v>0</v>
          </cell>
          <cell r="EM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V450">
            <v>0</v>
          </cell>
          <cell r="AW450">
            <v>0</v>
          </cell>
          <cell r="AX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N450">
            <v>0</v>
          </cell>
          <cell r="CO450">
            <v>0</v>
          </cell>
          <cell r="CP450">
            <v>0</v>
          </cell>
          <cell r="CQ450">
            <v>0</v>
          </cell>
          <cell r="CS450">
            <v>0</v>
          </cell>
          <cell r="CT450">
            <v>0</v>
          </cell>
          <cell r="CU450">
            <v>0</v>
          </cell>
          <cell r="CV450">
            <v>0</v>
          </cell>
          <cell r="CW450">
            <v>0</v>
          </cell>
          <cell r="EE450">
            <v>0</v>
          </cell>
          <cell r="EF450">
            <v>0</v>
          </cell>
          <cell r="EH450">
            <v>0</v>
          </cell>
          <cell r="EI450">
            <v>0</v>
          </cell>
          <cell r="EJ450">
            <v>0</v>
          </cell>
          <cell r="EK450">
            <v>0</v>
          </cell>
          <cell r="EL450">
            <v>0</v>
          </cell>
          <cell r="EM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V451">
            <v>0</v>
          </cell>
          <cell r="AW451">
            <v>0</v>
          </cell>
          <cell r="AX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N451">
            <v>0</v>
          </cell>
          <cell r="CO451">
            <v>0</v>
          </cell>
          <cell r="CP451">
            <v>0</v>
          </cell>
          <cell r="CQ451">
            <v>0</v>
          </cell>
          <cell r="CS451">
            <v>0</v>
          </cell>
          <cell r="CT451">
            <v>0</v>
          </cell>
          <cell r="CU451">
            <v>0</v>
          </cell>
          <cell r="CV451">
            <v>0</v>
          </cell>
          <cell r="CW451">
            <v>0</v>
          </cell>
          <cell r="EE451">
            <v>0</v>
          </cell>
          <cell r="EF451">
            <v>0</v>
          </cell>
          <cell r="EH451">
            <v>0</v>
          </cell>
          <cell r="EI451">
            <v>0</v>
          </cell>
          <cell r="EJ451">
            <v>0</v>
          </cell>
          <cell r="EK451">
            <v>0</v>
          </cell>
          <cell r="EL451">
            <v>0</v>
          </cell>
          <cell r="EM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V452">
            <v>0</v>
          </cell>
          <cell r="AW452">
            <v>0</v>
          </cell>
          <cell r="AX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N452">
            <v>0</v>
          </cell>
          <cell r="CO452">
            <v>0</v>
          </cell>
          <cell r="CP452">
            <v>0</v>
          </cell>
          <cell r="CQ452">
            <v>0</v>
          </cell>
          <cell r="CS452">
            <v>0</v>
          </cell>
          <cell r="CT452">
            <v>0</v>
          </cell>
          <cell r="CU452">
            <v>0</v>
          </cell>
          <cell r="CV452">
            <v>0</v>
          </cell>
          <cell r="CW452">
            <v>0</v>
          </cell>
          <cell r="EE452">
            <v>0</v>
          </cell>
          <cell r="EF452">
            <v>0</v>
          </cell>
          <cell r="EH452">
            <v>0</v>
          </cell>
          <cell r="EI452">
            <v>0</v>
          </cell>
          <cell r="EJ452">
            <v>0</v>
          </cell>
          <cell r="EK452">
            <v>0</v>
          </cell>
          <cell r="EL452">
            <v>0</v>
          </cell>
          <cell r="EM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V453">
            <v>0</v>
          </cell>
          <cell r="AW453">
            <v>0</v>
          </cell>
          <cell r="AX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N453">
            <v>0</v>
          </cell>
          <cell r="CO453">
            <v>0</v>
          </cell>
          <cell r="CP453">
            <v>0</v>
          </cell>
          <cell r="CQ453">
            <v>0</v>
          </cell>
          <cell r="CS453">
            <v>0</v>
          </cell>
          <cell r="CT453">
            <v>0</v>
          </cell>
          <cell r="CU453">
            <v>0</v>
          </cell>
          <cell r="CV453">
            <v>0</v>
          </cell>
          <cell r="CW453">
            <v>0</v>
          </cell>
          <cell r="EE453">
            <v>0</v>
          </cell>
          <cell r="EF453">
            <v>0</v>
          </cell>
          <cell r="EH453">
            <v>0</v>
          </cell>
          <cell r="EI453">
            <v>0</v>
          </cell>
          <cell r="EJ453">
            <v>0</v>
          </cell>
          <cell r="EK453">
            <v>0</v>
          </cell>
          <cell r="EL453">
            <v>0</v>
          </cell>
          <cell r="EM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V454">
            <v>0</v>
          </cell>
          <cell r="AW454">
            <v>0</v>
          </cell>
          <cell r="AX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N454">
            <v>0</v>
          </cell>
          <cell r="CO454">
            <v>0</v>
          </cell>
          <cell r="CP454">
            <v>0</v>
          </cell>
          <cell r="CQ454">
            <v>0</v>
          </cell>
          <cell r="CS454">
            <v>0</v>
          </cell>
          <cell r="CT454">
            <v>0</v>
          </cell>
          <cell r="CU454">
            <v>0</v>
          </cell>
          <cell r="CV454">
            <v>0</v>
          </cell>
          <cell r="CW454">
            <v>0</v>
          </cell>
          <cell r="EE454">
            <v>0</v>
          </cell>
          <cell r="EF454">
            <v>0</v>
          </cell>
          <cell r="EH454">
            <v>0</v>
          </cell>
          <cell r="EI454">
            <v>0</v>
          </cell>
          <cell r="EJ454">
            <v>0</v>
          </cell>
          <cell r="EK454">
            <v>0</v>
          </cell>
          <cell r="EL454">
            <v>0</v>
          </cell>
          <cell r="EM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V455">
            <v>0</v>
          </cell>
          <cell r="AW455">
            <v>0</v>
          </cell>
          <cell r="AX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cell r="CN455">
            <v>0</v>
          </cell>
          <cell r="CO455">
            <v>0</v>
          </cell>
          <cell r="CP455">
            <v>0</v>
          </cell>
          <cell r="CQ455">
            <v>0</v>
          </cell>
          <cell r="CS455">
            <v>0</v>
          </cell>
          <cell r="CT455">
            <v>0</v>
          </cell>
          <cell r="CU455">
            <v>0</v>
          </cell>
          <cell r="CV455">
            <v>0</v>
          </cell>
          <cell r="CW455">
            <v>0</v>
          </cell>
          <cell r="EE455">
            <v>0</v>
          </cell>
          <cell r="EF455">
            <v>0</v>
          </cell>
          <cell r="EH455">
            <v>0</v>
          </cell>
          <cell r="EI455">
            <v>0</v>
          </cell>
          <cell r="EJ455">
            <v>0</v>
          </cell>
          <cell r="EK455">
            <v>0</v>
          </cell>
          <cell r="EL455">
            <v>0</v>
          </cell>
          <cell r="EM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V456">
            <v>0</v>
          </cell>
          <cell r="AW456">
            <v>0</v>
          </cell>
          <cell r="AX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N456">
            <v>0</v>
          </cell>
          <cell r="CO456">
            <v>0</v>
          </cell>
          <cell r="CP456">
            <v>0</v>
          </cell>
          <cell r="CQ456">
            <v>0</v>
          </cell>
          <cell r="CS456">
            <v>0</v>
          </cell>
          <cell r="CT456">
            <v>0</v>
          </cell>
          <cell r="CU456">
            <v>0</v>
          </cell>
          <cell r="CV456">
            <v>0</v>
          </cell>
          <cell r="CW456">
            <v>0</v>
          </cell>
          <cell r="EE456">
            <v>0</v>
          </cell>
          <cell r="EF456">
            <v>0</v>
          </cell>
          <cell r="EH456">
            <v>0</v>
          </cell>
          <cell r="EI456">
            <v>0</v>
          </cell>
          <cell r="EJ456">
            <v>0</v>
          </cell>
          <cell r="EK456">
            <v>0</v>
          </cell>
          <cell r="EL456">
            <v>0</v>
          </cell>
          <cell r="EM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V457">
            <v>0</v>
          </cell>
          <cell r="AW457">
            <v>0</v>
          </cell>
          <cell r="AX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N457">
            <v>0</v>
          </cell>
          <cell r="CO457">
            <v>0</v>
          </cell>
          <cell r="CP457">
            <v>0</v>
          </cell>
          <cell r="CQ457">
            <v>0</v>
          </cell>
          <cell r="CS457">
            <v>0</v>
          </cell>
          <cell r="CT457">
            <v>0</v>
          </cell>
          <cell r="CU457">
            <v>0</v>
          </cell>
          <cell r="CV457">
            <v>0</v>
          </cell>
          <cell r="CW457">
            <v>0</v>
          </cell>
          <cell r="EE457">
            <v>0</v>
          </cell>
          <cell r="EF457">
            <v>0</v>
          </cell>
          <cell r="EH457">
            <v>0</v>
          </cell>
          <cell r="EI457">
            <v>0</v>
          </cell>
          <cell r="EJ457">
            <v>0</v>
          </cell>
          <cell r="EK457">
            <v>0</v>
          </cell>
          <cell r="EL457">
            <v>0</v>
          </cell>
          <cell r="EM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V458">
            <v>0</v>
          </cell>
          <cell r="AW458">
            <v>0</v>
          </cell>
          <cell r="AX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N458">
            <v>0</v>
          </cell>
          <cell r="CO458">
            <v>0</v>
          </cell>
          <cell r="CP458">
            <v>0</v>
          </cell>
          <cell r="CQ458">
            <v>0</v>
          </cell>
          <cell r="CS458">
            <v>0</v>
          </cell>
          <cell r="CT458">
            <v>0</v>
          </cell>
          <cell r="CU458">
            <v>0</v>
          </cell>
          <cell r="CV458">
            <v>0</v>
          </cell>
          <cell r="CW458">
            <v>0</v>
          </cell>
          <cell r="EE458">
            <v>0</v>
          </cell>
          <cell r="EF458">
            <v>0</v>
          </cell>
          <cell r="EH458">
            <v>0</v>
          </cell>
          <cell r="EI458">
            <v>0</v>
          </cell>
          <cell r="EJ458">
            <v>0</v>
          </cell>
          <cell r="EK458">
            <v>0</v>
          </cell>
          <cell r="EL458">
            <v>0</v>
          </cell>
          <cell r="EM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V459">
            <v>0</v>
          </cell>
          <cell r="AW459">
            <v>0</v>
          </cell>
          <cell r="AX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N459">
            <v>0</v>
          </cell>
          <cell r="CO459">
            <v>0</v>
          </cell>
          <cell r="CP459">
            <v>0</v>
          </cell>
          <cell r="CQ459">
            <v>0</v>
          </cell>
          <cell r="CS459">
            <v>0</v>
          </cell>
          <cell r="CT459">
            <v>0</v>
          </cell>
          <cell r="CU459">
            <v>0</v>
          </cell>
          <cell r="CV459">
            <v>0</v>
          </cell>
          <cell r="CW459">
            <v>0</v>
          </cell>
          <cell r="EE459">
            <v>0</v>
          </cell>
          <cell r="EF459">
            <v>0</v>
          </cell>
          <cell r="EH459">
            <v>0</v>
          </cell>
          <cell r="EI459">
            <v>0</v>
          </cell>
          <cell r="EJ459">
            <v>0</v>
          </cell>
          <cell r="EK459">
            <v>0</v>
          </cell>
          <cell r="EL459">
            <v>0</v>
          </cell>
          <cell r="EM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V460">
            <v>0</v>
          </cell>
          <cell r="AW460">
            <v>0</v>
          </cell>
          <cell r="AX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N460">
            <v>0</v>
          </cell>
          <cell r="CO460">
            <v>0</v>
          </cell>
          <cell r="CP460">
            <v>0</v>
          </cell>
          <cell r="CQ460">
            <v>0</v>
          </cell>
          <cell r="CS460">
            <v>0</v>
          </cell>
          <cell r="CT460">
            <v>0</v>
          </cell>
          <cell r="CU460">
            <v>0</v>
          </cell>
          <cell r="CV460">
            <v>0</v>
          </cell>
          <cell r="CW460">
            <v>0</v>
          </cell>
          <cell r="EE460">
            <v>0</v>
          </cell>
          <cell r="EF460">
            <v>0</v>
          </cell>
          <cell r="EH460">
            <v>0</v>
          </cell>
          <cell r="EI460">
            <v>0</v>
          </cell>
          <cell r="EJ460">
            <v>0</v>
          </cell>
          <cell r="EK460">
            <v>0</v>
          </cell>
          <cell r="EL460">
            <v>0</v>
          </cell>
          <cell r="EM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V461">
            <v>0</v>
          </cell>
          <cell r="AW461">
            <v>0</v>
          </cell>
          <cell r="AX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N461">
            <v>0</v>
          </cell>
          <cell r="CO461">
            <v>0</v>
          </cell>
          <cell r="CP461">
            <v>0</v>
          </cell>
          <cell r="CQ461">
            <v>0</v>
          </cell>
          <cell r="CS461">
            <v>0</v>
          </cell>
          <cell r="CT461">
            <v>0</v>
          </cell>
          <cell r="CU461">
            <v>0</v>
          </cell>
          <cell r="CV461">
            <v>0</v>
          </cell>
          <cell r="CW461">
            <v>0</v>
          </cell>
          <cell r="EE461">
            <v>0</v>
          </cell>
          <cell r="EF461">
            <v>0</v>
          </cell>
          <cell r="EH461">
            <v>0</v>
          </cell>
          <cell r="EI461">
            <v>0</v>
          </cell>
          <cell r="EJ461">
            <v>0</v>
          </cell>
          <cell r="EK461">
            <v>0</v>
          </cell>
          <cell r="EL461">
            <v>0</v>
          </cell>
          <cell r="EM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V462">
            <v>0</v>
          </cell>
          <cell r="AW462">
            <v>0</v>
          </cell>
          <cell r="AX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N462">
            <v>0</v>
          </cell>
          <cell r="CO462">
            <v>0</v>
          </cell>
          <cell r="CP462">
            <v>0</v>
          </cell>
          <cell r="CQ462">
            <v>0</v>
          </cell>
          <cell r="CS462">
            <v>0</v>
          </cell>
          <cell r="CT462">
            <v>0</v>
          </cell>
          <cell r="CU462">
            <v>0</v>
          </cell>
          <cell r="CV462">
            <v>0</v>
          </cell>
          <cell r="CW462">
            <v>0</v>
          </cell>
          <cell r="EE462">
            <v>0</v>
          </cell>
          <cell r="EF462">
            <v>0</v>
          </cell>
          <cell r="EH462">
            <v>0</v>
          </cell>
          <cell r="EI462">
            <v>0</v>
          </cell>
          <cell r="EJ462">
            <v>0</v>
          </cell>
          <cell r="EK462">
            <v>0</v>
          </cell>
          <cell r="EL462">
            <v>0</v>
          </cell>
          <cell r="EM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V463">
            <v>0</v>
          </cell>
          <cell r="AW463">
            <v>0</v>
          </cell>
          <cell r="AX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N463">
            <v>0</v>
          </cell>
          <cell r="CO463">
            <v>0</v>
          </cell>
          <cell r="CP463">
            <v>0</v>
          </cell>
          <cell r="CQ463">
            <v>0</v>
          </cell>
          <cell r="CS463">
            <v>0</v>
          </cell>
          <cell r="CT463">
            <v>0</v>
          </cell>
          <cell r="CU463">
            <v>0</v>
          </cell>
          <cell r="CV463">
            <v>0</v>
          </cell>
          <cell r="CW463">
            <v>0</v>
          </cell>
          <cell r="EE463">
            <v>0</v>
          </cell>
          <cell r="EF463">
            <v>0</v>
          </cell>
          <cell r="EH463">
            <v>0</v>
          </cell>
          <cell r="EI463">
            <v>0</v>
          </cell>
          <cell r="EJ463">
            <v>0</v>
          </cell>
          <cell r="EK463">
            <v>0</v>
          </cell>
          <cell r="EL463">
            <v>0</v>
          </cell>
          <cell r="EM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V464">
            <v>0</v>
          </cell>
          <cell r="AW464">
            <v>0</v>
          </cell>
          <cell r="AX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N464">
            <v>0</v>
          </cell>
          <cell r="CO464">
            <v>0</v>
          </cell>
          <cell r="CP464">
            <v>0</v>
          </cell>
          <cell r="CQ464">
            <v>0</v>
          </cell>
          <cell r="CS464">
            <v>0</v>
          </cell>
          <cell r="CT464">
            <v>0</v>
          </cell>
          <cell r="CU464">
            <v>0</v>
          </cell>
          <cell r="CV464">
            <v>0</v>
          </cell>
          <cell r="CW464">
            <v>0</v>
          </cell>
          <cell r="EE464">
            <v>0</v>
          </cell>
          <cell r="EF464">
            <v>0</v>
          </cell>
          <cell r="EH464">
            <v>0</v>
          </cell>
          <cell r="EI464">
            <v>0</v>
          </cell>
          <cell r="EJ464">
            <v>0</v>
          </cell>
          <cell r="EK464">
            <v>0</v>
          </cell>
          <cell r="EL464">
            <v>0</v>
          </cell>
          <cell r="EM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V465">
            <v>0</v>
          </cell>
          <cell r="AW465">
            <v>0</v>
          </cell>
          <cell r="AX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N465">
            <v>0</v>
          </cell>
          <cell r="CO465">
            <v>0</v>
          </cell>
          <cell r="CP465">
            <v>0</v>
          </cell>
          <cell r="CQ465">
            <v>0</v>
          </cell>
          <cell r="CS465">
            <v>0</v>
          </cell>
          <cell r="CT465">
            <v>0</v>
          </cell>
          <cell r="CU465">
            <v>0</v>
          </cell>
          <cell r="CV465">
            <v>0</v>
          </cell>
          <cell r="CW465">
            <v>0</v>
          </cell>
          <cell r="EE465">
            <v>0</v>
          </cell>
          <cell r="EF465">
            <v>0</v>
          </cell>
          <cell r="EH465">
            <v>0</v>
          </cell>
          <cell r="EI465">
            <v>0</v>
          </cell>
          <cell r="EJ465">
            <v>0</v>
          </cell>
          <cell r="EK465">
            <v>0</v>
          </cell>
          <cell r="EL465">
            <v>0</v>
          </cell>
          <cell r="EM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V466">
            <v>0</v>
          </cell>
          <cell r="AW466">
            <v>0</v>
          </cell>
          <cell r="AX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N466">
            <v>0</v>
          </cell>
          <cell r="CO466">
            <v>0</v>
          </cell>
          <cell r="CP466">
            <v>0</v>
          </cell>
          <cell r="CQ466">
            <v>0</v>
          </cell>
          <cell r="CS466">
            <v>0</v>
          </cell>
          <cell r="CT466">
            <v>0</v>
          </cell>
          <cell r="CU466">
            <v>0</v>
          </cell>
          <cell r="CV466">
            <v>0</v>
          </cell>
          <cell r="CW466">
            <v>0</v>
          </cell>
          <cell r="EE466">
            <v>0</v>
          </cell>
          <cell r="EF466">
            <v>0</v>
          </cell>
          <cell r="EH466">
            <v>0</v>
          </cell>
          <cell r="EI466">
            <v>0</v>
          </cell>
          <cell r="EJ466">
            <v>0</v>
          </cell>
          <cell r="EK466">
            <v>0</v>
          </cell>
          <cell r="EL466">
            <v>0</v>
          </cell>
          <cell r="EM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V467">
            <v>0</v>
          </cell>
          <cell r="AW467">
            <v>0</v>
          </cell>
          <cell r="AX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N467">
            <v>0</v>
          </cell>
          <cell r="CO467">
            <v>0</v>
          </cell>
          <cell r="CP467">
            <v>0</v>
          </cell>
          <cell r="CQ467">
            <v>0</v>
          </cell>
          <cell r="CS467">
            <v>0</v>
          </cell>
          <cell r="CT467">
            <v>0</v>
          </cell>
          <cell r="CU467">
            <v>0</v>
          </cell>
          <cell r="CV467">
            <v>0</v>
          </cell>
          <cell r="CW467">
            <v>0</v>
          </cell>
          <cell r="EE467">
            <v>0</v>
          </cell>
          <cell r="EF467">
            <v>0</v>
          </cell>
          <cell r="EH467">
            <v>0</v>
          </cell>
          <cell r="EI467">
            <v>0</v>
          </cell>
          <cell r="EJ467">
            <v>0</v>
          </cell>
          <cell r="EK467">
            <v>0</v>
          </cell>
          <cell r="EL467">
            <v>0</v>
          </cell>
          <cell r="EM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V468">
            <v>0</v>
          </cell>
          <cell r="AW468">
            <v>0</v>
          </cell>
          <cell r="AX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N468">
            <v>0</v>
          </cell>
          <cell r="CO468">
            <v>0</v>
          </cell>
          <cell r="CP468">
            <v>0</v>
          </cell>
          <cell r="CQ468">
            <v>0</v>
          </cell>
          <cell r="CS468">
            <v>0</v>
          </cell>
          <cell r="CT468">
            <v>0</v>
          </cell>
          <cell r="CU468">
            <v>0</v>
          </cell>
          <cell r="CV468">
            <v>0</v>
          </cell>
          <cell r="CW468">
            <v>0</v>
          </cell>
          <cell r="EE468">
            <v>0</v>
          </cell>
          <cell r="EF468">
            <v>0</v>
          </cell>
          <cell r="EH468">
            <v>0</v>
          </cell>
          <cell r="EI468">
            <v>0</v>
          </cell>
          <cell r="EJ468">
            <v>0</v>
          </cell>
          <cell r="EK468">
            <v>0</v>
          </cell>
          <cell r="EL468">
            <v>0</v>
          </cell>
          <cell r="EM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V469">
            <v>0</v>
          </cell>
          <cell r="AW469">
            <v>0</v>
          </cell>
          <cell r="AX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N469">
            <v>0</v>
          </cell>
          <cell r="CO469">
            <v>0</v>
          </cell>
          <cell r="CP469">
            <v>0</v>
          </cell>
          <cell r="CQ469">
            <v>0</v>
          </cell>
          <cell r="CS469">
            <v>0</v>
          </cell>
          <cell r="CT469">
            <v>0</v>
          </cell>
          <cell r="CU469">
            <v>0</v>
          </cell>
          <cell r="CV469">
            <v>0</v>
          </cell>
          <cell r="CW469">
            <v>0</v>
          </cell>
          <cell r="EE469">
            <v>0</v>
          </cell>
          <cell r="EF469">
            <v>0</v>
          </cell>
          <cell r="EH469">
            <v>0</v>
          </cell>
          <cell r="EI469">
            <v>0</v>
          </cell>
          <cell r="EJ469">
            <v>0</v>
          </cell>
          <cell r="EK469">
            <v>0</v>
          </cell>
          <cell r="EL469">
            <v>0</v>
          </cell>
          <cell r="EM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V470">
            <v>0</v>
          </cell>
          <cell r="AW470">
            <v>0</v>
          </cell>
          <cell r="AX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N470">
            <v>0</v>
          </cell>
          <cell r="CO470">
            <v>0</v>
          </cell>
          <cell r="CP470">
            <v>0</v>
          </cell>
          <cell r="CQ470">
            <v>0</v>
          </cell>
          <cell r="CS470">
            <v>0</v>
          </cell>
          <cell r="CT470">
            <v>0</v>
          </cell>
          <cell r="CU470">
            <v>0</v>
          </cell>
          <cell r="CV470">
            <v>0</v>
          </cell>
          <cell r="CW470">
            <v>0</v>
          </cell>
          <cell r="EE470">
            <v>0</v>
          </cell>
          <cell r="EF470">
            <v>0</v>
          </cell>
          <cell r="EH470">
            <v>0</v>
          </cell>
          <cell r="EI470">
            <v>0</v>
          </cell>
          <cell r="EJ470">
            <v>0</v>
          </cell>
          <cell r="EK470">
            <v>0</v>
          </cell>
          <cell r="EL470">
            <v>0</v>
          </cell>
          <cell r="EM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V471">
            <v>0</v>
          </cell>
          <cell r="AW471">
            <v>0</v>
          </cell>
          <cell r="AX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N471">
            <v>0</v>
          </cell>
          <cell r="CO471">
            <v>0</v>
          </cell>
          <cell r="CP471">
            <v>0</v>
          </cell>
          <cell r="CQ471">
            <v>0</v>
          </cell>
          <cell r="CS471">
            <v>0</v>
          </cell>
          <cell r="CT471">
            <v>0</v>
          </cell>
          <cell r="CU471">
            <v>0</v>
          </cell>
          <cell r="CV471">
            <v>0</v>
          </cell>
          <cell r="CW471">
            <v>0</v>
          </cell>
          <cell r="EE471">
            <v>0</v>
          </cell>
          <cell r="EF471">
            <v>0</v>
          </cell>
          <cell r="EH471">
            <v>0</v>
          </cell>
          <cell r="EI471">
            <v>0</v>
          </cell>
          <cell r="EJ471">
            <v>0</v>
          </cell>
          <cell r="EK471">
            <v>0</v>
          </cell>
          <cell r="EL471">
            <v>0</v>
          </cell>
          <cell r="EM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V472">
            <v>0</v>
          </cell>
          <cell r="AW472">
            <v>0</v>
          </cell>
          <cell r="AX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N472">
            <v>0</v>
          </cell>
          <cell r="CO472">
            <v>0</v>
          </cell>
          <cell r="CP472">
            <v>0</v>
          </cell>
          <cell r="CQ472">
            <v>0</v>
          </cell>
          <cell r="CS472">
            <v>0</v>
          </cell>
          <cell r="CT472">
            <v>0</v>
          </cell>
          <cell r="CU472">
            <v>0</v>
          </cell>
          <cell r="CV472">
            <v>0</v>
          </cell>
          <cell r="CW472">
            <v>0</v>
          </cell>
          <cell r="EE472">
            <v>0</v>
          </cell>
          <cell r="EF472">
            <v>0</v>
          </cell>
          <cell r="EH472">
            <v>0</v>
          </cell>
          <cell r="EI472">
            <v>0</v>
          </cell>
          <cell r="EJ472">
            <v>0</v>
          </cell>
          <cell r="EK472">
            <v>0</v>
          </cell>
          <cell r="EL472">
            <v>0</v>
          </cell>
          <cell r="EM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V473">
            <v>0</v>
          </cell>
          <cell r="AW473">
            <v>0</v>
          </cell>
          <cell r="AX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N473">
            <v>0</v>
          </cell>
          <cell r="CO473">
            <v>0</v>
          </cell>
          <cell r="CP473">
            <v>0</v>
          </cell>
          <cell r="CQ473">
            <v>0</v>
          </cell>
          <cell r="CS473">
            <v>0</v>
          </cell>
          <cell r="CT473">
            <v>0</v>
          </cell>
          <cell r="CU473">
            <v>0</v>
          </cell>
          <cell r="CV473">
            <v>0</v>
          </cell>
          <cell r="CW473">
            <v>0</v>
          </cell>
          <cell r="EE473">
            <v>0</v>
          </cell>
          <cell r="EF473">
            <v>0</v>
          </cell>
          <cell r="EH473">
            <v>0</v>
          </cell>
          <cell r="EI473">
            <v>0</v>
          </cell>
          <cell r="EJ473">
            <v>0</v>
          </cell>
          <cell r="EK473">
            <v>0</v>
          </cell>
          <cell r="EL473">
            <v>0</v>
          </cell>
          <cell r="EM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V474">
            <v>0</v>
          </cell>
          <cell r="AW474">
            <v>0</v>
          </cell>
          <cell r="AX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N474">
            <v>0</v>
          </cell>
          <cell r="CO474">
            <v>0</v>
          </cell>
          <cell r="CP474">
            <v>0</v>
          </cell>
          <cell r="CQ474">
            <v>0</v>
          </cell>
          <cell r="CS474">
            <v>0</v>
          </cell>
          <cell r="CT474">
            <v>0</v>
          </cell>
          <cell r="CU474">
            <v>0</v>
          </cell>
          <cell r="CV474">
            <v>0</v>
          </cell>
          <cell r="CW474">
            <v>0</v>
          </cell>
          <cell r="EE474">
            <v>0</v>
          </cell>
          <cell r="EF474">
            <v>0</v>
          </cell>
          <cell r="EH474">
            <v>0</v>
          </cell>
          <cell r="EI474">
            <v>0</v>
          </cell>
          <cell r="EJ474">
            <v>0</v>
          </cell>
          <cell r="EK474">
            <v>0</v>
          </cell>
          <cell r="EL474">
            <v>0</v>
          </cell>
          <cell r="EM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V475">
            <v>0</v>
          </cell>
          <cell r="AW475">
            <v>0</v>
          </cell>
          <cell r="AX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N475">
            <v>0</v>
          </cell>
          <cell r="CO475">
            <v>0</v>
          </cell>
          <cell r="CP475">
            <v>0</v>
          </cell>
          <cell r="CQ475">
            <v>0</v>
          </cell>
          <cell r="CS475">
            <v>0</v>
          </cell>
          <cell r="CT475">
            <v>0</v>
          </cell>
          <cell r="CU475">
            <v>0</v>
          </cell>
          <cell r="CV475">
            <v>0</v>
          </cell>
          <cell r="CW475">
            <v>0</v>
          </cell>
          <cell r="EE475">
            <v>0</v>
          </cell>
          <cell r="EF475">
            <v>0</v>
          </cell>
          <cell r="EH475">
            <v>0</v>
          </cell>
          <cell r="EI475">
            <v>0</v>
          </cell>
          <cell r="EJ475">
            <v>0</v>
          </cell>
          <cell r="EK475">
            <v>0</v>
          </cell>
          <cell r="EL475">
            <v>0</v>
          </cell>
          <cell r="EM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V476">
            <v>0</v>
          </cell>
          <cell r="AW476">
            <v>0</v>
          </cell>
          <cell r="AX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N476">
            <v>0</v>
          </cell>
          <cell r="CO476">
            <v>0</v>
          </cell>
          <cell r="CP476">
            <v>0</v>
          </cell>
          <cell r="CQ476">
            <v>0</v>
          </cell>
          <cell r="CS476">
            <v>0</v>
          </cell>
          <cell r="CT476">
            <v>0</v>
          </cell>
          <cell r="CU476">
            <v>0</v>
          </cell>
          <cell r="CV476">
            <v>0</v>
          </cell>
          <cell r="CW476">
            <v>0</v>
          </cell>
          <cell r="EE476">
            <v>0</v>
          </cell>
          <cell r="EF476">
            <v>0</v>
          </cell>
          <cell r="EH476">
            <v>0</v>
          </cell>
          <cell r="EI476">
            <v>0</v>
          </cell>
          <cell r="EJ476">
            <v>0</v>
          </cell>
          <cell r="EK476">
            <v>0</v>
          </cell>
          <cell r="EL476">
            <v>0</v>
          </cell>
          <cell r="EM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V477">
            <v>0</v>
          </cell>
          <cell r="AW477">
            <v>0</v>
          </cell>
          <cell r="AX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N477">
            <v>0</v>
          </cell>
          <cell r="CO477">
            <v>0</v>
          </cell>
          <cell r="CP477">
            <v>0</v>
          </cell>
          <cell r="CQ477">
            <v>0</v>
          </cell>
          <cell r="CS477">
            <v>0</v>
          </cell>
          <cell r="CT477">
            <v>0</v>
          </cell>
          <cell r="CU477">
            <v>0</v>
          </cell>
          <cell r="CV477">
            <v>0</v>
          </cell>
          <cell r="CW477">
            <v>0</v>
          </cell>
          <cell r="EE477">
            <v>0</v>
          </cell>
          <cell r="EF477">
            <v>0</v>
          </cell>
          <cell r="EH477">
            <v>0</v>
          </cell>
          <cell r="EI477">
            <v>0</v>
          </cell>
          <cell r="EJ477">
            <v>0</v>
          </cell>
          <cell r="EK477">
            <v>0</v>
          </cell>
          <cell r="EL477">
            <v>0</v>
          </cell>
          <cell r="EM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V478">
            <v>0</v>
          </cell>
          <cell r="AW478">
            <v>0</v>
          </cell>
          <cell r="AX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N478">
            <v>0</v>
          </cell>
          <cell r="CO478">
            <v>0</v>
          </cell>
          <cell r="CP478">
            <v>0</v>
          </cell>
          <cell r="CQ478">
            <v>0</v>
          </cell>
          <cell r="CS478">
            <v>0</v>
          </cell>
          <cell r="CT478">
            <v>0</v>
          </cell>
          <cell r="CU478">
            <v>0</v>
          </cell>
          <cell r="CV478">
            <v>0</v>
          </cell>
          <cell r="CW478">
            <v>0</v>
          </cell>
          <cell r="EE478">
            <v>0</v>
          </cell>
          <cell r="EF478">
            <v>0</v>
          </cell>
          <cell r="EH478">
            <v>0</v>
          </cell>
          <cell r="EI478">
            <v>0</v>
          </cell>
          <cell r="EJ478">
            <v>0</v>
          </cell>
          <cell r="EK478">
            <v>0</v>
          </cell>
          <cell r="EL478">
            <v>0</v>
          </cell>
          <cell r="EM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V479">
            <v>0</v>
          </cell>
          <cell r="AW479">
            <v>0</v>
          </cell>
          <cell r="AX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N479">
            <v>0</v>
          </cell>
          <cell r="CO479">
            <v>0</v>
          </cell>
          <cell r="CP479">
            <v>0</v>
          </cell>
          <cell r="CQ479">
            <v>0</v>
          </cell>
          <cell r="CS479">
            <v>0</v>
          </cell>
          <cell r="CT479">
            <v>0</v>
          </cell>
          <cell r="CU479">
            <v>0</v>
          </cell>
          <cell r="CV479">
            <v>0</v>
          </cell>
          <cell r="CW479">
            <v>0</v>
          </cell>
          <cell r="EE479">
            <v>0</v>
          </cell>
          <cell r="EF479">
            <v>0</v>
          </cell>
          <cell r="EH479">
            <v>0</v>
          </cell>
          <cell r="EI479">
            <v>0</v>
          </cell>
          <cell r="EJ479">
            <v>0</v>
          </cell>
          <cell r="EK479">
            <v>0</v>
          </cell>
          <cell r="EL479">
            <v>0</v>
          </cell>
          <cell r="EM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V480">
            <v>0</v>
          </cell>
          <cell r="AW480">
            <v>0</v>
          </cell>
          <cell r="AX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N480">
            <v>0</v>
          </cell>
          <cell r="CO480">
            <v>0</v>
          </cell>
          <cell r="CP480">
            <v>0</v>
          </cell>
          <cell r="CQ480">
            <v>0</v>
          </cell>
          <cell r="CS480">
            <v>0</v>
          </cell>
          <cell r="CT480">
            <v>0</v>
          </cell>
          <cell r="CU480">
            <v>0</v>
          </cell>
          <cell r="CV480">
            <v>0</v>
          </cell>
          <cell r="CW480">
            <v>0</v>
          </cell>
          <cell r="EE480">
            <v>0</v>
          </cell>
          <cell r="EF480">
            <v>0</v>
          </cell>
          <cell r="EH480">
            <v>0</v>
          </cell>
          <cell r="EI480">
            <v>0</v>
          </cell>
          <cell r="EJ480">
            <v>0</v>
          </cell>
          <cell r="EK480">
            <v>0</v>
          </cell>
          <cell r="EL480">
            <v>0</v>
          </cell>
          <cell r="EM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V481">
            <v>0</v>
          </cell>
          <cell r="AW481">
            <v>0</v>
          </cell>
          <cell r="AX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N481">
            <v>0</v>
          </cell>
          <cell r="CO481">
            <v>0</v>
          </cell>
          <cell r="CP481">
            <v>0</v>
          </cell>
          <cell r="CQ481">
            <v>0</v>
          </cell>
          <cell r="CS481">
            <v>0</v>
          </cell>
          <cell r="CT481">
            <v>0</v>
          </cell>
          <cell r="CU481">
            <v>0</v>
          </cell>
          <cell r="CV481">
            <v>0</v>
          </cell>
          <cell r="CW481">
            <v>0</v>
          </cell>
          <cell r="EE481">
            <v>0</v>
          </cell>
          <cell r="EF481">
            <v>0</v>
          </cell>
          <cell r="EH481">
            <v>0</v>
          </cell>
          <cell r="EI481">
            <v>0</v>
          </cell>
          <cell r="EJ481">
            <v>0</v>
          </cell>
          <cell r="EK481">
            <v>0</v>
          </cell>
          <cell r="EL481">
            <v>0</v>
          </cell>
          <cell r="EM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V482">
            <v>0</v>
          </cell>
          <cell r="AW482">
            <v>0</v>
          </cell>
          <cell r="AX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N482">
            <v>0</v>
          </cell>
          <cell r="CO482">
            <v>0</v>
          </cell>
          <cell r="CP482">
            <v>0</v>
          </cell>
          <cell r="CQ482">
            <v>0</v>
          </cell>
          <cell r="CS482">
            <v>0</v>
          </cell>
          <cell r="CT482">
            <v>0</v>
          </cell>
          <cell r="CU482">
            <v>0</v>
          </cell>
          <cell r="CV482">
            <v>0</v>
          </cell>
          <cell r="CW482">
            <v>0</v>
          </cell>
          <cell r="EE482">
            <v>0</v>
          </cell>
          <cell r="EF482">
            <v>0</v>
          </cell>
          <cell r="EH482">
            <v>0</v>
          </cell>
          <cell r="EI482">
            <v>0</v>
          </cell>
          <cell r="EJ482">
            <v>0</v>
          </cell>
          <cell r="EK482">
            <v>0</v>
          </cell>
          <cell r="EL482">
            <v>0</v>
          </cell>
          <cell r="EM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V483">
            <v>0</v>
          </cell>
          <cell r="AW483">
            <v>0</v>
          </cell>
          <cell r="AX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N483">
            <v>0</v>
          </cell>
          <cell r="CO483">
            <v>0</v>
          </cell>
          <cell r="CP483">
            <v>0</v>
          </cell>
          <cell r="CQ483">
            <v>0</v>
          </cell>
          <cell r="CS483">
            <v>0</v>
          </cell>
          <cell r="CT483">
            <v>0</v>
          </cell>
          <cell r="CU483">
            <v>0</v>
          </cell>
          <cell r="CV483">
            <v>0</v>
          </cell>
          <cell r="CW483">
            <v>0</v>
          </cell>
          <cell r="EE483">
            <v>0</v>
          </cell>
          <cell r="EF483">
            <v>0</v>
          </cell>
          <cell r="EH483">
            <v>0</v>
          </cell>
          <cell r="EI483">
            <v>0</v>
          </cell>
          <cell r="EJ483">
            <v>0</v>
          </cell>
          <cell r="EK483">
            <v>0</v>
          </cell>
          <cell r="EL483">
            <v>0</v>
          </cell>
          <cell r="EM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V484">
            <v>0</v>
          </cell>
          <cell r="AW484">
            <v>0</v>
          </cell>
          <cell r="AX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N484">
            <v>0</v>
          </cell>
          <cell r="CO484">
            <v>0</v>
          </cell>
          <cell r="CP484">
            <v>0</v>
          </cell>
          <cell r="CQ484">
            <v>0</v>
          </cell>
          <cell r="CS484">
            <v>0</v>
          </cell>
          <cell r="CT484">
            <v>0</v>
          </cell>
          <cell r="CU484">
            <v>0</v>
          </cell>
          <cell r="CV484">
            <v>0</v>
          </cell>
          <cell r="CW484">
            <v>0</v>
          </cell>
          <cell r="EE484">
            <v>0</v>
          </cell>
          <cell r="EF484">
            <v>0</v>
          </cell>
          <cell r="EH484">
            <v>0</v>
          </cell>
          <cell r="EI484">
            <v>0</v>
          </cell>
          <cell r="EJ484">
            <v>0</v>
          </cell>
          <cell r="EK484">
            <v>0</v>
          </cell>
          <cell r="EL484">
            <v>0</v>
          </cell>
          <cell r="EM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V485">
            <v>0</v>
          </cell>
          <cell r="AW485">
            <v>0</v>
          </cell>
          <cell r="AX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N485">
            <v>0</v>
          </cell>
          <cell r="CO485">
            <v>0</v>
          </cell>
          <cell r="CP485">
            <v>0</v>
          </cell>
          <cell r="CQ485">
            <v>0</v>
          </cell>
          <cell r="CS485">
            <v>0</v>
          </cell>
          <cell r="CT485">
            <v>0</v>
          </cell>
          <cell r="CU485">
            <v>0</v>
          </cell>
          <cell r="CV485">
            <v>0</v>
          </cell>
          <cell r="CW485">
            <v>0</v>
          </cell>
          <cell r="EE485">
            <v>0</v>
          </cell>
          <cell r="EF485">
            <v>0</v>
          </cell>
          <cell r="EH485">
            <v>0</v>
          </cell>
          <cell r="EI485">
            <v>0</v>
          </cell>
          <cell r="EJ485">
            <v>0</v>
          </cell>
          <cell r="EK485">
            <v>0</v>
          </cell>
          <cell r="EL485">
            <v>0</v>
          </cell>
          <cell r="EM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V486">
            <v>0</v>
          </cell>
          <cell r="AW486">
            <v>0</v>
          </cell>
          <cell r="AX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N486">
            <v>0</v>
          </cell>
          <cell r="CO486">
            <v>0</v>
          </cell>
          <cell r="CP486">
            <v>0</v>
          </cell>
          <cell r="CQ486">
            <v>0</v>
          </cell>
          <cell r="CS486">
            <v>0</v>
          </cell>
          <cell r="CT486">
            <v>0</v>
          </cell>
          <cell r="CU486">
            <v>0</v>
          </cell>
          <cell r="CV486">
            <v>0</v>
          </cell>
          <cell r="CW486">
            <v>0</v>
          </cell>
          <cell r="EE486">
            <v>0</v>
          </cell>
          <cell r="EF486">
            <v>0</v>
          </cell>
          <cell r="EH486">
            <v>0</v>
          </cell>
          <cell r="EI486">
            <v>0</v>
          </cell>
          <cell r="EJ486">
            <v>0</v>
          </cell>
          <cell r="EK486">
            <v>0</v>
          </cell>
          <cell r="EL486">
            <v>0</v>
          </cell>
          <cell r="EM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V487">
            <v>0</v>
          </cell>
          <cell r="AW487">
            <v>0</v>
          </cell>
          <cell r="AX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N487">
            <v>0</v>
          </cell>
          <cell r="CO487">
            <v>0</v>
          </cell>
          <cell r="CP487">
            <v>0</v>
          </cell>
          <cell r="CQ487">
            <v>0</v>
          </cell>
          <cell r="CS487">
            <v>0</v>
          </cell>
          <cell r="CT487">
            <v>0</v>
          </cell>
          <cell r="CU487">
            <v>0</v>
          </cell>
          <cell r="CV487">
            <v>0</v>
          </cell>
          <cell r="CW487">
            <v>0</v>
          </cell>
          <cell r="EE487">
            <v>0</v>
          </cell>
          <cell r="EF487">
            <v>0</v>
          </cell>
          <cell r="EH487">
            <v>0</v>
          </cell>
          <cell r="EI487">
            <v>0</v>
          </cell>
          <cell r="EJ487">
            <v>0</v>
          </cell>
          <cell r="EK487">
            <v>0</v>
          </cell>
          <cell r="EL487">
            <v>0</v>
          </cell>
          <cell r="EM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V488">
            <v>0</v>
          </cell>
          <cell r="AW488">
            <v>0</v>
          </cell>
          <cell r="AX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N488">
            <v>0</v>
          </cell>
          <cell r="CO488">
            <v>0</v>
          </cell>
          <cell r="CP488">
            <v>0</v>
          </cell>
          <cell r="CQ488">
            <v>0</v>
          </cell>
          <cell r="CS488">
            <v>0</v>
          </cell>
          <cell r="CT488">
            <v>0</v>
          </cell>
          <cell r="CU488">
            <v>0</v>
          </cell>
          <cell r="CV488">
            <v>0</v>
          </cell>
          <cell r="CW488">
            <v>0</v>
          </cell>
          <cell r="EE488">
            <v>0</v>
          </cell>
          <cell r="EF488">
            <v>0</v>
          </cell>
          <cell r="EH488">
            <v>0</v>
          </cell>
          <cell r="EI488">
            <v>0</v>
          </cell>
          <cell r="EJ488">
            <v>0</v>
          </cell>
          <cell r="EK488">
            <v>0</v>
          </cell>
          <cell r="EL488">
            <v>0</v>
          </cell>
          <cell r="EM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V489">
            <v>0</v>
          </cell>
          <cell r="AW489">
            <v>0</v>
          </cell>
          <cell r="AX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N489">
            <v>0</v>
          </cell>
          <cell r="CO489">
            <v>0</v>
          </cell>
          <cell r="CP489">
            <v>0</v>
          </cell>
          <cell r="CQ489">
            <v>0</v>
          </cell>
          <cell r="CS489">
            <v>0</v>
          </cell>
          <cell r="CT489">
            <v>0</v>
          </cell>
          <cell r="CU489">
            <v>0</v>
          </cell>
          <cell r="CV489">
            <v>0</v>
          </cell>
          <cell r="CW489">
            <v>0</v>
          </cell>
          <cell r="EE489">
            <v>0</v>
          </cell>
          <cell r="EF489">
            <v>0</v>
          </cell>
          <cell r="EH489">
            <v>0</v>
          </cell>
          <cell r="EI489">
            <v>0</v>
          </cell>
          <cell r="EJ489">
            <v>0</v>
          </cell>
          <cell r="EK489">
            <v>0</v>
          </cell>
          <cell r="EL489">
            <v>0</v>
          </cell>
          <cell r="EM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V490">
            <v>0</v>
          </cell>
          <cell r="AW490">
            <v>0</v>
          </cell>
          <cell r="AX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N490">
            <v>0</v>
          </cell>
          <cell r="CO490">
            <v>0</v>
          </cell>
          <cell r="CP490">
            <v>0</v>
          </cell>
          <cell r="CQ490">
            <v>0</v>
          </cell>
          <cell r="CS490">
            <v>0</v>
          </cell>
          <cell r="CT490">
            <v>0</v>
          </cell>
          <cell r="CU490">
            <v>0</v>
          </cell>
          <cell r="CV490">
            <v>0</v>
          </cell>
          <cell r="CW490">
            <v>0</v>
          </cell>
          <cell r="EE490">
            <v>0</v>
          </cell>
          <cell r="EF490">
            <v>0</v>
          </cell>
          <cell r="EH490">
            <v>0</v>
          </cell>
          <cell r="EI490">
            <v>0</v>
          </cell>
          <cell r="EJ490">
            <v>0</v>
          </cell>
          <cell r="EK490">
            <v>0</v>
          </cell>
          <cell r="EL490">
            <v>0</v>
          </cell>
          <cell r="EM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V491">
            <v>0</v>
          </cell>
          <cell r="AW491">
            <v>0</v>
          </cell>
          <cell r="AX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N491">
            <v>0</v>
          </cell>
          <cell r="CO491">
            <v>0</v>
          </cell>
          <cell r="CP491">
            <v>0</v>
          </cell>
          <cell r="CQ491">
            <v>0</v>
          </cell>
          <cell r="CS491">
            <v>0</v>
          </cell>
          <cell r="CT491">
            <v>0</v>
          </cell>
          <cell r="CU491">
            <v>0</v>
          </cell>
          <cell r="CV491">
            <v>0</v>
          </cell>
          <cell r="CW491">
            <v>0</v>
          </cell>
          <cell r="EE491">
            <v>0</v>
          </cell>
          <cell r="EF491">
            <v>0</v>
          </cell>
          <cell r="EH491">
            <v>0</v>
          </cell>
          <cell r="EI491">
            <v>0</v>
          </cell>
          <cell r="EJ491">
            <v>0</v>
          </cell>
          <cell r="EK491">
            <v>0</v>
          </cell>
          <cell r="EL491">
            <v>0</v>
          </cell>
          <cell r="EM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V492">
            <v>0</v>
          </cell>
          <cell r="AW492">
            <v>0</v>
          </cell>
          <cell r="AX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N492">
            <v>0</v>
          </cell>
          <cell r="CO492">
            <v>0</v>
          </cell>
          <cell r="CP492">
            <v>0</v>
          </cell>
          <cell r="CQ492">
            <v>0</v>
          </cell>
          <cell r="CS492">
            <v>0</v>
          </cell>
          <cell r="CT492">
            <v>0</v>
          </cell>
          <cell r="CU492">
            <v>0</v>
          </cell>
          <cell r="CV492">
            <v>0</v>
          </cell>
          <cell r="CW492">
            <v>0</v>
          </cell>
          <cell r="EE492">
            <v>0</v>
          </cell>
          <cell r="EF492">
            <v>0</v>
          </cell>
          <cell r="EH492">
            <v>0</v>
          </cell>
          <cell r="EI492">
            <v>0</v>
          </cell>
          <cell r="EJ492">
            <v>0</v>
          </cell>
          <cell r="EK492">
            <v>0</v>
          </cell>
          <cell r="EL492">
            <v>0</v>
          </cell>
          <cell r="EM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V493">
            <v>0</v>
          </cell>
          <cell r="AW493">
            <v>0</v>
          </cell>
          <cell r="AX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N493">
            <v>0</v>
          </cell>
          <cell r="CO493">
            <v>0</v>
          </cell>
          <cell r="CP493">
            <v>0</v>
          </cell>
          <cell r="CQ493">
            <v>0</v>
          </cell>
          <cell r="CS493">
            <v>0</v>
          </cell>
          <cell r="CT493">
            <v>0</v>
          </cell>
          <cell r="CU493">
            <v>0</v>
          </cell>
          <cell r="CV493">
            <v>0</v>
          </cell>
          <cell r="CW493">
            <v>0</v>
          </cell>
          <cell r="EE493">
            <v>0</v>
          </cell>
          <cell r="EF493">
            <v>0</v>
          </cell>
          <cell r="EH493">
            <v>0</v>
          </cell>
          <cell r="EI493">
            <v>0</v>
          </cell>
          <cell r="EJ493">
            <v>0</v>
          </cell>
          <cell r="EK493">
            <v>0</v>
          </cell>
          <cell r="EL493">
            <v>0</v>
          </cell>
          <cell r="EM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V494">
            <v>0</v>
          </cell>
          <cell r="AW494">
            <v>0</v>
          </cell>
          <cell r="AX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N494">
            <v>0</v>
          </cell>
          <cell r="CO494">
            <v>0</v>
          </cell>
          <cell r="CP494">
            <v>0</v>
          </cell>
          <cell r="CQ494">
            <v>0</v>
          </cell>
          <cell r="CS494">
            <v>0</v>
          </cell>
          <cell r="CT494">
            <v>0</v>
          </cell>
          <cell r="CU494">
            <v>0</v>
          </cell>
          <cell r="CV494">
            <v>0</v>
          </cell>
          <cell r="CW494">
            <v>0</v>
          </cell>
          <cell r="EE494">
            <v>0</v>
          </cell>
          <cell r="EF494">
            <v>0</v>
          </cell>
          <cell r="EH494">
            <v>0</v>
          </cell>
          <cell r="EI494">
            <v>0</v>
          </cell>
          <cell r="EJ494">
            <v>0</v>
          </cell>
          <cell r="EK494">
            <v>0</v>
          </cell>
          <cell r="EL494">
            <v>0</v>
          </cell>
          <cell r="EM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V495">
            <v>0</v>
          </cell>
          <cell r="AW495">
            <v>0</v>
          </cell>
          <cell r="AX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N495">
            <v>0</v>
          </cell>
          <cell r="CO495">
            <v>0</v>
          </cell>
          <cell r="CP495">
            <v>0</v>
          </cell>
          <cell r="CQ495">
            <v>0</v>
          </cell>
          <cell r="CS495">
            <v>0</v>
          </cell>
          <cell r="CT495">
            <v>0</v>
          </cell>
          <cell r="CU495">
            <v>0</v>
          </cell>
          <cell r="CV495">
            <v>0</v>
          </cell>
          <cell r="CW495">
            <v>0</v>
          </cell>
          <cell r="EE495">
            <v>0</v>
          </cell>
          <cell r="EF495">
            <v>0</v>
          </cell>
          <cell r="EH495">
            <v>0</v>
          </cell>
          <cell r="EI495">
            <v>0</v>
          </cell>
          <cell r="EJ495">
            <v>0</v>
          </cell>
          <cell r="EK495">
            <v>0</v>
          </cell>
          <cell r="EL495">
            <v>0</v>
          </cell>
          <cell r="EM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V496">
            <v>0</v>
          </cell>
          <cell r="AW496">
            <v>0</v>
          </cell>
          <cell r="AX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N496">
            <v>0</v>
          </cell>
          <cell r="CO496">
            <v>0</v>
          </cell>
          <cell r="CP496">
            <v>0</v>
          </cell>
          <cell r="CQ496">
            <v>0</v>
          </cell>
          <cell r="CS496">
            <v>0</v>
          </cell>
          <cell r="CT496">
            <v>0</v>
          </cell>
          <cell r="CU496">
            <v>0</v>
          </cell>
          <cell r="CV496">
            <v>0</v>
          </cell>
          <cell r="CW496">
            <v>0</v>
          </cell>
          <cell r="EE496">
            <v>0</v>
          </cell>
          <cell r="EF496">
            <v>0</v>
          </cell>
          <cell r="EH496">
            <v>0</v>
          </cell>
          <cell r="EI496">
            <v>0</v>
          </cell>
          <cell r="EJ496">
            <v>0</v>
          </cell>
          <cell r="EK496">
            <v>0</v>
          </cell>
          <cell r="EL496">
            <v>0</v>
          </cell>
          <cell r="EM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V497">
            <v>0</v>
          </cell>
          <cell r="AW497">
            <v>0</v>
          </cell>
          <cell r="AX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N497">
            <v>0</v>
          </cell>
          <cell r="CO497">
            <v>0</v>
          </cell>
          <cell r="CP497">
            <v>0</v>
          </cell>
          <cell r="CQ497">
            <v>0</v>
          </cell>
          <cell r="CS497">
            <v>0</v>
          </cell>
          <cell r="CT497">
            <v>0</v>
          </cell>
          <cell r="CU497">
            <v>0</v>
          </cell>
          <cell r="CV497">
            <v>0</v>
          </cell>
          <cell r="CW497">
            <v>0</v>
          </cell>
          <cell r="EE497">
            <v>0</v>
          </cell>
          <cell r="EF497">
            <v>0</v>
          </cell>
          <cell r="EH497">
            <v>0</v>
          </cell>
          <cell r="EI497">
            <v>0</v>
          </cell>
          <cell r="EJ497">
            <v>0</v>
          </cell>
          <cell r="EK497">
            <v>0</v>
          </cell>
          <cell r="EL497">
            <v>0</v>
          </cell>
          <cell r="EM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V498">
            <v>0</v>
          </cell>
          <cell r="AW498">
            <v>0</v>
          </cell>
          <cell r="AX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N498">
            <v>0</v>
          </cell>
          <cell r="CO498">
            <v>0</v>
          </cell>
          <cell r="CP498">
            <v>0</v>
          </cell>
          <cell r="CQ498">
            <v>0</v>
          </cell>
          <cell r="CS498">
            <v>0</v>
          </cell>
          <cell r="CT498">
            <v>0</v>
          </cell>
          <cell r="CU498">
            <v>0</v>
          </cell>
          <cell r="CV498">
            <v>0</v>
          </cell>
          <cell r="CW498">
            <v>0</v>
          </cell>
          <cell r="EE498">
            <v>0</v>
          </cell>
          <cell r="EF498">
            <v>0</v>
          </cell>
          <cell r="EH498">
            <v>0</v>
          </cell>
          <cell r="EI498">
            <v>0</v>
          </cell>
          <cell r="EJ498">
            <v>0</v>
          </cell>
          <cell r="EK498">
            <v>0</v>
          </cell>
          <cell r="EL498">
            <v>0</v>
          </cell>
          <cell r="EM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V499">
            <v>0</v>
          </cell>
          <cell r="AW499">
            <v>0</v>
          </cell>
          <cell r="AX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N499">
            <v>0</v>
          </cell>
          <cell r="CO499">
            <v>0</v>
          </cell>
          <cell r="CP499">
            <v>0</v>
          </cell>
          <cell r="CQ499">
            <v>0</v>
          </cell>
          <cell r="CS499">
            <v>0</v>
          </cell>
          <cell r="CT499">
            <v>0</v>
          </cell>
          <cell r="CU499">
            <v>0</v>
          </cell>
          <cell r="CV499">
            <v>0</v>
          </cell>
          <cell r="CW499">
            <v>0</v>
          </cell>
          <cell r="EE499">
            <v>0</v>
          </cell>
          <cell r="EF499">
            <v>0</v>
          </cell>
          <cell r="EH499">
            <v>0</v>
          </cell>
          <cell r="EI499">
            <v>0</v>
          </cell>
          <cell r="EJ499">
            <v>0</v>
          </cell>
          <cell r="EK499">
            <v>0</v>
          </cell>
          <cell r="EL499">
            <v>0</v>
          </cell>
          <cell r="EM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V500">
            <v>0</v>
          </cell>
          <cell r="AW500">
            <v>0</v>
          </cell>
          <cell r="AX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N500">
            <v>0</v>
          </cell>
          <cell r="CO500">
            <v>0</v>
          </cell>
          <cell r="CP500">
            <v>0</v>
          </cell>
          <cell r="CQ500">
            <v>0</v>
          </cell>
          <cell r="CS500">
            <v>0</v>
          </cell>
          <cell r="CT500">
            <v>0</v>
          </cell>
          <cell r="CU500">
            <v>0</v>
          </cell>
          <cell r="CV500">
            <v>0</v>
          </cell>
          <cell r="CW500">
            <v>0</v>
          </cell>
          <cell r="EE500">
            <v>0</v>
          </cell>
          <cell r="EF500">
            <v>0</v>
          </cell>
          <cell r="EH500">
            <v>0</v>
          </cell>
          <cell r="EI500">
            <v>0</v>
          </cell>
          <cell r="EJ500">
            <v>0</v>
          </cell>
          <cell r="EK500">
            <v>0</v>
          </cell>
          <cell r="EL500">
            <v>0</v>
          </cell>
          <cell r="EM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V501">
            <v>0</v>
          </cell>
          <cell r="AW501">
            <v>0</v>
          </cell>
          <cell r="AX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N501">
            <v>0</v>
          </cell>
          <cell r="CO501">
            <v>0</v>
          </cell>
          <cell r="CP501">
            <v>0</v>
          </cell>
          <cell r="CQ501">
            <v>0</v>
          </cell>
          <cell r="CS501">
            <v>0</v>
          </cell>
          <cell r="CT501">
            <v>0</v>
          </cell>
          <cell r="CU501">
            <v>0</v>
          </cell>
          <cell r="CV501">
            <v>0</v>
          </cell>
          <cell r="CW501">
            <v>0</v>
          </cell>
          <cell r="EE501">
            <v>0</v>
          </cell>
          <cell r="EF501">
            <v>0</v>
          </cell>
          <cell r="EH501">
            <v>0</v>
          </cell>
          <cell r="EI501">
            <v>0</v>
          </cell>
          <cell r="EJ501">
            <v>0</v>
          </cell>
          <cell r="EK501">
            <v>0</v>
          </cell>
          <cell r="EL501">
            <v>0</v>
          </cell>
          <cell r="EM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V502">
            <v>0</v>
          </cell>
          <cell r="AW502">
            <v>0</v>
          </cell>
          <cell r="AX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N502">
            <v>0</v>
          </cell>
          <cell r="CO502">
            <v>0</v>
          </cell>
          <cell r="CP502">
            <v>0</v>
          </cell>
          <cell r="CQ502">
            <v>0</v>
          </cell>
          <cell r="CS502">
            <v>0</v>
          </cell>
          <cell r="CT502">
            <v>0</v>
          </cell>
          <cell r="CU502">
            <v>0</v>
          </cell>
          <cell r="CV502">
            <v>0</v>
          </cell>
          <cell r="CW502">
            <v>0</v>
          </cell>
          <cell r="EE502">
            <v>0</v>
          </cell>
          <cell r="EF502">
            <v>0</v>
          </cell>
          <cell r="EH502">
            <v>0</v>
          </cell>
          <cell r="EI502">
            <v>0</v>
          </cell>
          <cell r="EJ502">
            <v>0</v>
          </cell>
          <cell r="EK502">
            <v>0</v>
          </cell>
          <cell r="EL502">
            <v>0</v>
          </cell>
          <cell r="EM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V503">
            <v>0</v>
          </cell>
          <cell r="AW503">
            <v>0</v>
          </cell>
          <cell r="AX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N503">
            <v>0</v>
          </cell>
          <cell r="CO503">
            <v>0</v>
          </cell>
          <cell r="CP503">
            <v>0</v>
          </cell>
          <cell r="CQ503">
            <v>0</v>
          </cell>
          <cell r="CS503">
            <v>0</v>
          </cell>
          <cell r="CT503">
            <v>0</v>
          </cell>
          <cell r="CU503">
            <v>0</v>
          </cell>
          <cell r="CV503">
            <v>0</v>
          </cell>
          <cell r="CW503">
            <v>0</v>
          </cell>
          <cell r="EE503">
            <v>0</v>
          </cell>
          <cell r="EF503">
            <v>0</v>
          </cell>
          <cell r="EH503">
            <v>0</v>
          </cell>
          <cell r="EI503">
            <v>0</v>
          </cell>
          <cell r="EJ503">
            <v>0</v>
          </cell>
          <cell r="EK503">
            <v>0</v>
          </cell>
          <cell r="EL503">
            <v>0</v>
          </cell>
          <cell r="EM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V504">
            <v>0</v>
          </cell>
          <cell r="AW504">
            <v>0</v>
          </cell>
          <cell r="AX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N504">
            <v>0</v>
          </cell>
          <cell r="CO504">
            <v>0</v>
          </cell>
          <cell r="CP504">
            <v>0</v>
          </cell>
          <cell r="CQ504">
            <v>0</v>
          </cell>
          <cell r="CS504">
            <v>0</v>
          </cell>
          <cell r="CT504">
            <v>0</v>
          </cell>
          <cell r="CU504">
            <v>0</v>
          </cell>
          <cell r="CV504">
            <v>0</v>
          </cell>
          <cell r="CW504">
            <v>0</v>
          </cell>
          <cell r="EE504">
            <v>0</v>
          </cell>
          <cell r="EF504">
            <v>0</v>
          </cell>
          <cell r="EH504">
            <v>0</v>
          </cell>
          <cell r="EI504">
            <v>0</v>
          </cell>
          <cell r="EJ504">
            <v>0</v>
          </cell>
          <cell r="EK504">
            <v>0</v>
          </cell>
          <cell r="EL504">
            <v>0</v>
          </cell>
          <cell r="EM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V505">
            <v>0</v>
          </cell>
          <cell r="AW505">
            <v>0</v>
          </cell>
          <cell r="AX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N505">
            <v>0</v>
          </cell>
          <cell r="CO505">
            <v>0</v>
          </cell>
          <cell r="CP505">
            <v>0</v>
          </cell>
          <cell r="CQ505">
            <v>0</v>
          </cell>
          <cell r="CS505">
            <v>0</v>
          </cell>
          <cell r="CT505">
            <v>0</v>
          </cell>
          <cell r="CU505">
            <v>0</v>
          </cell>
          <cell r="CV505">
            <v>0</v>
          </cell>
          <cell r="CW505">
            <v>0</v>
          </cell>
          <cell r="EE505">
            <v>0</v>
          </cell>
          <cell r="EF505">
            <v>0</v>
          </cell>
          <cell r="EH505">
            <v>0</v>
          </cell>
          <cell r="EI505">
            <v>0</v>
          </cell>
          <cell r="EJ505">
            <v>0</v>
          </cell>
          <cell r="EK505">
            <v>0</v>
          </cell>
          <cell r="EL505">
            <v>0</v>
          </cell>
          <cell r="EM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V506">
            <v>0</v>
          </cell>
          <cell r="AW506">
            <v>0</v>
          </cell>
          <cell r="AX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N506">
            <v>0</v>
          </cell>
          <cell r="CO506">
            <v>0</v>
          </cell>
          <cell r="CP506">
            <v>0</v>
          </cell>
          <cell r="CQ506">
            <v>0</v>
          </cell>
          <cell r="CS506">
            <v>0</v>
          </cell>
          <cell r="CT506">
            <v>0</v>
          </cell>
          <cell r="CU506">
            <v>0</v>
          </cell>
          <cell r="CV506">
            <v>0</v>
          </cell>
          <cell r="CW506">
            <v>0</v>
          </cell>
          <cell r="EE506">
            <v>0</v>
          </cell>
          <cell r="EF506">
            <v>0</v>
          </cell>
          <cell r="EH506">
            <v>0</v>
          </cell>
          <cell r="EI506">
            <v>0</v>
          </cell>
          <cell r="EJ506">
            <v>0</v>
          </cell>
          <cell r="EK506">
            <v>0</v>
          </cell>
          <cell r="EL506">
            <v>0</v>
          </cell>
          <cell r="EM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V507">
            <v>0</v>
          </cell>
          <cell r="AW507">
            <v>0</v>
          </cell>
          <cell r="AX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N507">
            <v>0</v>
          </cell>
          <cell r="CO507">
            <v>0</v>
          </cell>
          <cell r="CP507">
            <v>0</v>
          </cell>
          <cell r="CQ507">
            <v>0</v>
          </cell>
          <cell r="CS507">
            <v>0</v>
          </cell>
          <cell r="CT507">
            <v>0</v>
          </cell>
          <cell r="CU507">
            <v>0</v>
          </cell>
          <cell r="CV507">
            <v>0</v>
          </cell>
          <cell r="CW507">
            <v>0</v>
          </cell>
          <cell r="EE507">
            <v>0</v>
          </cell>
          <cell r="EF507">
            <v>0</v>
          </cell>
          <cell r="EH507">
            <v>0</v>
          </cell>
          <cell r="EI507">
            <v>0</v>
          </cell>
          <cell r="EJ507">
            <v>0</v>
          </cell>
          <cell r="EK507">
            <v>0</v>
          </cell>
          <cell r="EL507">
            <v>0</v>
          </cell>
          <cell r="EM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V508">
            <v>0</v>
          </cell>
          <cell r="AW508">
            <v>0</v>
          </cell>
          <cell r="AX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N508">
            <v>0</v>
          </cell>
          <cell r="CO508">
            <v>0</v>
          </cell>
          <cell r="CP508">
            <v>0</v>
          </cell>
          <cell r="CQ508">
            <v>0</v>
          </cell>
          <cell r="CS508">
            <v>0</v>
          </cell>
          <cell r="CT508">
            <v>0</v>
          </cell>
          <cell r="CU508">
            <v>0</v>
          </cell>
          <cell r="CV508">
            <v>0</v>
          </cell>
          <cell r="CW508">
            <v>0</v>
          </cell>
          <cell r="EE508">
            <v>0</v>
          </cell>
          <cell r="EF508">
            <v>0</v>
          </cell>
          <cell r="EH508">
            <v>0</v>
          </cell>
          <cell r="EI508">
            <v>0</v>
          </cell>
          <cell r="EJ508">
            <v>0</v>
          </cell>
          <cell r="EK508">
            <v>0</v>
          </cell>
          <cell r="EL508">
            <v>0</v>
          </cell>
          <cell r="EM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V509">
            <v>0</v>
          </cell>
          <cell r="AW509">
            <v>0</v>
          </cell>
          <cell r="AX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N509">
            <v>0</v>
          </cell>
          <cell r="CO509">
            <v>0</v>
          </cell>
          <cell r="CP509">
            <v>0</v>
          </cell>
          <cell r="CQ509">
            <v>0</v>
          </cell>
          <cell r="CS509">
            <v>0</v>
          </cell>
          <cell r="CT509">
            <v>0</v>
          </cell>
          <cell r="CU509">
            <v>0</v>
          </cell>
          <cell r="CV509">
            <v>0</v>
          </cell>
          <cell r="CW509">
            <v>0</v>
          </cell>
          <cell r="EE509">
            <v>0</v>
          </cell>
          <cell r="EF509">
            <v>0</v>
          </cell>
          <cell r="EH509">
            <v>0</v>
          </cell>
          <cell r="EI509">
            <v>0</v>
          </cell>
          <cell r="EJ509">
            <v>0</v>
          </cell>
          <cell r="EK509">
            <v>0</v>
          </cell>
          <cell r="EL509">
            <v>0</v>
          </cell>
          <cell r="EM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V510">
            <v>0</v>
          </cell>
          <cell r="AW510">
            <v>0</v>
          </cell>
          <cell r="AX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N510">
            <v>0</v>
          </cell>
          <cell r="CO510">
            <v>0</v>
          </cell>
          <cell r="CP510">
            <v>0</v>
          </cell>
          <cell r="CQ510">
            <v>0</v>
          </cell>
          <cell r="CS510">
            <v>0</v>
          </cell>
          <cell r="CT510">
            <v>0</v>
          </cell>
          <cell r="CU510">
            <v>0</v>
          </cell>
          <cell r="CV510">
            <v>0</v>
          </cell>
          <cell r="CW510">
            <v>0</v>
          </cell>
          <cell r="EE510">
            <v>0</v>
          </cell>
          <cell r="EF510">
            <v>0</v>
          </cell>
          <cell r="EH510">
            <v>0</v>
          </cell>
          <cell r="EI510">
            <v>0</v>
          </cell>
          <cell r="EJ510">
            <v>0</v>
          </cell>
          <cell r="EK510">
            <v>0</v>
          </cell>
          <cell r="EL510">
            <v>0</v>
          </cell>
          <cell r="EM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V511">
            <v>0</v>
          </cell>
          <cell r="AW511">
            <v>0</v>
          </cell>
          <cell r="AX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C511">
            <v>0</v>
          </cell>
          <cell r="CD511">
            <v>0</v>
          </cell>
          <cell r="CE511">
            <v>0</v>
          </cell>
          <cell r="CF511">
            <v>0</v>
          </cell>
          <cell r="CG511">
            <v>0</v>
          </cell>
          <cell r="CH511">
            <v>0</v>
          </cell>
          <cell r="CN511">
            <v>0</v>
          </cell>
          <cell r="CO511">
            <v>0</v>
          </cell>
          <cell r="CP511">
            <v>0</v>
          </cell>
          <cell r="CQ511">
            <v>0</v>
          </cell>
          <cell r="CS511">
            <v>0</v>
          </cell>
          <cell r="CT511">
            <v>0</v>
          </cell>
          <cell r="CU511">
            <v>0</v>
          </cell>
          <cell r="CV511">
            <v>0</v>
          </cell>
          <cell r="CW511">
            <v>0</v>
          </cell>
          <cell r="EE511">
            <v>0</v>
          </cell>
          <cell r="EF511">
            <v>0</v>
          </cell>
          <cell r="EH511">
            <v>0</v>
          </cell>
          <cell r="EI511">
            <v>0</v>
          </cell>
          <cell r="EJ511">
            <v>0</v>
          </cell>
          <cell r="EK511">
            <v>0</v>
          </cell>
          <cell r="EL511">
            <v>0</v>
          </cell>
          <cell r="EM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V512">
            <v>0</v>
          </cell>
          <cell r="AW512">
            <v>0</v>
          </cell>
          <cell r="AX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N512">
            <v>0</v>
          </cell>
          <cell r="CO512">
            <v>0</v>
          </cell>
          <cell r="CP512">
            <v>0</v>
          </cell>
          <cell r="CQ512">
            <v>0</v>
          </cell>
          <cell r="CS512">
            <v>0</v>
          </cell>
          <cell r="CT512">
            <v>0</v>
          </cell>
          <cell r="CU512">
            <v>0</v>
          </cell>
          <cell r="CV512">
            <v>0</v>
          </cell>
          <cell r="CW512">
            <v>0</v>
          </cell>
          <cell r="EE512">
            <v>0</v>
          </cell>
          <cell r="EF512">
            <v>0</v>
          </cell>
          <cell r="EH512">
            <v>0</v>
          </cell>
          <cell r="EI512">
            <v>0</v>
          </cell>
          <cell r="EJ512">
            <v>0</v>
          </cell>
          <cell r="EK512">
            <v>0</v>
          </cell>
          <cell r="EL512">
            <v>0</v>
          </cell>
          <cell r="EM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V513">
            <v>0</v>
          </cell>
          <cell r="AW513">
            <v>0</v>
          </cell>
          <cell r="AX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N513">
            <v>0</v>
          </cell>
          <cell r="CO513">
            <v>0</v>
          </cell>
          <cell r="CP513">
            <v>0</v>
          </cell>
          <cell r="CQ513">
            <v>0</v>
          </cell>
          <cell r="CS513">
            <v>0</v>
          </cell>
          <cell r="CT513">
            <v>0</v>
          </cell>
          <cell r="CU513">
            <v>0</v>
          </cell>
          <cell r="CV513">
            <v>0</v>
          </cell>
          <cell r="CW513">
            <v>0</v>
          </cell>
          <cell r="EE513">
            <v>0</v>
          </cell>
          <cell r="EF513">
            <v>0</v>
          </cell>
          <cell r="EH513">
            <v>0</v>
          </cell>
          <cell r="EI513">
            <v>0</v>
          </cell>
          <cell r="EJ513">
            <v>0</v>
          </cell>
          <cell r="EK513">
            <v>0</v>
          </cell>
          <cell r="EL513">
            <v>0</v>
          </cell>
          <cell r="EM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V514">
            <v>0</v>
          </cell>
          <cell r="AW514">
            <v>0</v>
          </cell>
          <cell r="AX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N514">
            <v>0</v>
          </cell>
          <cell r="CO514">
            <v>0</v>
          </cell>
          <cell r="CP514">
            <v>0</v>
          </cell>
          <cell r="CQ514">
            <v>0</v>
          </cell>
          <cell r="CS514">
            <v>0</v>
          </cell>
          <cell r="CT514">
            <v>0</v>
          </cell>
          <cell r="CU514">
            <v>0</v>
          </cell>
          <cell r="CV514">
            <v>0</v>
          </cell>
          <cell r="CW514">
            <v>0</v>
          </cell>
          <cell r="EE514">
            <v>0</v>
          </cell>
          <cell r="EF514">
            <v>0</v>
          </cell>
          <cell r="EH514">
            <v>0</v>
          </cell>
          <cell r="EI514">
            <v>0</v>
          </cell>
          <cell r="EJ514">
            <v>0</v>
          </cell>
          <cell r="EK514">
            <v>0</v>
          </cell>
          <cell r="EL514">
            <v>0</v>
          </cell>
          <cell r="EM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V515">
            <v>0</v>
          </cell>
          <cell r="AW515">
            <v>0</v>
          </cell>
          <cell r="AX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N515">
            <v>0</v>
          </cell>
          <cell r="CO515">
            <v>0</v>
          </cell>
          <cell r="CP515">
            <v>0</v>
          </cell>
          <cell r="CQ515">
            <v>0</v>
          </cell>
          <cell r="CS515">
            <v>0</v>
          </cell>
          <cell r="CT515">
            <v>0</v>
          </cell>
          <cell r="CU515">
            <v>0</v>
          </cell>
          <cell r="CV515">
            <v>0</v>
          </cell>
          <cell r="CW515">
            <v>0</v>
          </cell>
          <cell r="EE515">
            <v>0</v>
          </cell>
          <cell r="EF515">
            <v>0</v>
          </cell>
          <cell r="EH515">
            <v>0</v>
          </cell>
          <cell r="EI515">
            <v>0</v>
          </cell>
          <cell r="EJ515">
            <v>0</v>
          </cell>
          <cell r="EK515">
            <v>0</v>
          </cell>
          <cell r="EL515">
            <v>0</v>
          </cell>
          <cell r="EM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V516">
            <v>0</v>
          </cell>
          <cell r="AW516">
            <v>0</v>
          </cell>
          <cell r="AX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N516">
            <v>0</v>
          </cell>
          <cell r="CO516">
            <v>0</v>
          </cell>
          <cell r="CP516">
            <v>0</v>
          </cell>
          <cell r="CQ516">
            <v>0</v>
          </cell>
          <cell r="CS516">
            <v>0</v>
          </cell>
          <cell r="CT516">
            <v>0</v>
          </cell>
          <cell r="CU516">
            <v>0</v>
          </cell>
          <cell r="CV516">
            <v>0</v>
          </cell>
          <cell r="CW516">
            <v>0</v>
          </cell>
          <cell r="EE516">
            <v>0</v>
          </cell>
          <cell r="EF516">
            <v>0</v>
          </cell>
          <cell r="EH516">
            <v>0</v>
          </cell>
          <cell r="EI516">
            <v>0</v>
          </cell>
          <cell r="EJ516">
            <v>0</v>
          </cell>
          <cell r="EK516">
            <v>0</v>
          </cell>
          <cell r="EL516">
            <v>0</v>
          </cell>
          <cell r="EM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V517">
            <v>0</v>
          </cell>
          <cell r="AW517">
            <v>0</v>
          </cell>
          <cell r="AX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N517">
            <v>0</v>
          </cell>
          <cell r="CO517">
            <v>0</v>
          </cell>
          <cell r="CP517">
            <v>0</v>
          </cell>
          <cell r="CQ517">
            <v>0</v>
          </cell>
          <cell r="CS517">
            <v>0</v>
          </cell>
          <cell r="CT517">
            <v>0</v>
          </cell>
          <cell r="CU517">
            <v>0</v>
          </cell>
          <cell r="CV517">
            <v>0</v>
          </cell>
          <cell r="CW517">
            <v>0</v>
          </cell>
          <cell r="EE517">
            <v>0</v>
          </cell>
          <cell r="EF517">
            <v>0</v>
          </cell>
          <cell r="EH517">
            <v>0</v>
          </cell>
          <cell r="EI517">
            <v>0</v>
          </cell>
          <cell r="EJ517">
            <v>0</v>
          </cell>
          <cell r="EK517">
            <v>0</v>
          </cell>
          <cell r="EL517">
            <v>0</v>
          </cell>
          <cell r="EM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V518">
            <v>0</v>
          </cell>
          <cell r="AW518">
            <v>0</v>
          </cell>
          <cell r="AX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N518">
            <v>0</v>
          </cell>
          <cell r="CO518">
            <v>0</v>
          </cell>
          <cell r="CP518">
            <v>0</v>
          </cell>
          <cell r="CQ518">
            <v>0</v>
          </cell>
          <cell r="CS518">
            <v>0</v>
          </cell>
          <cell r="CT518">
            <v>0</v>
          </cell>
          <cell r="CU518">
            <v>0</v>
          </cell>
          <cell r="CV518">
            <v>0</v>
          </cell>
          <cell r="CW518">
            <v>0</v>
          </cell>
          <cell r="EE518">
            <v>0</v>
          </cell>
          <cell r="EF518">
            <v>0</v>
          </cell>
          <cell r="EH518">
            <v>0</v>
          </cell>
          <cell r="EI518">
            <v>0</v>
          </cell>
          <cell r="EJ518">
            <v>0</v>
          </cell>
          <cell r="EK518">
            <v>0</v>
          </cell>
          <cell r="EL518">
            <v>0</v>
          </cell>
          <cell r="EM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V519">
            <v>0</v>
          </cell>
          <cell r="AW519">
            <v>0</v>
          </cell>
          <cell r="AX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cell r="CA519">
            <v>0</v>
          </cell>
          <cell r="CB519">
            <v>0</v>
          </cell>
          <cell r="CC519">
            <v>0</v>
          </cell>
          <cell r="CD519">
            <v>0</v>
          </cell>
          <cell r="CE519">
            <v>0</v>
          </cell>
          <cell r="CF519">
            <v>0</v>
          </cell>
          <cell r="CG519">
            <v>0</v>
          </cell>
          <cell r="CH519">
            <v>0</v>
          </cell>
          <cell r="CN519">
            <v>0</v>
          </cell>
          <cell r="CO519">
            <v>0</v>
          </cell>
          <cell r="CP519">
            <v>0</v>
          </cell>
          <cell r="CQ519">
            <v>0</v>
          </cell>
          <cell r="CS519">
            <v>0</v>
          </cell>
          <cell r="CT519">
            <v>0</v>
          </cell>
          <cell r="CU519">
            <v>0</v>
          </cell>
          <cell r="CV519">
            <v>0</v>
          </cell>
          <cell r="CW519">
            <v>0</v>
          </cell>
          <cell r="EE519">
            <v>0</v>
          </cell>
          <cell r="EF519">
            <v>0</v>
          </cell>
          <cell r="EH519">
            <v>0</v>
          </cell>
          <cell r="EI519">
            <v>0</v>
          </cell>
          <cell r="EJ519">
            <v>0</v>
          </cell>
          <cell r="EK519">
            <v>0</v>
          </cell>
          <cell r="EL519">
            <v>0</v>
          </cell>
          <cell r="EM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V520">
            <v>0</v>
          </cell>
          <cell r="AW520">
            <v>0</v>
          </cell>
          <cell r="AX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N520">
            <v>0</v>
          </cell>
          <cell r="CO520">
            <v>0</v>
          </cell>
          <cell r="CP520">
            <v>0</v>
          </cell>
          <cell r="CQ520">
            <v>0</v>
          </cell>
          <cell r="CS520">
            <v>0</v>
          </cell>
          <cell r="CT520">
            <v>0</v>
          </cell>
          <cell r="CU520">
            <v>0</v>
          </cell>
          <cell r="CV520">
            <v>0</v>
          </cell>
          <cell r="CW520">
            <v>0</v>
          </cell>
          <cell r="EE520">
            <v>0</v>
          </cell>
          <cell r="EF520">
            <v>0</v>
          </cell>
          <cell r="EH520">
            <v>0</v>
          </cell>
          <cell r="EI520">
            <v>0</v>
          </cell>
          <cell r="EJ520">
            <v>0</v>
          </cell>
          <cell r="EK520">
            <v>0</v>
          </cell>
          <cell r="EL520">
            <v>0</v>
          </cell>
          <cell r="EM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V521">
            <v>0</v>
          </cell>
          <cell r="AW521">
            <v>0</v>
          </cell>
          <cell r="AX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N521">
            <v>0</v>
          </cell>
          <cell r="CO521">
            <v>0</v>
          </cell>
          <cell r="CP521">
            <v>0</v>
          </cell>
          <cell r="CQ521">
            <v>0</v>
          </cell>
          <cell r="CS521">
            <v>0</v>
          </cell>
          <cell r="CT521">
            <v>0</v>
          </cell>
          <cell r="CU521">
            <v>0</v>
          </cell>
          <cell r="CV521">
            <v>0</v>
          </cell>
          <cell r="CW521">
            <v>0</v>
          </cell>
          <cell r="EE521">
            <v>0</v>
          </cell>
          <cell r="EF521">
            <v>0</v>
          </cell>
          <cell r="EH521">
            <v>0</v>
          </cell>
          <cell r="EI521">
            <v>0</v>
          </cell>
          <cell r="EJ521">
            <v>0</v>
          </cell>
          <cell r="EK521">
            <v>0</v>
          </cell>
          <cell r="EL521">
            <v>0</v>
          </cell>
          <cell r="EM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V522">
            <v>0</v>
          </cell>
          <cell r="AW522">
            <v>0</v>
          </cell>
          <cell r="AX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N522">
            <v>0</v>
          </cell>
          <cell r="CO522">
            <v>0</v>
          </cell>
          <cell r="CP522">
            <v>0</v>
          </cell>
          <cell r="CQ522">
            <v>0</v>
          </cell>
          <cell r="CS522">
            <v>0</v>
          </cell>
          <cell r="CT522">
            <v>0</v>
          </cell>
          <cell r="CU522">
            <v>0</v>
          </cell>
          <cell r="CV522">
            <v>0</v>
          </cell>
          <cell r="CW522">
            <v>0</v>
          </cell>
          <cell r="EE522">
            <v>0</v>
          </cell>
          <cell r="EF522">
            <v>0</v>
          </cell>
          <cell r="EH522">
            <v>0</v>
          </cell>
          <cell r="EI522">
            <v>0</v>
          </cell>
          <cell r="EJ522">
            <v>0</v>
          </cell>
          <cell r="EK522">
            <v>0</v>
          </cell>
          <cell r="EL522">
            <v>0</v>
          </cell>
          <cell r="EM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V523">
            <v>0</v>
          </cell>
          <cell r="AW523">
            <v>0</v>
          </cell>
          <cell r="AX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N523">
            <v>0</v>
          </cell>
          <cell r="CO523">
            <v>0</v>
          </cell>
          <cell r="CP523">
            <v>0</v>
          </cell>
          <cell r="CQ523">
            <v>0</v>
          </cell>
          <cell r="CS523">
            <v>0</v>
          </cell>
          <cell r="CT523">
            <v>0</v>
          </cell>
          <cell r="CU523">
            <v>0</v>
          </cell>
          <cell r="CV523">
            <v>0</v>
          </cell>
          <cell r="CW523">
            <v>0</v>
          </cell>
          <cell r="EE523">
            <v>0</v>
          </cell>
          <cell r="EF523">
            <v>0</v>
          </cell>
          <cell r="EH523">
            <v>0</v>
          </cell>
          <cell r="EI523">
            <v>0</v>
          </cell>
          <cell r="EJ523">
            <v>0</v>
          </cell>
          <cell r="EK523">
            <v>0</v>
          </cell>
          <cell r="EL523">
            <v>0</v>
          </cell>
          <cell r="EM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V524">
            <v>0</v>
          </cell>
          <cell r="AW524">
            <v>0</v>
          </cell>
          <cell r="AX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N524">
            <v>0</v>
          </cell>
          <cell r="CO524">
            <v>0</v>
          </cell>
          <cell r="CP524">
            <v>0</v>
          </cell>
          <cell r="CQ524">
            <v>0</v>
          </cell>
          <cell r="CS524">
            <v>0</v>
          </cell>
          <cell r="CT524">
            <v>0</v>
          </cell>
          <cell r="CU524">
            <v>0</v>
          </cell>
          <cell r="CV524">
            <v>0</v>
          </cell>
          <cell r="CW524">
            <v>0</v>
          </cell>
          <cell r="EE524">
            <v>0</v>
          </cell>
          <cell r="EF524">
            <v>0</v>
          </cell>
          <cell r="EH524">
            <v>0</v>
          </cell>
          <cell r="EI524">
            <v>0</v>
          </cell>
          <cell r="EJ524">
            <v>0</v>
          </cell>
          <cell r="EK524">
            <v>0</v>
          </cell>
          <cell r="EL524">
            <v>0</v>
          </cell>
          <cell r="EM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V525">
            <v>0</v>
          </cell>
          <cell r="AW525">
            <v>0</v>
          </cell>
          <cell r="AX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N525">
            <v>0</v>
          </cell>
          <cell r="CO525">
            <v>0</v>
          </cell>
          <cell r="CP525">
            <v>0</v>
          </cell>
          <cell r="CQ525">
            <v>0</v>
          </cell>
          <cell r="CS525">
            <v>0</v>
          </cell>
          <cell r="CT525">
            <v>0</v>
          </cell>
          <cell r="CU525">
            <v>0</v>
          </cell>
          <cell r="CV525">
            <v>0</v>
          </cell>
          <cell r="CW525">
            <v>0</v>
          </cell>
          <cell r="EE525">
            <v>0</v>
          </cell>
          <cell r="EF525">
            <v>0</v>
          </cell>
          <cell r="EH525">
            <v>0</v>
          </cell>
          <cell r="EI525">
            <v>0</v>
          </cell>
          <cell r="EJ525">
            <v>0</v>
          </cell>
          <cell r="EK525">
            <v>0</v>
          </cell>
          <cell r="EL525">
            <v>0</v>
          </cell>
          <cell r="EM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V526">
            <v>0</v>
          </cell>
          <cell r="AW526">
            <v>0</v>
          </cell>
          <cell r="AX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N526">
            <v>0</v>
          </cell>
          <cell r="CO526">
            <v>0</v>
          </cell>
          <cell r="CP526">
            <v>0</v>
          </cell>
          <cell r="CQ526">
            <v>0</v>
          </cell>
          <cell r="CS526">
            <v>0</v>
          </cell>
          <cell r="CT526">
            <v>0</v>
          </cell>
          <cell r="CU526">
            <v>0</v>
          </cell>
          <cell r="CV526">
            <v>0</v>
          </cell>
          <cell r="CW526">
            <v>0</v>
          </cell>
          <cell r="EE526">
            <v>0</v>
          </cell>
          <cell r="EF526">
            <v>0</v>
          </cell>
          <cell r="EH526">
            <v>0</v>
          </cell>
          <cell r="EI526">
            <v>0</v>
          </cell>
          <cell r="EJ526">
            <v>0</v>
          </cell>
          <cell r="EK526">
            <v>0</v>
          </cell>
          <cell r="EL526">
            <v>0</v>
          </cell>
          <cell r="EM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V527">
            <v>0</v>
          </cell>
          <cell r="AW527">
            <v>0</v>
          </cell>
          <cell r="AX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N527">
            <v>0</v>
          </cell>
          <cell r="CO527">
            <v>0</v>
          </cell>
          <cell r="CP527">
            <v>0</v>
          </cell>
          <cell r="CQ527">
            <v>0</v>
          </cell>
          <cell r="CS527">
            <v>0</v>
          </cell>
          <cell r="CT527">
            <v>0</v>
          </cell>
          <cell r="CU527">
            <v>0</v>
          </cell>
          <cell r="CV527">
            <v>0</v>
          </cell>
          <cell r="CW527">
            <v>0</v>
          </cell>
          <cell r="EE527">
            <v>0</v>
          </cell>
          <cell r="EF527">
            <v>0</v>
          </cell>
          <cell r="EH527">
            <v>0</v>
          </cell>
          <cell r="EI527">
            <v>0</v>
          </cell>
          <cell r="EJ527">
            <v>0</v>
          </cell>
          <cell r="EK527">
            <v>0</v>
          </cell>
          <cell r="EL527">
            <v>0</v>
          </cell>
          <cell r="EM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V528">
            <v>0</v>
          </cell>
          <cell r="AW528">
            <v>0</v>
          </cell>
          <cell r="AX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N528">
            <v>0</v>
          </cell>
          <cell r="CO528">
            <v>0</v>
          </cell>
          <cell r="CP528">
            <v>0</v>
          </cell>
          <cell r="CQ528">
            <v>0</v>
          </cell>
          <cell r="CS528">
            <v>0</v>
          </cell>
          <cell r="CT528">
            <v>0</v>
          </cell>
          <cell r="CU528">
            <v>0</v>
          </cell>
          <cell r="CV528">
            <v>0</v>
          </cell>
          <cell r="CW528">
            <v>0</v>
          </cell>
          <cell r="EE528">
            <v>0</v>
          </cell>
          <cell r="EF528">
            <v>0</v>
          </cell>
          <cell r="EH528">
            <v>0</v>
          </cell>
          <cell r="EI528">
            <v>0</v>
          </cell>
          <cell r="EJ528">
            <v>0</v>
          </cell>
          <cell r="EK528">
            <v>0</v>
          </cell>
          <cell r="EL528">
            <v>0</v>
          </cell>
          <cell r="EM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V529">
            <v>0</v>
          </cell>
          <cell r="AW529">
            <v>0</v>
          </cell>
          <cell r="AX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N529">
            <v>0</v>
          </cell>
          <cell r="CO529">
            <v>0</v>
          </cell>
          <cell r="CP529">
            <v>0</v>
          </cell>
          <cell r="CQ529">
            <v>0</v>
          </cell>
          <cell r="CS529">
            <v>0</v>
          </cell>
          <cell r="CT529">
            <v>0</v>
          </cell>
          <cell r="CU529">
            <v>0</v>
          </cell>
          <cell r="CV529">
            <v>0</v>
          </cell>
          <cell r="CW529">
            <v>0</v>
          </cell>
          <cell r="EE529">
            <v>0</v>
          </cell>
          <cell r="EF529">
            <v>0</v>
          </cell>
          <cell r="EH529">
            <v>0</v>
          </cell>
          <cell r="EI529">
            <v>0</v>
          </cell>
          <cell r="EJ529">
            <v>0</v>
          </cell>
          <cell r="EK529">
            <v>0</v>
          </cell>
          <cell r="EL529">
            <v>0</v>
          </cell>
          <cell r="EM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V530">
            <v>0</v>
          </cell>
          <cell r="AW530">
            <v>0</v>
          </cell>
          <cell r="AX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N530">
            <v>0</v>
          </cell>
          <cell r="CO530">
            <v>0</v>
          </cell>
          <cell r="CP530">
            <v>0</v>
          </cell>
          <cell r="CQ530">
            <v>0</v>
          </cell>
          <cell r="CS530">
            <v>0</v>
          </cell>
          <cell r="CT530">
            <v>0</v>
          </cell>
          <cell r="CU530">
            <v>0</v>
          </cell>
          <cell r="CV530">
            <v>0</v>
          </cell>
          <cell r="CW530">
            <v>0</v>
          </cell>
          <cell r="EE530">
            <v>0</v>
          </cell>
          <cell r="EF530">
            <v>0</v>
          </cell>
          <cell r="EH530">
            <v>0</v>
          </cell>
          <cell r="EI530">
            <v>0</v>
          </cell>
          <cell r="EJ530">
            <v>0</v>
          </cell>
          <cell r="EK530">
            <v>0</v>
          </cell>
          <cell r="EL530">
            <v>0</v>
          </cell>
          <cell r="EM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V531">
            <v>0</v>
          </cell>
          <cell r="AW531">
            <v>0</v>
          </cell>
          <cell r="AX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N531">
            <v>0</v>
          </cell>
          <cell r="CO531">
            <v>0</v>
          </cell>
          <cell r="CP531">
            <v>0</v>
          </cell>
          <cell r="CQ531">
            <v>0</v>
          </cell>
          <cell r="CS531">
            <v>0</v>
          </cell>
          <cell r="CT531">
            <v>0</v>
          </cell>
          <cell r="CU531">
            <v>0</v>
          </cell>
          <cell r="CV531">
            <v>0</v>
          </cell>
          <cell r="CW531">
            <v>0</v>
          </cell>
          <cell r="EE531">
            <v>0</v>
          </cell>
          <cell r="EF531">
            <v>0</v>
          </cell>
          <cell r="EH531">
            <v>0</v>
          </cell>
          <cell r="EI531">
            <v>0</v>
          </cell>
          <cell r="EJ531">
            <v>0</v>
          </cell>
          <cell r="EK531">
            <v>0</v>
          </cell>
          <cell r="EL531">
            <v>0</v>
          </cell>
          <cell r="EM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V532">
            <v>0</v>
          </cell>
          <cell r="AW532">
            <v>0</v>
          </cell>
          <cell r="AX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N532">
            <v>0</v>
          </cell>
          <cell r="CO532">
            <v>0</v>
          </cell>
          <cell r="CP532">
            <v>0</v>
          </cell>
          <cell r="CQ532">
            <v>0</v>
          </cell>
          <cell r="CS532">
            <v>0</v>
          </cell>
          <cell r="CT532">
            <v>0</v>
          </cell>
          <cell r="CU532">
            <v>0</v>
          </cell>
          <cell r="CV532">
            <v>0</v>
          </cell>
          <cell r="CW532">
            <v>0</v>
          </cell>
          <cell r="EE532">
            <v>0</v>
          </cell>
          <cell r="EF532">
            <v>0</v>
          </cell>
          <cell r="EH532">
            <v>0</v>
          </cell>
          <cell r="EI532">
            <v>0</v>
          </cell>
          <cell r="EJ532">
            <v>0</v>
          </cell>
          <cell r="EK532">
            <v>0</v>
          </cell>
          <cell r="EL532">
            <v>0</v>
          </cell>
          <cell r="EM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V533">
            <v>0</v>
          </cell>
          <cell r="AW533">
            <v>0</v>
          </cell>
          <cell r="AX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N533">
            <v>0</v>
          </cell>
          <cell r="CO533">
            <v>0</v>
          </cell>
          <cell r="CP533">
            <v>0</v>
          </cell>
          <cell r="CQ533">
            <v>0</v>
          </cell>
          <cell r="CS533">
            <v>0</v>
          </cell>
          <cell r="CT533">
            <v>0</v>
          </cell>
          <cell r="CU533">
            <v>0</v>
          </cell>
          <cell r="CV533">
            <v>0</v>
          </cell>
          <cell r="CW533">
            <v>0</v>
          </cell>
          <cell r="EE533">
            <v>0</v>
          </cell>
          <cell r="EF533">
            <v>0</v>
          </cell>
          <cell r="EH533">
            <v>0</v>
          </cell>
          <cell r="EI533">
            <v>0</v>
          </cell>
          <cell r="EJ533">
            <v>0</v>
          </cell>
          <cell r="EK533">
            <v>0</v>
          </cell>
          <cell r="EL533">
            <v>0</v>
          </cell>
          <cell r="EM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V534">
            <v>0</v>
          </cell>
          <cell r="AW534">
            <v>0</v>
          </cell>
          <cell r="AX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N534">
            <v>0</v>
          </cell>
          <cell r="CO534">
            <v>0</v>
          </cell>
          <cell r="CP534">
            <v>0</v>
          </cell>
          <cell r="CQ534">
            <v>0</v>
          </cell>
          <cell r="CS534">
            <v>0</v>
          </cell>
          <cell r="CT534">
            <v>0</v>
          </cell>
          <cell r="CU534">
            <v>0</v>
          </cell>
          <cell r="CV534">
            <v>0</v>
          </cell>
          <cell r="CW534">
            <v>0</v>
          </cell>
          <cell r="EE534">
            <v>0</v>
          </cell>
          <cell r="EF534">
            <v>0</v>
          </cell>
          <cell r="EH534">
            <v>0</v>
          </cell>
          <cell r="EI534">
            <v>0</v>
          </cell>
          <cell r="EJ534">
            <v>0</v>
          </cell>
          <cell r="EK534">
            <v>0</v>
          </cell>
          <cell r="EL534">
            <v>0</v>
          </cell>
          <cell r="EM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V535">
            <v>0</v>
          </cell>
          <cell r="AW535">
            <v>0</v>
          </cell>
          <cell r="AX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N535">
            <v>0</v>
          </cell>
          <cell r="CO535">
            <v>0</v>
          </cell>
          <cell r="CP535">
            <v>0</v>
          </cell>
          <cell r="CQ535">
            <v>0</v>
          </cell>
          <cell r="CS535">
            <v>0</v>
          </cell>
          <cell r="CT535">
            <v>0</v>
          </cell>
          <cell r="CU535">
            <v>0</v>
          </cell>
          <cell r="CV535">
            <v>0</v>
          </cell>
          <cell r="CW535">
            <v>0</v>
          </cell>
          <cell r="EE535">
            <v>0</v>
          </cell>
          <cell r="EF535">
            <v>0</v>
          </cell>
          <cell r="EH535">
            <v>0</v>
          </cell>
          <cell r="EI535">
            <v>0</v>
          </cell>
          <cell r="EJ535">
            <v>0</v>
          </cell>
          <cell r="EK535">
            <v>0</v>
          </cell>
          <cell r="EL535">
            <v>0</v>
          </cell>
          <cell r="EM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V536">
            <v>0</v>
          </cell>
          <cell r="AW536">
            <v>0</v>
          </cell>
          <cell r="AX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N536">
            <v>0</v>
          </cell>
          <cell r="CO536">
            <v>0</v>
          </cell>
          <cell r="CP536">
            <v>0</v>
          </cell>
          <cell r="CQ536">
            <v>0</v>
          </cell>
          <cell r="CS536">
            <v>0</v>
          </cell>
          <cell r="CT536">
            <v>0</v>
          </cell>
          <cell r="CU536">
            <v>0</v>
          </cell>
          <cell r="CV536">
            <v>0</v>
          </cell>
          <cell r="CW536">
            <v>0</v>
          </cell>
          <cell r="EE536">
            <v>0</v>
          </cell>
          <cell r="EF536">
            <v>0</v>
          </cell>
          <cell r="EH536">
            <v>0</v>
          </cell>
          <cell r="EI536">
            <v>0</v>
          </cell>
          <cell r="EJ536">
            <v>0</v>
          </cell>
          <cell r="EK536">
            <v>0</v>
          </cell>
          <cell r="EL536">
            <v>0</v>
          </cell>
          <cell r="EM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V537">
            <v>0</v>
          </cell>
          <cell r="AW537">
            <v>0</v>
          </cell>
          <cell r="AX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N537">
            <v>0</v>
          </cell>
          <cell r="CO537">
            <v>0</v>
          </cell>
          <cell r="CP537">
            <v>0</v>
          </cell>
          <cell r="CQ537">
            <v>0</v>
          </cell>
          <cell r="CS537">
            <v>0</v>
          </cell>
          <cell r="CT537">
            <v>0</v>
          </cell>
          <cell r="CU537">
            <v>0</v>
          </cell>
          <cell r="CV537">
            <v>0</v>
          </cell>
          <cell r="CW537">
            <v>0</v>
          </cell>
          <cell r="EE537">
            <v>0</v>
          </cell>
          <cell r="EF537">
            <v>0</v>
          </cell>
          <cell r="EH537">
            <v>0</v>
          </cell>
          <cell r="EI537">
            <v>0</v>
          </cell>
          <cell r="EJ537">
            <v>0</v>
          </cell>
          <cell r="EK537">
            <v>0</v>
          </cell>
          <cell r="EL537">
            <v>0</v>
          </cell>
          <cell r="EM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V538">
            <v>0</v>
          </cell>
          <cell r="AW538">
            <v>0</v>
          </cell>
          <cell r="AX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N538">
            <v>0</v>
          </cell>
          <cell r="CO538">
            <v>0</v>
          </cell>
          <cell r="CP538">
            <v>0</v>
          </cell>
          <cell r="CQ538">
            <v>0</v>
          </cell>
          <cell r="CS538">
            <v>0</v>
          </cell>
          <cell r="CT538">
            <v>0</v>
          </cell>
          <cell r="CU538">
            <v>0</v>
          </cell>
          <cell r="CV538">
            <v>0</v>
          </cell>
          <cell r="CW538">
            <v>0</v>
          </cell>
          <cell r="EE538">
            <v>0</v>
          </cell>
          <cell r="EF538">
            <v>0</v>
          </cell>
          <cell r="EH538">
            <v>0</v>
          </cell>
          <cell r="EI538">
            <v>0</v>
          </cell>
          <cell r="EJ538">
            <v>0</v>
          </cell>
          <cell r="EK538">
            <v>0</v>
          </cell>
          <cell r="EL538">
            <v>0</v>
          </cell>
          <cell r="EM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V539">
            <v>0</v>
          </cell>
          <cell r="AW539">
            <v>0</v>
          </cell>
          <cell r="AX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N539">
            <v>0</v>
          </cell>
          <cell r="CO539">
            <v>0</v>
          </cell>
          <cell r="CP539">
            <v>0</v>
          </cell>
          <cell r="CQ539">
            <v>0</v>
          </cell>
          <cell r="CS539">
            <v>0</v>
          </cell>
          <cell r="CT539">
            <v>0</v>
          </cell>
          <cell r="CU539">
            <v>0</v>
          </cell>
          <cell r="CV539">
            <v>0</v>
          </cell>
          <cell r="CW539">
            <v>0</v>
          </cell>
          <cell r="EE539">
            <v>0</v>
          </cell>
          <cell r="EF539">
            <v>0</v>
          </cell>
          <cell r="EH539">
            <v>0</v>
          </cell>
          <cell r="EI539">
            <v>0</v>
          </cell>
          <cell r="EJ539">
            <v>0</v>
          </cell>
          <cell r="EK539">
            <v>0</v>
          </cell>
          <cell r="EL539">
            <v>0</v>
          </cell>
          <cell r="EM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V540">
            <v>0</v>
          </cell>
          <cell r="AW540">
            <v>0</v>
          </cell>
          <cell r="AX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N540">
            <v>0</v>
          </cell>
          <cell r="CO540">
            <v>0</v>
          </cell>
          <cell r="CP540">
            <v>0</v>
          </cell>
          <cell r="CQ540">
            <v>0</v>
          </cell>
          <cell r="CS540">
            <v>0</v>
          </cell>
          <cell r="CT540">
            <v>0</v>
          </cell>
          <cell r="CU540">
            <v>0</v>
          </cell>
          <cell r="CV540">
            <v>0</v>
          </cell>
          <cell r="CW540">
            <v>0</v>
          </cell>
          <cell r="EE540">
            <v>0</v>
          </cell>
          <cell r="EF540">
            <v>0</v>
          </cell>
          <cell r="EH540">
            <v>0</v>
          </cell>
          <cell r="EI540">
            <v>0</v>
          </cell>
          <cell r="EJ540">
            <v>0</v>
          </cell>
          <cell r="EK540">
            <v>0</v>
          </cell>
          <cell r="EL540">
            <v>0</v>
          </cell>
          <cell r="EM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V541">
            <v>0</v>
          </cell>
          <cell r="AW541">
            <v>0</v>
          </cell>
          <cell r="AX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0</v>
          </cell>
          <cell r="CB541">
            <v>0</v>
          </cell>
          <cell r="CC541">
            <v>0</v>
          </cell>
          <cell r="CD541">
            <v>0</v>
          </cell>
          <cell r="CE541">
            <v>0</v>
          </cell>
          <cell r="CF541">
            <v>0</v>
          </cell>
          <cell r="CG541">
            <v>0</v>
          </cell>
          <cell r="CH541">
            <v>0</v>
          </cell>
          <cell r="CN541">
            <v>0</v>
          </cell>
          <cell r="CO541">
            <v>0</v>
          </cell>
          <cell r="CP541">
            <v>0</v>
          </cell>
          <cell r="CQ541">
            <v>0</v>
          </cell>
          <cell r="CS541">
            <v>0</v>
          </cell>
          <cell r="CT541">
            <v>0</v>
          </cell>
          <cell r="CU541">
            <v>0</v>
          </cell>
          <cell r="CV541">
            <v>0</v>
          </cell>
          <cell r="CW541">
            <v>0</v>
          </cell>
          <cell r="EE541">
            <v>0</v>
          </cell>
          <cell r="EF541">
            <v>0</v>
          </cell>
          <cell r="EH541">
            <v>0</v>
          </cell>
          <cell r="EI541">
            <v>0</v>
          </cell>
          <cell r="EJ541">
            <v>0</v>
          </cell>
          <cell r="EK541">
            <v>0</v>
          </cell>
          <cell r="EL541">
            <v>0</v>
          </cell>
          <cell r="EM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V542">
            <v>0</v>
          </cell>
          <cell r="AW542">
            <v>0</v>
          </cell>
          <cell r="AX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N542">
            <v>0</v>
          </cell>
          <cell r="CO542">
            <v>0</v>
          </cell>
          <cell r="CP542">
            <v>0</v>
          </cell>
          <cell r="CQ542">
            <v>0</v>
          </cell>
          <cell r="CS542">
            <v>0</v>
          </cell>
          <cell r="CT542">
            <v>0</v>
          </cell>
          <cell r="CU542">
            <v>0</v>
          </cell>
          <cell r="CV542">
            <v>0</v>
          </cell>
          <cell r="CW542">
            <v>0</v>
          </cell>
          <cell r="EE542">
            <v>0</v>
          </cell>
          <cell r="EF542">
            <v>0</v>
          </cell>
          <cell r="EH542">
            <v>0</v>
          </cell>
          <cell r="EI542">
            <v>0</v>
          </cell>
          <cell r="EJ542">
            <v>0</v>
          </cell>
          <cell r="EK542">
            <v>0</v>
          </cell>
          <cell r="EL542">
            <v>0</v>
          </cell>
          <cell r="EM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V543">
            <v>0</v>
          </cell>
          <cell r="AW543">
            <v>0</v>
          </cell>
          <cell r="AX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N543">
            <v>0</v>
          </cell>
          <cell r="CO543">
            <v>0</v>
          </cell>
          <cell r="CP543">
            <v>0</v>
          </cell>
          <cell r="CQ543">
            <v>0</v>
          </cell>
          <cell r="CS543">
            <v>0</v>
          </cell>
          <cell r="CT543">
            <v>0</v>
          </cell>
          <cell r="CU543">
            <v>0</v>
          </cell>
          <cell r="CV543">
            <v>0</v>
          </cell>
          <cell r="CW543">
            <v>0</v>
          </cell>
          <cell r="EE543">
            <v>0</v>
          </cell>
          <cell r="EF543">
            <v>0</v>
          </cell>
          <cell r="EH543">
            <v>0</v>
          </cell>
          <cell r="EI543">
            <v>0</v>
          </cell>
          <cell r="EJ543">
            <v>0</v>
          </cell>
          <cell r="EK543">
            <v>0</v>
          </cell>
          <cell r="EL543">
            <v>0</v>
          </cell>
          <cell r="EM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V544">
            <v>0</v>
          </cell>
          <cell r="AW544">
            <v>0</v>
          </cell>
          <cell r="AX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N544">
            <v>0</v>
          </cell>
          <cell r="CO544">
            <v>0</v>
          </cell>
          <cell r="CP544">
            <v>0</v>
          </cell>
          <cell r="CQ544">
            <v>0</v>
          </cell>
          <cell r="CS544">
            <v>0</v>
          </cell>
          <cell r="CT544">
            <v>0</v>
          </cell>
          <cell r="CU544">
            <v>0</v>
          </cell>
          <cell r="CV544">
            <v>0</v>
          </cell>
          <cell r="CW544">
            <v>0</v>
          </cell>
          <cell r="EE544">
            <v>0</v>
          </cell>
          <cell r="EF544">
            <v>0</v>
          </cell>
          <cell r="EH544">
            <v>0</v>
          </cell>
          <cell r="EI544">
            <v>0</v>
          </cell>
          <cell r="EJ544">
            <v>0</v>
          </cell>
          <cell r="EK544">
            <v>0</v>
          </cell>
          <cell r="EL544">
            <v>0</v>
          </cell>
          <cell r="EM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V545">
            <v>0</v>
          </cell>
          <cell r="AW545">
            <v>0</v>
          </cell>
          <cell r="AX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N545">
            <v>0</v>
          </cell>
          <cell r="CO545">
            <v>0</v>
          </cell>
          <cell r="CP545">
            <v>0</v>
          </cell>
          <cell r="CQ545">
            <v>0</v>
          </cell>
          <cell r="CS545">
            <v>0</v>
          </cell>
          <cell r="CT545">
            <v>0</v>
          </cell>
          <cell r="CU545">
            <v>0</v>
          </cell>
          <cell r="CV545">
            <v>0</v>
          </cell>
          <cell r="CW545">
            <v>0</v>
          </cell>
          <cell r="EE545">
            <v>0</v>
          </cell>
          <cell r="EF545">
            <v>0</v>
          </cell>
          <cell r="EH545">
            <v>0</v>
          </cell>
          <cell r="EI545">
            <v>0</v>
          </cell>
          <cell r="EJ545">
            <v>0</v>
          </cell>
          <cell r="EK545">
            <v>0</v>
          </cell>
          <cell r="EL545">
            <v>0</v>
          </cell>
          <cell r="EM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V546">
            <v>0</v>
          </cell>
          <cell r="AW546">
            <v>0</v>
          </cell>
          <cell r="AX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N546">
            <v>0</v>
          </cell>
          <cell r="CO546">
            <v>0</v>
          </cell>
          <cell r="CP546">
            <v>0</v>
          </cell>
          <cell r="CQ546">
            <v>0</v>
          </cell>
          <cell r="CS546">
            <v>0</v>
          </cell>
          <cell r="CT546">
            <v>0</v>
          </cell>
          <cell r="CU546">
            <v>0</v>
          </cell>
          <cell r="CV546">
            <v>0</v>
          </cell>
          <cell r="CW546">
            <v>0</v>
          </cell>
          <cell r="EE546">
            <v>0</v>
          </cell>
          <cell r="EF546">
            <v>0</v>
          </cell>
          <cell r="EH546">
            <v>0</v>
          </cell>
          <cell r="EI546">
            <v>0</v>
          </cell>
          <cell r="EJ546">
            <v>0</v>
          </cell>
          <cell r="EK546">
            <v>0</v>
          </cell>
          <cell r="EL546">
            <v>0</v>
          </cell>
          <cell r="EM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V547">
            <v>0</v>
          </cell>
          <cell r="AW547">
            <v>0</v>
          </cell>
          <cell r="AX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N547">
            <v>0</v>
          </cell>
          <cell r="CO547">
            <v>0</v>
          </cell>
          <cell r="CP547">
            <v>0</v>
          </cell>
          <cell r="CQ547">
            <v>0</v>
          </cell>
          <cell r="CS547">
            <v>0</v>
          </cell>
          <cell r="CT547">
            <v>0</v>
          </cell>
          <cell r="CU547">
            <v>0</v>
          </cell>
          <cell r="CV547">
            <v>0</v>
          </cell>
          <cell r="CW547">
            <v>0</v>
          </cell>
          <cell r="EE547">
            <v>0</v>
          </cell>
          <cell r="EF547">
            <v>0</v>
          </cell>
          <cell r="EH547">
            <v>0</v>
          </cell>
          <cell r="EI547">
            <v>0</v>
          </cell>
          <cell r="EJ547">
            <v>0</v>
          </cell>
          <cell r="EK547">
            <v>0</v>
          </cell>
          <cell r="EL547">
            <v>0</v>
          </cell>
          <cell r="EM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V548">
            <v>0</v>
          </cell>
          <cell r="AW548">
            <v>0</v>
          </cell>
          <cell r="AX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N548">
            <v>0</v>
          </cell>
          <cell r="CO548">
            <v>0</v>
          </cell>
          <cell r="CP548">
            <v>0</v>
          </cell>
          <cell r="CQ548">
            <v>0</v>
          </cell>
          <cell r="CS548">
            <v>0</v>
          </cell>
          <cell r="CT548">
            <v>0</v>
          </cell>
          <cell r="CU548">
            <v>0</v>
          </cell>
          <cell r="CV548">
            <v>0</v>
          </cell>
          <cell r="CW548">
            <v>0</v>
          </cell>
          <cell r="EE548">
            <v>0</v>
          </cell>
          <cell r="EF548">
            <v>0</v>
          </cell>
          <cell r="EH548">
            <v>0</v>
          </cell>
          <cell r="EI548">
            <v>0</v>
          </cell>
          <cell r="EJ548">
            <v>0</v>
          </cell>
          <cell r="EK548">
            <v>0</v>
          </cell>
          <cell r="EL548">
            <v>0</v>
          </cell>
          <cell r="EM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V549">
            <v>0</v>
          </cell>
          <cell r="AW549">
            <v>0</v>
          </cell>
          <cell r="AX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N549">
            <v>0</v>
          </cell>
          <cell r="CO549">
            <v>0</v>
          </cell>
          <cell r="CP549">
            <v>0</v>
          </cell>
          <cell r="CQ549">
            <v>0</v>
          </cell>
          <cell r="CS549">
            <v>0</v>
          </cell>
          <cell r="CT549">
            <v>0</v>
          </cell>
          <cell r="CU549">
            <v>0</v>
          </cell>
          <cell r="CV549">
            <v>0</v>
          </cell>
          <cell r="CW549">
            <v>0</v>
          </cell>
          <cell r="EE549">
            <v>0</v>
          </cell>
          <cell r="EF549">
            <v>0</v>
          </cell>
          <cell r="EH549">
            <v>0</v>
          </cell>
          <cell r="EI549">
            <v>0</v>
          </cell>
          <cell r="EJ549">
            <v>0</v>
          </cell>
          <cell r="EK549">
            <v>0</v>
          </cell>
          <cell r="EL549">
            <v>0</v>
          </cell>
          <cell r="EM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V550">
            <v>0</v>
          </cell>
          <cell r="AW550">
            <v>0</v>
          </cell>
          <cell r="AX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N550">
            <v>0</v>
          </cell>
          <cell r="CO550">
            <v>0</v>
          </cell>
          <cell r="CP550">
            <v>0</v>
          </cell>
          <cell r="CQ550">
            <v>0</v>
          </cell>
          <cell r="CS550">
            <v>0</v>
          </cell>
          <cell r="CT550">
            <v>0</v>
          </cell>
          <cell r="CU550">
            <v>0</v>
          </cell>
          <cell r="CV550">
            <v>0</v>
          </cell>
          <cell r="CW550">
            <v>0</v>
          </cell>
          <cell r="EE550">
            <v>0</v>
          </cell>
          <cell r="EF550">
            <v>0</v>
          </cell>
          <cell r="EH550">
            <v>0</v>
          </cell>
          <cell r="EI550">
            <v>0</v>
          </cell>
          <cell r="EJ550">
            <v>0</v>
          </cell>
          <cell r="EK550">
            <v>0</v>
          </cell>
          <cell r="EL550">
            <v>0</v>
          </cell>
          <cell r="EM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V551">
            <v>0</v>
          </cell>
          <cell r="AW551">
            <v>0</v>
          </cell>
          <cell r="AX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N551">
            <v>0</v>
          </cell>
          <cell r="CO551">
            <v>0</v>
          </cell>
          <cell r="CP551">
            <v>0</v>
          </cell>
          <cell r="CQ551">
            <v>0</v>
          </cell>
          <cell r="CS551">
            <v>0</v>
          </cell>
          <cell r="CT551">
            <v>0</v>
          </cell>
          <cell r="CU551">
            <v>0</v>
          </cell>
          <cell r="CV551">
            <v>0</v>
          </cell>
          <cell r="CW551">
            <v>0</v>
          </cell>
          <cell r="EE551">
            <v>0</v>
          </cell>
          <cell r="EF551">
            <v>0</v>
          </cell>
          <cell r="EH551">
            <v>0</v>
          </cell>
          <cell r="EI551">
            <v>0</v>
          </cell>
          <cell r="EJ551">
            <v>0</v>
          </cell>
          <cell r="EK551">
            <v>0</v>
          </cell>
          <cell r="EL551">
            <v>0</v>
          </cell>
          <cell r="EM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V552">
            <v>0</v>
          </cell>
          <cell r="AW552">
            <v>0</v>
          </cell>
          <cell r="AX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N552">
            <v>0</v>
          </cell>
          <cell r="CO552">
            <v>0</v>
          </cell>
          <cell r="CP552">
            <v>0</v>
          </cell>
          <cell r="CQ552">
            <v>0</v>
          </cell>
          <cell r="CS552">
            <v>0</v>
          </cell>
          <cell r="CT552">
            <v>0</v>
          </cell>
          <cell r="CU552">
            <v>0</v>
          </cell>
          <cell r="CV552">
            <v>0</v>
          </cell>
          <cell r="CW552">
            <v>0</v>
          </cell>
          <cell r="EE552">
            <v>0</v>
          </cell>
          <cell r="EF552">
            <v>0</v>
          </cell>
          <cell r="EH552">
            <v>0</v>
          </cell>
          <cell r="EI552">
            <v>0</v>
          </cell>
          <cell r="EJ552">
            <v>0</v>
          </cell>
          <cell r="EK552">
            <v>0</v>
          </cell>
          <cell r="EL552">
            <v>0</v>
          </cell>
          <cell r="EM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V553">
            <v>0</v>
          </cell>
          <cell r="AW553">
            <v>0</v>
          </cell>
          <cell r="AX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N553">
            <v>0</v>
          </cell>
          <cell r="CO553">
            <v>0</v>
          </cell>
          <cell r="CP553">
            <v>0</v>
          </cell>
          <cell r="CQ553">
            <v>0</v>
          </cell>
          <cell r="CS553">
            <v>0</v>
          </cell>
          <cell r="CT553">
            <v>0</v>
          </cell>
          <cell r="CU553">
            <v>0</v>
          </cell>
          <cell r="CV553">
            <v>0</v>
          </cell>
          <cell r="CW553">
            <v>0</v>
          </cell>
          <cell r="EE553">
            <v>0</v>
          </cell>
          <cell r="EF553">
            <v>0</v>
          </cell>
          <cell r="EH553">
            <v>0</v>
          </cell>
          <cell r="EI553">
            <v>0</v>
          </cell>
          <cell r="EJ553">
            <v>0</v>
          </cell>
          <cell r="EK553">
            <v>0</v>
          </cell>
          <cell r="EL553">
            <v>0</v>
          </cell>
          <cell r="EM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V554">
            <v>0</v>
          </cell>
          <cell r="AW554">
            <v>0</v>
          </cell>
          <cell r="AX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N554">
            <v>0</v>
          </cell>
          <cell r="CO554">
            <v>0</v>
          </cell>
          <cell r="CP554">
            <v>0</v>
          </cell>
          <cell r="CQ554">
            <v>0</v>
          </cell>
          <cell r="CS554">
            <v>0</v>
          </cell>
          <cell r="CT554">
            <v>0</v>
          </cell>
          <cell r="CU554">
            <v>0</v>
          </cell>
          <cell r="CV554">
            <v>0</v>
          </cell>
          <cell r="CW554">
            <v>0</v>
          </cell>
          <cell r="EE554">
            <v>0</v>
          </cell>
          <cell r="EF554">
            <v>0</v>
          </cell>
          <cell r="EH554">
            <v>0</v>
          </cell>
          <cell r="EI554">
            <v>0</v>
          </cell>
          <cell r="EJ554">
            <v>0</v>
          </cell>
          <cell r="EK554">
            <v>0</v>
          </cell>
          <cell r="EL554">
            <v>0</v>
          </cell>
          <cell r="EM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V555">
            <v>0</v>
          </cell>
          <cell r="AW555">
            <v>0</v>
          </cell>
          <cell r="AX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N555">
            <v>0</v>
          </cell>
          <cell r="CO555">
            <v>0</v>
          </cell>
          <cell r="CP555">
            <v>0</v>
          </cell>
          <cell r="CQ555">
            <v>0</v>
          </cell>
          <cell r="CS555">
            <v>0</v>
          </cell>
          <cell r="CT555">
            <v>0</v>
          </cell>
          <cell r="CU555">
            <v>0</v>
          </cell>
          <cell r="CV555">
            <v>0</v>
          </cell>
          <cell r="CW555">
            <v>0</v>
          </cell>
          <cell r="EE555">
            <v>0</v>
          </cell>
          <cell r="EF555">
            <v>0</v>
          </cell>
          <cell r="EH555">
            <v>0</v>
          </cell>
          <cell r="EI555">
            <v>0</v>
          </cell>
          <cell r="EJ555">
            <v>0</v>
          </cell>
          <cell r="EK555">
            <v>0</v>
          </cell>
          <cell r="EL555">
            <v>0</v>
          </cell>
          <cell r="EM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V556">
            <v>0</v>
          </cell>
          <cell r="AW556">
            <v>0</v>
          </cell>
          <cell r="AX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N556">
            <v>0</v>
          </cell>
          <cell r="CO556">
            <v>0</v>
          </cell>
          <cell r="CP556">
            <v>0</v>
          </cell>
          <cell r="CQ556">
            <v>0</v>
          </cell>
          <cell r="CS556">
            <v>0</v>
          </cell>
          <cell r="CT556">
            <v>0</v>
          </cell>
          <cell r="CU556">
            <v>0</v>
          </cell>
          <cell r="CV556">
            <v>0</v>
          </cell>
          <cell r="CW556">
            <v>0</v>
          </cell>
          <cell r="EE556">
            <v>0</v>
          </cell>
          <cell r="EF556">
            <v>0</v>
          </cell>
          <cell r="EH556">
            <v>0</v>
          </cell>
          <cell r="EI556">
            <v>0</v>
          </cell>
          <cell r="EJ556">
            <v>0</v>
          </cell>
          <cell r="EK556">
            <v>0</v>
          </cell>
          <cell r="EL556">
            <v>0</v>
          </cell>
          <cell r="EM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V557">
            <v>0</v>
          </cell>
          <cell r="AW557">
            <v>0</v>
          </cell>
          <cell r="AX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N557">
            <v>0</v>
          </cell>
          <cell r="CO557">
            <v>0</v>
          </cell>
          <cell r="CP557">
            <v>0</v>
          </cell>
          <cell r="CQ557">
            <v>0</v>
          </cell>
          <cell r="CS557">
            <v>0</v>
          </cell>
          <cell r="CT557">
            <v>0</v>
          </cell>
          <cell r="CU557">
            <v>0</v>
          </cell>
          <cell r="CV557">
            <v>0</v>
          </cell>
          <cell r="CW557">
            <v>0</v>
          </cell>
          <cell r="EE557">
            <v>0</v>
          </cell>
          <cell r="EF557">
            <v>0</v>
          </cell>
          <cell r="EH557">
            <v>0</v>
          </cell>
          <cell r="EI557">
            <v>0</v>
          </cell>
          <cell r="EJ557">
            <v>0</v>
          </cell>
          <cell r="EK557">
            <v>0</v>
          </cell>
          <cell r="EL557">
            <v>0</v>
          </cell>
          <cell r="EM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V558">
            <v>0</v>
          </cell>
          <cell r="AW558">
            <v>0</v>
          </cell>
          <cell r="AX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N558">
            <v>0</v>
          </cell>
          <cell r="CO558">
            <v>0</v>
          </cell>
          <cell r="CP558">
            <v>0</v>
          </cell>
          <cell r="CQ558">
            <v>0</v>
          </cell>
          <cell r="CS558">
            <v>0</v>
          </cell>
          <cell r="CT558">
            <v>0</v>
          </cell>
          <cell r="CU558">
            <v>0</v>
          </cell>
          <cell r="CV558">
            <v>0</v>
          </cell>
          <cell r="CW558">
            <v>0</v>
          </cell>
          <cell r="EE558">
            <v>0</v>
          </cell>
          <cell r="EF558">
            <v>0</v>
          </cell>
          <cell r="EH558">
            <v>0</v>
          </cell>
          <cell r="EI558">
            <v>0</v>
          </cell>
          <cell r="EJ558">
            <v>0</v>
          </cell>
          <cell r="EK558">
            <v>0</v>
          </cell>
          <cell r="EL558">
            <v>0</v>
          </cell>
          <cell r="EM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V559">
            <v>0</v>
          </cell>
          <cell r="AW559">
            <v>0</v>
          </cell>
          <cell r="AX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N559">
            <v>0</v>
          </cell>
          <cell r="CO559">
            <v>0</v>
          </cell>
          <cell r="CP559">
            <v>0</v>
          </cell>
          <cell r="CQ559">
            <v>0</v>
          </cell>
          <cell r="CS559">
            <v>0</v>
          </cell>
          <cell r="CT559">
            <v>0</v>
          </cell>
          <cell r="CU559">
            <v>0</v>
          </cell>
          <cell r="CV559">
            <v>0</v>
          </cell>
          <cell r="CW559">
            <v>0</v>
          </cell>
          <cell r="EE559">
            <v>0</v>
          </cell>
          <cell r="EF559">
            <v>0</v>
          </cell>
          <cell r="EH559">
            <v>0</v>
          </cell>
          <cell r="EI559">
            <v>0</v>
          </cell>
          <cell r="EJ559">
            <v>0</v>
          </cell>
          <cell r="EK559">
            <v>0</v>
          </cell>
          <cell r="EL559">
            <v>0</v>
          </cell>
          <cell r="EM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V560">
            <v>0</v>
          </cell>
          <cell r="AW560">
            <v>0</v>
          </cell>
          <cell r="AX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N560">
            <v>0</v>
          </cell>
          <cell r="CO560">
            <v>0</v>
          </cell>
          <cell r="CP560">
            <v>0</v>
          </cell>
          <cell r="CQ560">
            <v>0</v>
          </cell>
          <cell r="CS560">
            <v>0</v>
          </cell>
          <cell r="CT560">
            <v>0</v>
          </cell>
          <cell r="CU560">
            <v>0</v>
          </cell>
          <cell r="CV560">
            <v>0</v>
          </cell>
          <cell r="CW560">
            <v>0</v>
          </cell>
          <cell r="EE560">
            <v>0</v>
          </cell>
          <cell r="EF560">
            <v>0</v>
          </cell>
          <cell r="EH560">
            <v>0</v>
          </cell>
          <cell r="EI560">
            <v>0</v>
          </cell>
          <cell r="EJ560">
            <v>0</v>
          </cell>
          <cell r="EK560">
            <v>0</v>
          </cell>
          <cell r="EL560">
            <v>0</v>
          </cell>
          <cell r="EM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V561">
            <v>0</v>
          </cell>
          <cell r="AW561">
            <v>0</v>
          </cell>
          <cell r="AX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N561">
            <v>0</v>
          </cell>
          <cell r="CO561">
            <v>0</v>
          </cell>
          <cell r="CP561">
            <v>0</v>
          </cell>
          <cell r="CQ561">
            <v>0</v>
          </cell>
          <cell r="CS561">
            <v>0</v>
          </cell>
          <cell r="CT561">
            <v>0</v>
          </cell>
          <cell r="CU561">
            <v>0</v>
          </cell>
          <cell r="CV561">
            <v>0</v>
          </cell>
          <cell r="CW561">
            <v>0</v>
          </cell>
          <cell r="EE561">
            <v>0</v>
          </cell>
          <cell r="EF561">
            <v>0</v>
          </cell>
          <cell r="EH561">
            <v>0</v>
          </cell>
          <cell r="EI561">
            <v>0</v>
          </cell>
          <cell r="EJ561">
            <v>0</v>
          </cell>
          <cell r="EK561">
            <v>0</v>
          </cell>
          <cell r="EL561">
            <v>0</v>
          </cell>
          <cell r="EM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V562">
            <v>0</v>
          </cell>
          <cell r="AW562">
            <v>0</v>
          </cell>
          <cell r="AX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N562">
            <v>0</v>
          </cell>
          <cell r="CO562">
            <v>0</v>
          </cell>
          <cell r="CP562">
            <v>0</v>
          </cell>
          <cell r="CQ562">
            <v>0</v>
          </cell>
          <cell r="CS562">
            <v>0</v>
          </cell>
          <cell r="CT562">
            <v>0</v>
          </cell>
          <cell r="CU562">
            <v>0</v>
          </cell>
          <cell r="CV562">
            <v>0</v>
          </cell>
          <cell r="CW562">
            <v>0</v>
          </cell>
          <cell r="EE562">
            <v>0</v>
          </cell>
          <cell r="EF562">
            <v>0</v>
          </cell>
          <cell r="EH562">
            <v>0</v>
          </cell>
          <cell r="EI562">
            <v>0</v>
          </cell>
          <cell r="EJ562">
            <v>0</v>
          </cell>
          <cell r="EK562">
            <v>0</v>
          </cell>
          <cell r="EL562">
            <v>0</v>
          </cell>
          <cell r="EM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V563">
            <v>0</v>
          </cell>
          <cell r="AW563">
            <v>0</v>
          </cell>
          <cell r="AX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N563">
            <v>0</v>
          </cell>
          <cell r="CO563">
            <v>0</v>
          </cell>
          <cell r="CP563">
            <v>0</v>
          </cell>
          <cell r="CQ563">
            <v>0</v>
          </cell>
          <cell r="CS563">
            <v>0</v>
          </cell>
          <cell r="CT563">
            <v>0</v>
          </cell>
          <cell r="CU563">
            <v>0</v>
          </cell>
          <cell r="CV563">
            <v>0</v>
          </cell>
          <cell r="CW563">
            <v>0</v>
          </cell>
          <cell r="EE563">
            <v>0</v>
          </cell>
          <cell r="EF563">
            <v>0</v>
          </cell>
          <cell r="EH563">
            <v>0</v>
          </cell>
          <cell r="EI563">
            <v>0</v>
          </cell>
          <cell r="EJ563">
            <v>0</v>
          </cell>
          <cell r="EK563">
            <v>0</v>
          </cell>
          <cell r="EL563">
            <v>0</v>
          </cell>
          <cell r="EM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V564">
            <v>0</v>
          </cell>
          <cell r="AW564">
            <v>0</v>
          </cell>
          <cell r="AX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cell r="CN564">
            <v>0</v>
          </cell>
          <cell r="CO564">
            <v>0</v>
          </cell>
          <cell r="CP564">
            <v>0</v>
          </cell>
          <cell r="CQ564">
            <v>0</v>
          </cell>
          <cell r="CS564">
            <v>0</v>
          </cell>
          <cell r="CT564">
            <v>0</v>
          </cell>
          <cell r="CU564">
            <v>0</v>
          </cell>
          <cell r="CV564">
            <v>0</v>
          </cell>
          <cell r="CW564">
            <v>0</v>
          </cell>
          <cell r="EE564">
            <v>0</v>
          </cell>
          <cell r="EF564">
            <v>0</v>
          </cell>
          <cell r="EH564">
            <v>0</v>
          </cell>
          <cell r="EI564">
            <v>0</v>
          </cell>
          <cell r="EJ564">
            <v>0</v>
          </cell>
          <cell r="EK564">
            <v>0</v>
          </cell>
          <cell r="EL564">
            <v>0</v>
          </cell>
          <cell r="EM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V565">
            <v>0</v>
          </cell>
          <cell r="AW565">
            <v>0</v>
          </cell>
          <cell r="AX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N565">
            <v>0</v>
          </cell>
          <cell r="CO565">
            <v>0</v>
          </cell>
          <cell r="CP565">
            <v>0</v>
          </cell>
          <cell r="CQ565">
            <v>0</v>
          </cell>
          <cell r="CS565">
            <v>0</v>
          </cell>
          <cell r="CT565">
            <v>0</v>
          </cell>
          <cell r="CU565">
            <v>0</v>
          </cell>
          <cell r="CV565">
            <v>0</v>
          </cell>
          <cell r="CW565">
            <v>0</v>
          </cell>
          <cell r="EE565">
            <v>0</v>
          </cell>
          <cell r="EF565">
            <v>0</v>
          </cell>
          <cell r="EH565">
            <v>0</v>
          </cell>
          <cell r="EI565">
            <v>0</v>
          </cell>
          <cell r="EJ565">
            <v>0</v>
          </cell>
          <cell r="EK565">
            <v>0</v>
          </cell>
          <cell r="EL565">
            <v>0</v>
          </cell>
          <cell r="EM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V566">
            <v>0</v>
          </cell>
          <cell r="AW566">
            <v>0</v>
          </cell>
          <cell r="AX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N566">
            <v>0</v>
          </cell>
          <cell r="CO566">
            <v>0</v>
          </cell>
          <cell r="CP566">
            <v>0</v>
          </cell>
          <cell r="CQ566">
            <v>0</v>
          </cell>
          <cell r="CS566">
            <v>0</v>
          </cell>
          <cell r="CT566">
            <v>0</v>
          </cell>
          <cell r="CU566">
            <v>0</v>
          </cell>
          <cell r="CV566">
            <v>0</v>
          </cell>
          <cell r="CW566">
            <v>0</v>
          </cell>
          <cell r="EE566">
            <v>0</v>
          </cell>
          <cell r="EF566">
            <v>0</v>
          </cell>
          <cell r="EH566">
            <v>0</v>
          </cell>
          <cell r="EI566">
            <v>0</v>
          </cell>
          <cell r="EJ566">
            <v>0</v>
          </cell>
          <cell r="EK566">
            <v>0</v>
          </cell>
          <cell r="EL566">
            <v>0</v>
          </cell>
          <cell r="EM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V567">
            <v>0</v>
          </cell>
          <cell r="AW567">
            <v>0</v>
          </cell>
          <cell r="AX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N567">
            <v>0</v>
          </cell>
          <cell r="CO567">
            <v>0</v>
          </cell>
          <cell r="CP567">
            <v>0</v>
          </cell>
          <cell r="CQ567">
            <v>0</v>
          </cell>
          <cell r="CS567">
            <v>0</v>
          </cell>
          <cell r="CT567">
            <v>0</v>
          </cell>
          <cell r="CU567">
            <v>0</v>
          </cell>
          <cell r="CV567">
            <v>0</v>
          </cell>
          <cell r="CW567">
            <v>0</v>
          </cell>
          <cell r="EE567">
            <v>0</v>
          </cell>
          <cell r="EF567">
            <v>0</v>
          </cell>
          <cell r="EH567">
            <v>0</v>
          </cell>
          <cell r="EI567">
            <v>0</v>
          </cell>
          <cell r="EJ567">
            <v>0</v>
          </cell>
          <cell r="EK567">
            <v>0</v>
          </cell>
          <cell r="EL567">
            <v>0</v>
          </cell>
          <cell r="EM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V568">
            <v>0</v>
          </cell>
          <cell r="AW568">
            <v>0</v>
          </cell>
          <cell r="AX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N568">
            <v>0</v>
          </cell>
          <cell r="CO568">
            <v>0</v>
          </cell>
          <cell r="CP568">
            <v>0</v>
          </cell>
          <cell r="CQ568">
            <v>0</v>
          </cell>
          <cell r="CS568">
            <v>0</v>
          </cell>
          <cell r="CT568">
            <v>0</v>
          </cell>
          <cell r="CU568">
            <v>0</v>
          </cell>
          <cell r="CV568">
            <v>0</v>
          </cell>
          <cell r="CW568">
            <v>0</v>
          </cell>
          <cell r="EE568">
            <v>0</v>
          </cell>
          <cell r="EF568">
            <v>0</v>
          </cell>
          <cell r="EH568">
            <v>0</v>
          </cell>
          <cell r="EI568">
            <v>0</v>
          </cell>
          <cell r="EJ568">
            <v>0</v>
          </cell>
          <cell r="EK568">
            <v>0</v>
          </cell>
          <cell r="EL568">
            <v>0</v>
          </cell>
          <cell r="EM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V569">
            <v>0</v>
          </cell>
          <cell r="AW569">
            <v>0</v>
          </cell>
          <cell r="AX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v>0</v>
          </cell>
          <cell r="CG569">
            <v>0</v>
          </cell>
          <cell r="CH569">
            <v>0</v>
          </cell>
          <cell r="CN569">
            <v>0</v>
          </cell>
          <cell r="CO569">
            <v>0</v>
          </cell>
          <cell r="CP569">
            <v>0</v>
          </cell>
          <cell r="CQ569">
            <v>0</v>
          </cell>
          <cell r="CS569">
            <v>0</v>
          </cell>
          <cell r="CT569">
            <v>0</v>
          </cell>
          <cell r="CU569">
            <v>0</v>
          </cell>
          <cell r="CV569">
            <v>0</v>
          </cell>
          <cell r="CW569">
            <v>0</v>
          </cell>
          <cell r="EE569">
            <v>0</v>
          </cell>
          <cell r="EF569">
            <v>0</v>
          </cell>
          <cell r="EH569">
            <v>0</v>
          </cell>
          <cell r="EI569">
            <v>0</v>
          </cell>
          <cell r="EJ569">
            <v>0</v>
          </cell>
          <cell r="EK569">
            <v>0</v>
          </cell>
          <cell r="EL569">
            <v>0</v>
          </cell>
          <cell r="EM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V570">
            <v>0</v>
          </cell>
          <cell r="AW570">
            <v>0</v>
          </cell>
          <cell r="AX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v>0</v>
          </cell>
          <cell r="CG570">
            <v>0</v>
          </cell>
          <cell r="CH570">
            <v>0</v>
          </cell>
          <cell r="CN570">
            <v>0</v>
          </cell>
          <cell r="CO570">
            <v>0</v>
          </cell>
          <cell r="CP570">
            <v>0</v>
          </cell>
          <cell r="CQ570">
            <v>0</v>
          </cell>
          <cell r="CS570">
            <v>0</v>
          </cell>
          <cell r="CT570">
            <v>0</v>
          </cell>
          <cell r="CU570">
            <v>0</v>
          </cell>
          <cell r="CV570">
            <v>0</v>
          </cell>
          <cell r="CW570">
            <v>0</v>
          </cell>
          <cell r="EE570">
            <v>0</v>
          </cell>
          <cell r="EF570">
            <v>0</v>
          </cell>
          <cell r="EH570">
            <v>0</v>
          </cell>
          <cell r="EI570">
            <v>0</v>
          </cell>
          <cell r="EJ570">
            <v>0</v>
          </cell>
          <cell r="EK570">
            <v>0</v>
          </cell>
          <cell r="EL570">
            <v>0</v>
          </cell>
          <cell r="EM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V571">
            <v>0</v>
          </cell>
          <cell r="AW571">
            <v>0</v>
          </cell>
          <cell r="AX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N571">
            <v>0</v>
          </cell>
          <cell r="CO571">
            <v>0</v>
          </cell>
          <cell r="CP571">
            <v>0</v>
          </cell>
          <cell r="CQ571">
            <v>0</v>
          </cell>
          <cell r="CS571">
            <v>0</v>
          </cell>
          <cell r="CT571">
            <v>0</v>
          </cell>
          <cell r="CU571">
            <v>0</v>
          </cell>
          <cell r="CV571">
            <v>0</v>
          </cell>
          <cell r="CW571">
            <v>0</v>
          </cell>
          <cell r="EE571">
            <v>0</v>
          </cell>
          <cell r="EF571">
            <v>0</v>
          </cell>
          <cell r="EH571">
            <v>0</v>
          </cell>
          <cell r="EI571">
            <v>0</v>
          </cell>
          <cell r="EJ571">
            <v>0</v>
          </cell>
          <cell r="EK571">
            <v>0</v>
          </cell>
          <cell r="EL571">
            <v>0</v>
          </cell>
          <cell r="EM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V572">
            <v>0</v>
          </cell>
          <cell r="AW572">
            <v>0</v>
          </cell>
          <cell r="AX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N572">
            <v>0</v>
          </cell>
          <cell r="CO572">
            <v>0</v>
          </cell>
          <cell r="CP572">
            <v>0</v>
          </cell>
          <cell r="CQ572">
            <v>0</v>
          </cell>
          <cell r="CS572">
            <v>0</v>
          </cell>
          <cell r="CT572">
            <v>0</v>
          </cell>
          <cell r="CU572">
            <v>0</v>
          </cell>
          <cell r="CV572">
            <v>0</v>
          </cell>
          <cell r="CW572">
            <v>0</v>
          </cell>
          <cell r="EE572">
            <v>0</v>
          </cell>
          <cell r="EF572">
            <v>0</v>
          </cell>
          <cell r="EH572">
            <v>0</v>
          </cell>
          <cell r="EI572">
            <v>0</v>
          </cell>
          <cell r="EJ572">
            <v>0</v>
          </cell>
          <cell r="EK572">
            <v>0</v>
          </cell>
          <cell r="EL572">
            <v>0</v>
          </cell>
          <cell r="EM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V573">
            <v>0</v>
          </cell>
          <cell r="AW573">
            <v>0</v>
          </cell>
          <cell r="AX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N573">
            <v>0</v>
          </cell>
          <cell r="CO573">
            <v>0</v>
          </cell>
          <cell r="CP573">
            <v>0</v>
          </cell>
          <cell r="CQ573">
            <v>0</v>
          </cell>
          <cell r="CS573">
            <v>0</v>
          </cell>
          <cell r="CT573">
            <v>0</v>
          </cell>
          <cell r="CU573">
            <v>0</v>
          </cell>
          <cell r="CV573">
            <v>0</v>
          </cell>
          <cell r="CW573">
            <v>0</v>
          </cell>
          <cell r="EE573">
            <v>0</v>
          </cell>
          <cell r="EF573">
            <v>0</v>
          </cell>
          <cell r="EH573">
            <v>0</v>
          </cell>
          <cell r="EI573">
            <v>0</v>
          </cell>
          <cell r="EJ573">
            <v>0</v>
          </cell>
          <cell r="EK573">
            <v>0</v>
          </cell>
          <cell r="EL573">
            <v>0</v>
          </cell>
          <cell r="EM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V574">
            <v>0</v>
          </cell>
          <cell r="AW574">
            <v>0</v>
          </cell>
          <cell r="AX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N574">
            <v>0</v>
          </cell>
          <cell r="CO574">
            <v>0</v>
          </cell>
          <cell r="CP574">
            <v>0</v>
          </cell>
          <cell r="CQ574">
            <v>0</v>
          </cell>
          <cell r="CS574">
            <v>0</v>
          </cell>
          <cell r="CT574">
            <v>0</v>
          </cell>
          <cell r="CU574">
            <v>0</v>
          </cell>
          <cell r="CV574">
            <v>0</v>
          </cell>
          <cell r="CW574">
            <v>0</v>
          </cell>
          <cell r="EE574">
            <v>0</v>
          </cell>
          <cell r="EF574">
            <v>0</v>
          </cell>
          <cell r="EH574">
            <v>0</v>
          </cell>
          <cell r="EI574">
            <v>0</v>
          </cell>
          <cell r="EJ574">
            <v>0</v>
          </cell>
          <cell r="EK574">
            <v>0</v>
          </cell>
          <cell r="EL574">
            <v>0</v>
          </cell>
          <cell r="EM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V575">
            <v>0</v>
          </cell>
          <cell r="AW575">
            <v>0</v>
          </cell>
          <cell r="AX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v>0</v>
          </cell>
          <cell r="CG575">
            <v>0</v>
          </cell>
          <cell r="CH575">
            <v>0</v>
          </cell>
          <cell r="CN575">
            <v>0</v>
          </cell>
          <cell r="CO575">
            <v>0</v>
          </cell>
          <cell r="CP575">
            <v>0</v>
          </cell>
          <cell r="CQ575">
            <v>0</v>
          </cell>
          <cell r="CS575">
            <v>0</v>
          </cell>
          <cell r="CT575">
            <v>0</v>
          </cell>
          <cell r="CU575">
            <v>0</v>
          </cell>
          <cell r="CV575">
            <v>0</v>
          </cell>
          <cell r="CW575">
            <v>0</v>
          </cell>
          <cell r="EE575">
            <v>0</v>
          </cell>
          <cell r="EF575">
            <v>0</v>
          </cell>
          <cell r="EH575">
            <v>0</v>
          </cell>
          <cell r="EI575">
            <v>0</v>
          </cell>
          <cell r="EJ575">
            <v>0</v>
          </cell>
          <cell r="EK575">
            <v>0</v>
          </cell>
          <cell r="EL575">
            <v>0</v>
          </cell>
          <cell r="EM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V576">
            <v>0</v>
          </cell>
          <cell r="AW576">
            <v>0</v>
          </cell>
          <cell r="AX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N576">
            <v>0</v>
          </cell>
          <cell r="CO576">
            <v>0</v>
          </cell>
          <cell r="CP576">
            <v>0</v>
          </cell>
          <cell r="CQ576">
            <v>0</v>
          </cell>
          <cell r="CS576">
            <v>0</v>
          </cell>
          <cell r="CT576">
            <v>0</v>
          </cell>
          <cell r="CU576">
            <v>0</v>
          </cell>
          <cell r="CV576">
            <v>0</v>
          </cell>
          <cell r="CW576">
            <v>0</v>
          </cell>
          <cell r="EE576">
            <v>0</v>
          </cell>
          <cell r="EF576">
            <v>0</v>
          </cell>
          <cell r="EH576">
            <v>0</v>
          </cell>
          <cell r="EI576">
            <v>0</v>
          </cell>
          <cell r="EJ576">
            <v>0</v>
          </cell>
          <cell r="EK576">
            <v>0</v>
          </cell>
          <cell r="EL576">
            <v>0</v>
          </cell>
          <cell r="EM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V577">
            <v>0</v>
          </cell>
          <cell r="AW577">
            <v>0</v>
          </cell>
          <cell r="AX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N577">
            <v>0</v>
          </cell>
          <cell r="CO577">
            <v>0</v>
          </cell>
          <cell r="CP577">
            <v>0</v>
          </cell>
          <cell r="CQ577">
            <v>0</v>
          </cell>
          <cell r="CS577">
            <v>0</v>
          </cell>
          <cell r="CT577">
            <v>0</v>
          </cell>
          <cell r="CU577">
            <v>0</v>
          </cell>
          <cell r="CV577">
            <v>0</v>
          </cell>
          <cell r="CW577">
            <v>0</v>
          </cell>
          <cell r="EE577">
            <v>0</v>
          </cell>
          <cell r="EF577">
            <v>0</v>
          </cell>
          <cell r="EH577">
            <v>0</v>
          </cell>
          <cell r="EI577">
            <v>0</v>
          </cell>
          <cell r="EJ577">
            <v>0</v>
          </cell>
          <cell r="EK577">
            <v>0</v>
          </cell>
          <cell r="EL577">
            <v>0</v>
          </cell>
          <cell r="EM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V578">
            <v>0</v>
          </cell>
          <cell r="AW578">
            <v>0</v>
          </cell>
          <cell r="AX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N578">
            <v>0</v>
          </cell>
          <cell r="CO578">
            <v>0</v>
          </cell>
          <cell r="CP578">
            <v>0</v>
          </cell>
          <cell r="CQ578">
            <v>0</v>
          </cell>
          <cell r="CS578">
            <v>0</v>
          </cell>
          <cell r="CT578">
            <v>0</v>
          </cell>
          <cell r="CU578">
            <v>0</v>
          </cell>
          <cell r="CV578">
            <v>0</v>
          </cell>
          <cell r="CW578">
            <v>0</v>
          </cell>
          <cell r="EE578">
            <v>0</v>
          </cell>
          <cell r="EF578">
            <v>0</v>
          </cell>
          <cell r="EH578">
            <v>0</v>
          </cell>
          <cell r="EI578">
            <v>0</v>
          </cell>
          <cell r="EJ578">
            <v>0</v>
          </cell>
          <cell r="EK578">
            <v>0</v>
          </cell>
          <cell r="EL578">
            <v>0</v>
          </cell>
          <cell r="EM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V579">
            <v>0</v>
          </cell>
          <cell r="AW579">
            <v>0</v>
          </cell>
          <cell r="AX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N579">
            <v>0</v>
          </cell>
          <cell r="CO579">
            <v>0</v>
          </cell>
          <cell r="CP579">
            <v>0</v>
          </cell>
          <cell r="CQ579">
            <v>0</v>
          </cell>
          <cell r="CS579">
            <v>0</v>
          </cell>
          <cell r="CT579">
            <v>0</v>
          </cell>
          <cell r="CU579">
            <v>0</v>
          </cell>
          <cell r="CV579">
            <v>0</v>
          </cell>
          <cell r="CW579">
            <v>0</v>
          </cell>
          <cell r="EE579">
            <v>0</v>
          </cell>
          <cell r="EF579">
            <v>0</v>
          </cell>
          <cell r="EH579">
            <v>0</v>
          </cell>
          <cell r="EI579">
            <v>0</v>
          </cell>
          <cell r="EJ579">
            <v>0</v>
          </cell>
          <cell r="EK579">
            <v>0</v>
          </cell>
          <cell r="EL579">
            <v>0</v>
          </cell>
          <cell r="EM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V580">
            <v>0</v>
          </cell>
          <cell r="AW580">
            <v>0</v>
          </cell>
          <cell r="AX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N580">
            <v>0</v>
          </cell>
          <cell r="CO580">
            <v>0</v>
          </cell>
          <cell r="CP580">
            <v>0</v>
          </cell>
          <cell r="CQ580">
            <v>0</v>
          </cell>
          <cell r="CS580">
            <v>0</v>
          </cell>
          <cell r="CT580">
            <v>0</v>
          </cell>
          <cell r="CU580">
            <v>0</v>
          </cell>
          <cell r="CV580">
            <v>0</v>
          </cell>
          <cell r="CW580">
            <v>0</v>
          </cell>
          <cell r="EE580">
            <v>0</v>
          </cell>
          <cell r="EF580">
            <v>0</v>
          </cell>
          <cell r="EH580">
            <v>0</v>
          </cell>
          <cell r="EI580">
            <v>0</v>
          </cell>
          <cell r="EJ580">
            <v>0</v>
          </cell>
          <cell r="EK580">
            <v>0</v>
          </cell>
          <cell r="EL580">
            <v>0</v>
          </cell>
          <cell r="EM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V581">
            <v>0</v>
          </cell>
          <cell r="AW581">
            <v>0</v>
          </cell>
          <cell r="AX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N581">
            <v>0</v>
          </cell>
          <cell r="CO581">
            <v>0</v>
          </cell>
          <cell r="CP581">
            <v>0</v>
          </cell>
          <cell r="CQ581">
            <v>0</v>
          </cell>
          <cell r="CS581">
            <v>0</v>
          </cell>
          <cell r="CT581">
            <v>0</v>
          </cell>
          <cell r="CU581">
            <v>0</v>
          </cell>
          <cell r="CV581">
            <v>0</v>
          </cell>
          <cell r="CW581">
            <v>0</v>
          </cell>
          <cell r="EE581">
            <v>0</v>
          </cell>
          <cell r="EF581">
            <v>0</v>
          </cell>
          <cell r="EH581">
            <v>0</v>
          </cell>
          <cell r="EI581">
            <v>0</v>
          </cell>
          <cell r="EJ581">
            <v>0</v>
          </cell>
          <cell r="EK581">
            <v>0</v>
          </cell>
          <cell r="EL581">
            <v>0</v>
          </cell>
          <cell r="EM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V582">
            <v>0</v>
          </cell>
          <cell r="AW582">
            <v>0</v>
          </cell>
          <cell r="AX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N582">
            <v>0</v>
          </cell>
          <cell r="CO582">
            <v>0</v>
          </cell>
          <cell r="CP582">
            <v>0</v>
          </cell>
          <cell r="CQ582">
            <v>0</v>
          </cell>
          <cell r="CS582">
            <v>0</v>
          </cell>
          <cell r="CT582">
            <v>0</v>
          </cell>
          <cell r="CU582">
            <v>0</v>
          </cell>
          <cell r="CV582">
            <v>0</v>
          </cell>
          <cell r="CW582">
            <v>0</v>
          </cell>
          <cell r="EE582">
            <v>0</v>
          </cell>
          <cell r="EF582">
            <v>0</v>
          </cell>
          <cell r="EH582">
            <v>0</v>
          </cell>
          <cell r="EI582">
            <v>0</v>
          </cell>
          <cell r="EJ582">
            <v>0</v>
          </cell>
          <cell r="EK582">
            <v>0</v>
          </cell>
          <cell r="EL582">
            <v>0</v>
          </cell>
          <cell r="EM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V583">
            <v>0</v>
          </cell>
          <cell r="AW583">
            <v>0</v>
          </cell>
          <cell r="AX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N583">
            <v>0</v>
          </cell>
          <cell r="CO583">
            <v>0</v>
          </cell>
          <cell r="CP583">
            <v>0</v>
          </cell>
          <cell r="CQ583">
            <v>0</v>
          </cell>
          <cell r="CS583">
            <v>0</v>
          </cell>
          <cell r="CT583">
            <v>0</v>
          </cell>
          <cell r="CU583">
            <v>0</v>
          </cell>
          <cell r="CV583">
            <v>0</v>
          </cell>
          <cell r="CW583">
            <v>0</v>
          </cell>
          <cell r="EE583">
            <v>0</v>
          </cell>
          <cell r="EF583">
            <v>0</v>
          </cell>
          <cell r="EH583">
            <v>0</v>
          </cell>
          <cell r="EI583">
            <v>0</v>
          </cell>
          <cell r="EJ583">
            <v>0</v>
          </cell>
          <cell r="EK583">
            <v>0</v>
          </cell>
          <cell r="EL583">
            <v>0</v>
          </cell>
          <cell r="EM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V584">
            <v>0</v>
          </cell>
          <cell r="AW584">
            <v>0</v>
          </cell>
          <cell r="AX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N584">
            <v>0</v>
          </cell>
          <cell r="CO584">
            <v>0</v>
          </cell>
          <cell r="CP584">
            <v>0</v>
          </cell>
          <cell r="CQ584">
            <v>0</v>
          </cell>
          <cell r="CS584">
            <v>0</v>
          </cell>
          <cell r="CT584">
            <v>0</v>
          </cell>
          <cell r="CU584">
            <v>0</v>
          </cell>
          <cell r="CV584">
            <v>0</v>
          </cell>
          <cell r="CW584">
            <v>0</v>
          </cell>
          <cell r="EE584">
            <v>0</v>
          </cell>
          <cell r="EF584">
            <v>0</v>
          </cell>
          <cell r="EH584">
            <v>0</v>
          </cell>
          <cell r="EI584">
            <v>0</v>
          </cell>
          <cell r="EJ584">
            <v>0</v>
          </cell>
          <cell r="EK584">
            <v>0</v>
          </cell>
          <cell r="EL584">
            <v>0</v>
          </cell>
          <cell r="EM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V585">
            <v>0</v>
          </cell>
          <cell r="AW585">
            <v>0</v>
          </cell>
          <cell r="AX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N585">
            <v>0</v>
          </cell>
          <cell r="CO585">
            <v>0</v>
          </cell>
          <cell r="CP585">
            <v>0</v>
          </cell>
          <cell r="CQ585">
            <v>0</v>
          </cell>
          <cell r="CS585">
            <v>0</v>
          </cell>
          <cell r="CT585">
            <v>0</v>
          </cell>
          <cell r="CU585">
            <v>0</v>
          </cell>
          <cell r="CV585">
            <v>0</v>
          </cell>
          <cell r="CW585">
            <v>0</v>
          </cell>
          <cell r="EE585">
            <v>0</v>
          </cell>
          <cell r="EF585">
            <v>0</v>
          </cell>
          <cell r="EH585">
            <v>0</v>
          </cell>
          <cell r="EI585">
            <v>0</v>
          </cell>
          <cell r="EJ585">
            <v>0</v>
          </cell>
          <cell r="EK585">
            <v>0</v>
          </cell>
          <cell r="EL585">
            <v>0</v>
          </cell>
          <cell r="EM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V586">
            <v>0</v>
          </cell>
          <cell r="AW586">
            <v>0</v>
          </cell>
          <cell r="AX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v>
          </cell>
          <cell r="CB586">
            <v>0</v>
          </cell>
          <cell r="CC586">
            <v>0</v>
          </cell>
          <cell r="CD586">
            <v>0</v>
          </cell>
          <cell r="CE586">
            <v>0</v>
          </cell>
          <cell r="CF586">
            <v>0</v>
          </cell>
          <cell r="CG586">
            <v>0</v>
          </cell>
          <cell r="CH586">
            <v>0</v>
          </cell>
          <cell r="CN586">
            <v>0</v>
          </cell>
          <cell r="CO586">
            <v>0</v>
          </cell>
          <cell r="CP586">
            <v>0</v>
          </cell>
          <cell r="CQ586">
            <v>0</v>
          </cell>
          <cell r="CS586">
            <v>0</v>
          </cell>
          <cell r="CT586">
            <v>0</v>
          </cell>
          <cell r="CU586">
            <v>0</v>
          </cell>
          <cell r="CV586">
            <v>0</v>
          </cell>
          <cell r="CW586">
            <v>0</v>
          </cell>
          <cell r="EE586">
            <v>0</v>
          </cell>
          <cell r="EF586">
            <v>0</v>
          </cell>
          <cell r="EH586">
            <v>0</v>
          </cell>
          <cell r="EI586">
            <v>0</v>
          </cell>
          <cell r="EJ586">
            <v>0</v>
          </cell>
          <cell r="EK586">
            <v>0</v>
          </cell>
          <cell r="EL586">
            <v>0</v>
          </cell>
          <cell r="EM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V587">
            <v>0</v>
          </cell>
          <cell r="AW587">
            <v>0</v>
          </cell>
          <cell r="AX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0</v>
          </cell>
          <cell r="CB587">
            <v>0</v>
          </cell>
          <cell r="CC587">
            <v>0</v>
          </cell>
          <cell r="CD587">
            <v>0</v>
          </cell>
          <cell r="CE587">
            <v>0</v>
          </cell>
          <cell r="CF587">
            <v>0</v>
          </cell>
          <cell r="CG587">
            <v>0</v>
          </cell>
          <cell r="CH587">
            <v>0</v>
          </cell>
          <cell r="CN587">
            <v>0</v>
          </cell>
          <cell r="CO587">
            <v>0</v>
          </cell>
          <cell r="CP587">
            <v>0</v>
          </cell>
          <cell r="CQ587">
            <v>0</v>
          </cell>
          <cell r="CS587">
            <v>0</v>
          </cell>
          <cell r="CT587">
            <v>0</v>
          </cell>
          <cell r="CU587">
            <v>0</v>
          </cell>
          <cell r="CV587">
            <v>0</v>
          </cell>
          <cell r="CW587">
            <v>0</v>
          </cell>
          <cell r="EE587">
            <v>0</v>
          </cell>
          <cell r="EF587">
            <v>0</v>
          </cell>
          <cell r="EH587">
            <v>0</v>
          </cell>
          <cell r="EI587">
            <v>0</v>
          </cell>
          <cell r="EJ587">
            <v>0</v>
          </cell>
          <cell r="EK587">
            <v>0</v>
          </cell>
          <cell r="EL587">
            <v>0</v>
          </cell>
          <cell r="EM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V588">
            <v>0</v>
          </cell>
          <cell r="AW588">
            <v>0</v>
          </cell>
          <cell r="AX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0</v>
          </cell>
          <cell r="CB588">
            <v>0</v>
          </cell>
          <cell r="CC588">
            <v>0</v>
          </cell>
          <cell r="CD588">
            <v>0</v>
          </cell>
          <cell r="CE588">
            <v>0</v>
          </cell>
          <cell r="CF588">
            <v>0</v>
          </cell>
          <cell r="CG588">
            <v>0</v>
          </cell>
          <cell r="CH588">
            <v>0</v>
          </cell>
          <cell r="CN588">
            <v>0</v>
          </cell>
          <cell r="CO588">
            <v>0</v>
          </cell>
          <cell r="CP588">
            <v>0</v>
          </cell>
          <cell r="CQ588">
            <v>0</v>
          </cell>
          <cell r="CS588">
            <v>0</v>
          </cell>
          <cell r="CT588">
            <v>0</v>
          </cell>
          <cell r="CU588">
            <v>0</v>
          </cell>
          <cell r="CV588">
            <v>0</v>
          </cell>
          <cell r="CW588">
            <v>0</v>
          </cell>
          <cell r="EE588">
            <v>0</v>
          </cell>
          <cell r="EF588">
            <v>0</v>
          </cell>
          <cell r="EH588">
            <v>0</v>
          </cell>
          <cell r="EI588">
            <v>0</v>
          </cell>
          <cell r="EJ588">
            <v>0</v>
          </cell>
          <cell r="EK588">
            <v>0</v>
          </cell>
          <cell r="EL588">
            <v>0</v>
          </cell>
          <cell r="EM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V589">
            <v>0</v>
          </cell>
          <cell r="AW589">
            <v>0</v>
          </cell>
          <cell r="AX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N589">
            <v>0</v>
          </cell>
          <cell r="CO589">
            <v>0</v>
          </cell>
          <cell r="CP589">
            <v>0</v>
          </cell>
          <cell r="CQ589">
            <v>0</v>
          </cell>
          <cell r="CS589">
            <v>0</v>
          </cell>
          <cell r="CT589">
            <v>0</v>
          </cell>
          <cell r="CU589">
            <v>0</v>
          </cell>
          <cell r="CV589">
            <v>0</v>
          </cell>
          <cell r="CW589">
            <v>0</v>
          </cell>
          <cell r="EE589">
            <v>0</v>
          </cell>
          <cell r="EF589">
            <v>0</v>
          </cell>
          <cell r="EH589">
            <v>0</v>
          </cell>
          <cell r="EI589">
            <v>0</v>
          </cell>
          <cell r="EJ589">
            <v>0</v>
          </cell>
          <cell r="EK589">
            <v>0</v>
          </cell>
          <cell r="EL589">
            <v>0</v>
          </cell>
          <cell r="EM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V590">
            <v>0</v>
          </cell>
          <cell r="AW590">
            <v>0</v>
          </cell>
          <cell r="AX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N590">
            <v>0</v>
          </cell>
          <cell r="CO590">
            <v>0</v>
          </cell>
          <cell r="CP590">
            <v>0</v>
          </cell>
          <cell r="CQ590">
            <v>0</v>
          </cell>
          <cell r="CS590">
            <v>0</v>
          </cell>
          <cell r="CT590">
            <v>0</v>
          </cell>
          <cell r="CU590">
            <v>0</v>
          </cell>
          <cell r="CV590">
            <v>0</v>
          </cell>
          <cell r="CW590">
            <v>0</v>
          </cell>
          <cell r="EE590">
            <v>0</v>
          </cell>
          <cell r="EF590">
            <v>0</v>
          </cell>
          <cell r="EH590">
            <v>0</v>
          </cell>
          <cell r="EI590">
            <v>0</v>
          </cell>
          <cell r="EJ590">
            <v>0</v>
          </cell>
          <cell r="EK590">
            <v>0</v>
          </cell>
          <cell r="EL590">
            <v>0</v>
          </cell>
          <cell r="EM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V591">
            <v>0</v>
          </cell>
          <cell r="AW591">
            <v>0</v>
          </cell>
          <cell r="AX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X591">
            <v>0</v>
          </cell>
          <cell r="BY591">
            <v>0</v>
          </cell>
          <cell r="BZ591">
            <v>0</v>
          </cell>
          <cell r="CA591">
            <v>0</v>
          </cell>
          <cell r="CB591">
            <v>0</v>
          </cell>
          <cell r="CC591">
            <v>0</v>
          </cell>
          <cell r="CD591">
            <v>0</v>
          </cell>
          <cell r="CE591">
            <v>0</v>
          </cell>
          <cell r="CF591">
            <v>0</v>
          </cell>
          <cell r="CG591">
            <v>0</v>
          </cell>
          <cell r="CH591">
            <v>0</v>
          </cell>
          <cell r="CN591">
            <v>0</v>
          </cell>
          <cell r="CO591">
            <v>0</v>
          </cell>
          <cell r="CP591">
            <v>0</v>
          </cell>
          <cell r="CQ591">
            <v>0</v>
          </cell>
          <cell r="CS591">
            <v>0</v>
          </cell>
          <cell r="CT591">
            <v>0</v>
          </cell>
          <cell r="CU591">
            <v>0</v>
          </cell>
          <cell r="CV591">
            <v>0</v>
          </cell>
          <cell r="CW591">
            <v>0</v>
          </cell>
          <cell r="EE591">
            <v>0</v>
          </cell>
          <cell r="EF591">
            <v>0</v>
          </cell>
          <cell r="EH591">
            <v>0</v>
          </cell>
          <cell r="EI591">
            <v>0</v>
          </cell>
          <cell r="EJ591">
            <v>0</v>
          </cell>
          <cell r="EK591">
            <v>0</v>
          </cell>
          <cell r="EL591">
            <v>0</v>
          </cell>
          <cell r="EM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V592">
            <v>0</v>
          </cell>
          <cell r="AW592">
            <v>0</v>
          </cell>
          <cell r="AX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0</v>
          </cell>
          <cell r="CB592">
            <v>0</v>
          </cell>
          <cell r="CC592">
            <v>0</v>
          </cell>
          <cell r="CD592">
            <v>0</v>
          </cell>
          <cell r="CE592">
            <v>0</v>
          </cell>
          <cell r="CF592">
            <v>0</v>
          </cell>
          <cell r="CG592">
            <v>0</v>
          </cell>
          <cell r="CH592">
            <v>0</v>
          </cell>
          <cell r="CN592">
            <v>0</v>
          </cell>
          <cell r="CO592">
            <v>0</v>
          </cell>
          <cell r="CP592">
            <v>0</v>
          </cell>
          <cell r="CQ592">
            <v>0</v>
          </cell>
          <cell r="CS592">
            <v>0</v>
          </cell>
          <cell r="CT592">
            <v>0</v>
          </cell>
          <cell r="CU592">
            <v>0</v>
          </cell>
          <cell r="CV592">
            <v>0</v>
          </cell>
          <cell r="CW592">
            <v>0</v>
          </cell>
          <cell r="EE592">
            <v>0</v>
          </cell>
          <cell r="EF592">
            <v>0</v>
          </cell>
          <cell r="EH592">
            <v>0</v>
          </cell>
          <cell r="EI592">
            <v>0</v>
          </cell>
          <cell r="EJ592">
            <v>0</v>
          </cell>
          <cell r="EK592">
            <v>0</v>
          </cell>
          <cell r="EL592">
            <v>0</v>
          </cell>
          <cell r="EM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V593">
            <v>0</v>
          </cell>
          <cell r="AW593">
            <v>0</v>
          </cell>
          <cell r="AX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N593">
            <v>0</v>
          </cell>
          <cell r="CO593">
            <v>0</v>
          </cell>
          <cell r="CP593">
            <v>0</v>
          </cell>
          <cell r="CQ593">
            <v>0</v>
          </cell>
          <cell r="CS593">
            <v>0</v>
          </cell>
          <cell r="CT593">
            <v>0</v>
          </cell>
          <cell r="CU593">
            <v>0</v>
          </cell>
          <cell r="CV593">
            <v>0</v>
          </cell>
          <cell r="CW593">
            <v>0</v>
          </cell>
          <cell r="EE593">
            <v>0</v>
          </cell>
          <cell r="EF593">
            <v>0</v>
          </cell>
          <cell r="EH593">
            <v>0</v>
          </cell>
          <cell r="EI593">
            <v>0</v>
          </cell>
          <cell r="EJ593">
            <v>0</v>
          </cell>
          <cell r="EK593">
            <v>0</v>
          </cell>
          <cell r="EL593">
            <v>0</v>
          </cell>
          <cell r="EM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V594">
            <v>0</v>
          </cell>
          <cell r="AW594">
            <v>0</v>
          </cell>
          <cell r="AX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N594">
            <v>0</v>
          </cell>
          <cell r="CO594">
            <v>0</v>
          </cell>
          <cell r="CP594">
            <v>0</v>
          </cell>
          <cell r="CQ594">
            <v>0</v>
          </cell>
          <cell r="CS594">
            <v>0</v>
          </cell>
          <cell r="CT594">
            <v>0</v>
          </cell>
          <cell r="CU594">
            <v>0</v>
          </cell>
          <cell r="CV594">
            <v>0</v>
          </cell>
          <cell r="CW594">
            <v>0</v>
          </cell>
          <cell r="EE594">
            <v>0</v>
          </cell>
          <cell r="EF594">
            <v>0</v>
          </cell>
          <cell r="EH594">
            <v>0</v>
          </cell>
          <cell r="EI594">
            <v>0</v>
          </cell>
          <cell r="EJ594">
            <v>0</v>
          </cell>
          <cell r="EK594">
            <v>0</v>
          </cell>
          <cell r="EL594">
            <v>0</v>
          </cell>
          <cell r="EM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V595">
            <v>0</v>
          </cell>
          <cell r="AW595">
            <v>0</v>
          </cell>
          <cell r="AX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N595">
            <v>0</v>
          </cell>
          <cell r="CO595">
            <v>0</v>
          </cell>
          <cell r="CP595">
            <v>0</v>
          </cell>
          <cell r="CQ595">
            <v>0</v>
          </cell>
          <cell r="CS595">
            <v>0</v>
          </cell>
          <cell r="CT595">
            <v>0</v>
          </cell>
          <cell r="CU595">
            <v>0</v>
          </cell>
          <cell r="CV595">
            <v>0</v>
          </cell>
          <cell r="CW595">
            <v>0</v>
          </cell>
          <cell r="EE595">
            <v>0</v>
          </cell>
          <cell r="EF595">
            <v>0</v>
          </cell>
          <cell r="EH595">
            <v>0</v>
          </cell>
          <cell r="EI595">
            <v>0</v>
          </cell>
          <cell r="EJ595">
            <v>0</v>
          </cell>
          <cell r="EK595">
            <v>0</v>
          </cell>
          <cell r="EL595">
            <v>0</v>
          </cell>
          <cell r="EM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V596">
            <v>0</v>
          </cell>
          <cell r="AW596">
            <v>0</v>
          </cell>
          <cell r="AX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N596">
            <v>0</v>
          </cell>
          <cell r="CO596">
            <v>0</v>
          </cell>
          <cell r="CP596">
            <v>0</v>
          </cell>
          <cell r="CQ596">
            <v>0</v>
          </cell>
          <cell r="CS596">
            <v>0</v>
          </cell>
          <cell r="CT596">
            <v>0</v>
          </cell>
          <cell r="CU596">
            <v>0</v>
          </cell>
          <cell r="CV596">
            <v>0</v>
          </cell>
          <cell r="CW596">
            <v>0</v>
          </cell>
          <cell r="EE596">
            <v>0</v>
          </cell>
          <cell r="EF596">
            <v>0</v>
          </cell>
          <cell r="EH596">
            <v>0</v>
          </cell>
          <cell r="EI596">
            <v>0</v>
          </cell>
          <cell r="EJ596">
            <v>0</v>
          </cell>
          <cell r="EK596">
            <v>0</v>
          </cell>
          <cell r="EL596">
            <v>0</v>
          </cell>
          <cell r="EM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V597">
            <v>0</v>
          </cell>
          <cell r="AW597">
            <v>0</v>
          </cell>
          <cell r="AX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N597">
            <v>0</v>
          </cell>
          <cell r="CO597">
            <v>0</v>
          </cell>
          <cell r="CP597">
            <v>0</v>
          </cell>
          <cell r="CQ597">
            <v>0</v>
          </cell>
          <cell r="CS597">
            <v>0</v>
          </cell>
          <cell r="CT597">
            <v>0</v>
          </cell>
          <cell r="CU597">
            <v>0</v>
          </cell>
          <cell r="CV597">
            <v>0</v>
          </cell>
          <cell r="CW597">
            <v>0</v>
          </cell>
          <cell r="EE597">
            <v>0</v>
          </cell>
          <cell r="EF597">
            <v>0</v>
          </cell>
          <cell r="EH597">
            <v>0</v>
          </cell>
          <cell r="EI597">
            <v>0</v>
          </cell>
          <cell r="EJ597">
            <v>0</v>
          </cell>
          <cell r="EK597">
            <v>0</v>
          </cell>
          <cell r="EL597">
            <v>0</v>
          </cell>
          <cell r="EM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V598">
            <v>0</v>
          </cell>
          <cell r="AW598">
            <v>0</v>
          </cell>
          <cell r="AX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0</v>
          </cell>
          <cell r="BW598">
            <v>0</v>
          </cell>
          <cell r="BX598">
            <v>0</v>
          </cell>
          <cell r="BY598">
            <v>0</v>
          </cell>
          <cell r="BZ598">
            <v>0</v>
          </cell>
          <cell r="CA598">
            <v>0</v>
          </cell>
          <cell r="CB598">
            <v>0</v>
          </cell>
          <cell r="CC598">
            <v>0</v>
          </cell>
          <cell r="CD598">
            <v>0</v>
          </cell>
          <cell r="CE598">
            <v>0</v>
          </cell>
          <cell r="CF598">
            <v>0</v>
          </cell>
          <cell r="CG598">
            <v>0</v>
          </cell>
          <cell r="CH598">
            <v>0</v>
          </cell>
          <cell r="CN598">
            <v>0</v>
          </cell>
          <cell r="CO598">
            <v>0</v>
          </cell>
          <cell r="CP598">
            <v>0</v>
          </cell>
          <cell r="CQ598">
            <v>0</v>
          </cell>
          <cell r="CS598">
            <v>0</v>
          </cell>
          <cell r="CT598">
            <v>0</v>
          </cell>
          <cell r="CU598">
            <v>0</v>
          </cell>
          <cell r="CV598">
            <v>0</v>
          </cell>
          <cell r="CW598">
            <v>0</v>
          </cell>
          <cell r="EE598">
            <v>0</v>
          </cell>
          <cell r="EF598">
            <v>0</v>
          </cell>
          <cell r="EH598">
            <v>0</v>
          </cell>
          <cell r="EI598">
            <v>0</v>
          </cell>
          <cell r="EJ598">
            <v>0</v>
          </cell>
          <cell r="EK598">
            <v>0</v>
          </cell>
          <cell r="EL598">
            <v>0</v>
          </cell>
          <cell r="EM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V599">
            <v>0</v>
          </cell>
          <cell r="AW599">
            <v>0</v>
          </cell>
          <cell r="AX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X599">
            <v>0</v>
          </cell>
          <cell r="BY599">
            <v>0</v>
          </cell>
          <cell r="BZ599">
            <v>0</v>
          </cell>
          <cell r="CA599">
            <v>0</v>
          </cell>
          <cell r="CB599">
            <v>0</v>
          </cell>
          <cell r="CC599">
            <v>0</v>
          </cell>
          <cell r="CD599">
            <v>0</v>
          </cell>
          <cell r="CE599">
            <v>0</v>
          </cell>
          <cell r="CF599">
            <v>0</v>
          </cell>
          <cell r="CG599">
            <v>0</v>
          </cell>
          <cell r="CH599">
            <v>0</v>
          </cell>
          <cell r="CN599">
            <v>0</v>
          </cell>
          <cell r="CO599">
            <v>0</v>
          </cell>
          <cell r="CP599">
            <v>0</v>
          </cell>
          <cell r="CQ599">
            <v>0</v>
          </cell>
          <cell r="CS599">
            <v>0</v>
          </cell>
          <cell r="CT599">
            <v>0</v>
          </cell>
          <cell r="CU599">
            <v>0</v>
          </cell>
          <cell r="CV599">
            <v>0</v>
          </cell>
          <cell r="CW599">
            <v>0</v>
          </cell>
          <cell r="EE599">
            <v>0</v>
          </cell>
          <cell r="EF599">
            <v>0</v>
          </cell>
          <cell r="EH599">
            <v>0</v>
          </cell>
          <cell r="EI599">
            <v>0</v>
          </cell>
          <cell r="EJ599">
            <v>0</v>
          </cell>
          <cell r="EK599">
            <v>0</v>
          </cell>
          <cell r="EL599">
            <v>0</v>
          </cell>
          <cell r="EM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V600">
            <v>0</v>
          </cell>
          <cell r="AW600">
            <v>0</v>
          </cell>
          <cell r="AX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N600">
            <v>0</v>
          </cell>
          <cell r="CO600">
            <v>0</v>
          </cell>
          <cell r="CP600">
            <v>0</v>
          </cell>
          <cell r="CQ600">
            <v>0</v>
          </cell>
          <cell r="CS600">
            <v>0</v>
          </cell>
          <cell r="CT600">
            <v>0</v>
          </cell>
          <cell r="CU600">
            <v>0</v>
          </cell>
          <cell r="CV600">
            <v>0</v>
          </cell>
          <cell r="CW600">
            <v>0</v>
          </cell>
          <cell r="EE600">
            <v>0</v>
          </cell>
          <cell r="EF600">
            <v>0</v>
          </cell>
          <cell r="EH600">
            <v>0</v>
          </cell>
          <cell r="EI600">
            <v>0</v>
          </cell>
          <cell r="EJ600">
            <v>0</v>
          </cell>
          <cell r="EK600">
            <v>0</v>
          </cell>
          <cell r="EL600">
            <v>0</v>
          </cell>
          <cell r="EM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V601">
            <v>0</v>
          </cell>
          <cell r="AW601">
            <v>0</v>
          </cell>
          <cell r="AX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v>0</v>
          </cell>
          <cell r="BX601">
            <v>0</v>
          </cell>
          <cell r="BY601">
            <v>0</v>
          </cell>
          <cell r="BZ601">
            <v>0</v>
          </cell>
          <cell r="CA601">
            <v>0</v>
          </cell>
          <cell r="CB601">
            <v>0</v>
          </cell>
          <cell r="CC601">
            <v>0</v>
          </cell>
          <cell r="CD601">
            <v>0</v>
          </cell>
          <cell r="CE601">
            <v>0</v>
          </cell>
          <cell r="CF601">
            <v>0</v>
          </cell>
          <cell r="CG601">
            <v>0</v>
          </cell>
          <cell r="CH601">
            <v>0</v>
          </cell>
          <cell r="CN601">
            <v>0</v>
          </cell>
          <cell r="CO601">
            <v>0</v>
          </cell>
          <cell r="CP601">
            <v>0</v>
          </cell>
          <cell r="CQ601">
            <v>0</v>
          </cell>
          <cell r="CS601">
            <v>0</v>
          </cell>
          <cell r="CT601">
            <v>0</v>
          </cell>
          <cell r="CU601">
            <v>0</v>
          </cell>
          <cell r="CV601">
            <v>0</v>
          </cell>
          <cell r="CW601">
            <v>0</v>
          </cell>
          <cell r="EE601">
            <v>0</v>
          </cell>
          <cell r="EF601">
            <v>0</v>
          </cell>
          <cell r="EH601">
            <v>0</v>
          </cell>
          <cell r="EI601">
            <v>0</v>
          </cell>
          <cell r="EJ601">
            <v>0</v>
          </cell>
          <cell r="EK601">
            <v>0</v>
          </cell>
          <cell r="EL601">
            <v>0</v>
          </cell>
          <cell r="EM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V602">
            <v>0</v>
          </cell>
          <cell r="AW602">
            <v>0</v>
          </cell>
          <cell r="AX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X602">
            <v>0</v>
          </cell>
          <cell r="BY602">
            <v>0</v>
          </cell>
          <cell r="BZ602">
            <v>0</v>
          </cell>
          <cell r="CA602">
            <v>0</v>
          </cell>
          <cell r="CB602">
            <v>0</v>
          </cell>
          <cell r="CC602">
            <v>0</v>
          </cell>
          <cell r="CD602">
            <v>0</v>
          </cell>
          <cell r="CE602">
            <v>0</v>
          </cell>
          <cell r="CF602">
            <v>0</v>
          </cell>
          <cell r="CG602">
            <v>0</v>
          </cell>
          <cell r="CH602">
            <v>0</v>
          </cell>
          <cell r="CN602">
            <v>0</v>
          </cell>
          <cell r="CO602">
            <v>0</v>
          </cell>
          <cell r="CP602">
            <v>0</v>
          </cell>
          <cell r="CQ602">
            <v>0</v>
          </cell>
          <cell r="CS602">
            <v>0</v>
          </cell>
          <cell r="CT602">
            <v>0</v>
          </cell>
          <cell r="CU602">
            <v>0</v>
          </cell>
          <cell r="CV602">
            <v>0</v>
          </cell>
          <cell r="CW602">
            <v>0</v>
          </cell>
          <cell r="EE602">
            <v>0</v>
          </cell>
          <cell r="EF602">
            <v>0</v>
          </cell>
          <cell r="EH602">
            <v>0</v>
          </cell>
          <cell r="EI602">
            <v>0</v>
          </cell>
          <cell r="EJ602">
            <v>0</v>
          </cell>
          <cell r="EK602">
            <v>0</v>
          </cell>
          <cell r="EL602">
            <v>0</v>
          </cell>
          <cell r="EM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V603">
            <v>0</v>
          </cell>
          <cell r="AW603">
            <v>0</v>
          </cell>
          <cell r="AX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N603">
            <v>0</v>
          </cell>
          <cell r="CO603">
            <v>0</v>
          </cell>
          <cell r="CP603">
            <v>0</v>
          </cell>
          <cell r="CQ603">
            <v>0</v>
          </cell>
          <cell r="CS603">
            <v>0</v>
          </cell>
          <cell r="CT603">
            <v>0</v>
          </cell>
          <cell r="CU603">
            <v>0</v>
          </cell>
          <cell r="CV603">
            <v>0</v>
          </cell>
          <cell r="CW603">
            <v>0</v>
          </cell>
          <cell r="EE603">
            <v>0</v>
          </cell>
          <cell r="EF603">
            <v>0</v>
          </cell>
          <cell r="EH603">
            <v>0</v>
          </cell>
          <cell r="EI603">
            <v>0</v>
          </cell>
          <cell r="EJ603">
            <v>0</v>
          </cell>
          <cell r="EK603">
            <v>0</v>
          </cell>
          <cell r="EL603">
            <v>0</v>
          </cell>
          <cell r="EM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V604">
            <v>0</v>
          </cell>
          <cell r="AW604">
            <v>0</v>
          </cell>
          <cell r="AX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N604">
            <v>0</v>
          </cell>
          <cell r="CO604">
            <v>0</v>
          </cell>
          <cell r="CP604">
            <v>0</v>
          </cell>
          <cell r="CQ604">
            <v>0</v>
          </cell>
          <cell r="CS604">
            <v>0</v>
          </cell>
          <cell r="CT604">
            <v>0</v>
          </cell>
          <cell r="CU604">
            <v>0</v>
          </cell>
          <cell r="CV604">
            <v>0</v>
          </cell>
          <cell r="CW604">
            <v>0</v>
          </cell>
          <cell r="EE604">
            <v>0</v>
          </cell>
          <cell r="EF604">
            <v>0</v>
          </cell>
          <cell r="EH604">
            <v>0</v>
          </cell>
          <cell r="EI604">
            <v>0</v>
          </cell>
          <cell r="EJ604">
            <v>0</v>
          </cell>
          <cell r="EK604">
            <v>0</v>
          </cell>
          <cell r="EL604">
            <v>0</v>
          </cell>
          <cell r="EM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V605">
            <v>0</v>
          </cell>
          <cell r="AW605">
            <v>0</v>
          </cell>
          <cell r="AX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0</v>
          </cell>
          <cell r="BW605">
            <v>0</v>
          </cell>
          <cell r="BX605">
            <v>0</v>
          </cell>
          <cell r="BY605">
            <v>0</v>
          </cell>
          <cell r="BZ605">
            <v>0</v>
          </cell>
          <cell r="CA605">
            <v>0</v>
          </cell>
          <cell r="CB605">
            <v>0</v>
          </cell>
          <cell r="CC605">
            <v>0</v>
          </cell>
          <cell r="CD605">
            <v>0</v>
          </cell>
          <cell r="CE605">
            <v>0</v>
          </cell>
          <cell r="CF605">
            <v>0</v>
          </cell>
          <cell r="CG605">
            <v>0</v>
          </cell>
          <cell r="CH605">
            <v>0</v>
          </cell>
          <cell r="CN605">
            <v>0</v>
          </cell>
          <cell r="CO605">
            <v>0</v>
          </cell>
          <cell r="CP605">
            <v>0</v>
          </cell>
          <cell r="CQ605">
            <v>0</v>
          </cell>
          <cell r="CS605">
            <v>0</v>
          </cell>
          <cell r="CT605">
            <v>0</v>
          </cell>
          <cell r="CU605">
            <v>0</v>
          </cell>
          <cell r="CV605">
            <v>0</v>
          </cell>
          <cell r="CW605">
            <v>0</v>
          </cell>
          <cell r="EE605">
            <v>0</v>
          </cell>
          <cell r="EF605">
            <v>0</v>
          </cell>
          <cell r="EH605">
            <v>0</v>
          </cell>
          <cell r="EI605">
            <v>0</v>
          </cell>
          <cell r="EJ605">
            <v>0</v>
          </cell>
          <cell r="EK605">
            <v>0</v>
          </cell>
          <cell r="EL605">
            <v>0</v>
          </cell>
          <cell r="EM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V606">
            <v>0</v>
          </cell>
          <cell r="AW606">
            <v>0</v>
          </cell>
          <cell r="AX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X606">
            <v>0</v>
          </cell>
          <cell r="BY606">
            <v>0</v>
          </cell>
          <cell r="BZ606">
            <v>0</v>
          </cell>
          <cell r="CA606">
            <v>0</v>
          </cell>
          <cell r="CB606">
            <v>0</v>
          </cell>
          <cell r="CC606">
            <v>0</v>
          </cell>
          <cell r="CD606">
            <v>0</v>
          </cell>
          <cell r="CE606">
            <v>0</v>
          </cell>
          <cell r="CF606">
            <v>0</v>
          </cell>
          <cell r="CG606">
            <v>0</v>
          </cell>
          <cell r="CH606">
            <v>0</v>
          </cell>
          <cell r="CN606">
            <v>0</v>
          </cell>
          <cell r="CO606">
            <v>0</v>
          </cell>
          <cell r="CP606">
            <v>0</v>
          </cell>
          <cell r="CQ606">
            <v>0</v>
          </cell>
          <cell r="CS606">
            <v>0</v>
          </cell>
          <cell r="CT606">
            <v>0</v>
          </cell>
          <cell r="CU606">
            <v>0</v>
          </cell>
          <cell r="CV606">
            <v>0</v>
          </cell>
          <cell r="CW606">
            <v>0</v>
          </cell>
          <cell r="EE606">
            <v>0</v>
          </cell>
          <cell r="EF606">
            <v>0</v>
          </cell>
          <cell r="EH606">
            <v>0</v>
          </cell>
          <cell r="EI606">
            <v>0</v>
          </cell>
          <cell r="EJ606">
            <v>0</v>
          </cell>
          <cell r="EK606">
            <v>0</v>
          </cell>
          <cell r="EL606">
            <v>0</v>
          </cell>
          <cell r="EM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V607">
            <v>0</v>
          </cell>
          <cell r="AW607">
            <v>0</v>
          </cell>
          <cell r="AX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N607">
            <v>0</v>
          </cell>
          <cell r="CO607">
            <v>0</v>
          </cell>
          <cell r="CP607">
            <v>0</v>
          </cell>
          <cell r="CQ607">
            <v>0</v>
          </cell>
          <cell r="CS607">
            <v>0</v>
          </cell>
          <cell r="CT607">
            <v>0</v>
          </cell>
          <cell r="CU607">
            <v>0</v>
          </cell>
          <cell r="CV607">
            <v>0</v>
          </cell>
          <cell r="CW607">
            <v>0</v>
          </cell>
          <cell r="EE607">
            <v>0</v>
          </cell>
          <cell r="EF607">
            <v>0</v>
          </cell>
          <cell r="EH607">
            <v>0</v>
          </cell>
          <cell r="EI607">
            <v>0</v>
          </cell>
          <cell r="EJ607">
            <v>0</v>
          </cell>
          <cell r="EK607">
            <v>0</v>
          </cell>
          <cell r="EL607">
            <v>0</v>
          </cell>
          <cell r="EM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V608">
            <v>0</v>
          </cell>
          <cell r="AW608">
            <v>0</v>
          </cell>
          <cell r="AX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N608">
            <v>0</v>
          </cell>
          <cell r="CO608">
            <v>0</v>
          </cell>
          <cell r="CP608">
            <v>0</v>
          </cell>
          <cell r="CQ608">
            <v>0</v>
          </cell>
          <cell r="CS608">
            <v>0</v>
          </cell>
          <cell r="CT608">
            <v>0</v>
          </cell>
          <cell r="CU608">
            <v>0</v>
          </cell>
          <cell r="CV608">
            <v>0</v>
          </cell>
          <cell r="CW608">
            <v>0</v>
          </cell>
          <cell r="EE608">
            <v>0</v>
          </cell>
          <cell r="EF608">
            <v>0</v>
          </cell>
          <cell r="EH608">
            <v>0</v>
          </cell>
          <cell r="EI608">
            <v>0</v>
          </cell>
          <cell r="EJ608">
            <v>0</v>
          </cell>
          <cell r="EK608">
            <v>0</v>
          </cell>
          <cell r="EL608">
            <v>0</v>
          </cell>
          <cell r="EM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V609">
            <v>0</v>
          </cell>
          <cell r="AW609">
            <v>0</v>
          </cell>
          <cell r="AX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N609">
            <v>0</v>
          </cell>
          <cell r="CO609">
            <v>0</v>
          </cell>
          <cell r="CP609">
            <v>0</v>
          </cell>
          <cell r="CQ609">
            <v>0</v>
          </cell>
          <cell r="CS609">
            <v>0</v>
          </cell>
          <cell r="CT609">
            <v>0</v>
          </cell>
          <cell r="CU609">
            <v>0</v>
          </cell>
          <cell r="CV609">
            <v>0</v>
          </cell>
          <cell r="CW609">
            <v>0</v>
          </cell>
          <cell r="EE609">
            <v>0</v>
          </cell>
          <cell r="EF609">
            <v>0</v>
          </cell>
          <cell r="EH609">
            <v>0</v>
          </cell>
          <cell r="EI609">
            <v>0</v>
          </cell>
          <cell r="EJ609">
            <v>0</v>
          </cell>
          <cell r="EK609">
            <v>0</v>
          </cell>
          <cell r="EL609">
            <v>0</v>
          </cell>
          <cell r="EM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V610">
            <v>0</v>
          </cell>
          <cell r="AW610">
            <v>0</v>
          </cell>
          <cell r="AX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N610">
            <v>0</v>
          </cell>
          <cell r="CO610">
            <v>0</v>
          </cell>
          <cell r="CP610">
            <v>0</v>
          </cell>
          <cell r="CQ610">
            <v>0</v>
          </cell>
          <cell r="CS610">
            <v>0</v>
          </cell>
          <cell r="CT610">
            <v>0</v>
          </cell>
          <cell r="CU610">
            <v>0</v>
          </cell>
          <cell r="CV610">
            <v>0</v>
          </cell>
          <cell r="CW610">
            <v>0</v>
          </cell>
          <cell r="EE610">
            <v>0</v>
          </cell>
          <cell r="EF610">
            <v>0</v>
          </cell>
          <cell r="EH610">
            <v>0</v>
          </cell>
          <cell r="EI610">
            <v>0</v>
          </cell>
          <cell r="EJ610">
            <v>0</v>
          </cell>
          <cell r="EK610">
            <v>0</v>
          </cell>
          <cell r="EL610">
            <v>0</v>
          </cell>
          <cell r="EM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V611">
            <v>0</v>
          </cell>
          <cell r="AW611">
            <v>0</v>
          </cell>
          <cell r="AX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N611">
            <v>0</v>
          </cell>
          <cell r="CO611">
            <v>0</v>
          </cell>
          <cell r="CP611">
            <v>0</v>
          </cell>
          <cell r="CQ611">
            <v>0</v>
          </cell>
          <cell r="CS611">
            <v>0</v>
          </cell>
          <cell r="CT611">
            <v>0</v>
          </cell>
          <cell r="CU611">
            <v>0</v>
          </cell>
          <cell r="CV611">
            <v>0</v>
          </cell>
          <cell r="CW611">
            <v>0</v>
          </cell>
          <cell r="EE611">
            <v>0</v>
          </cell>
          <cell r="EF611">
            <v>0</v>
          </cell>
          <cell r="EH611">
            <v>0</v>
          </cell>
          <cell r="EI611">
            <v>0</v>
          </cell>
          <cell r="EJ611">
            <v>0</v>
          </cell>
          <cell r="EK611">
            <v>0</v>
          </cell>
          <cell r="EL611">
            <v>0</v>
          </cell>
          <cell r="EM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V612">
            <v>0</v>
          </cell>
          <cell r="AW612">
            <v>0</v>
          </cell>
          <cell r="AX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N612">
            <v>0</v>
          </cell>
          <cell r="CO612">
            <v>0</v>
          </cell>
          <cell r="CP612">
            <v>0</v>
          </cell>
          <cell r="CQ612">
            <v>0</v>
          </cell>
          <cell r="CS612">
            <v>0</v>
          </cell>
          <cell r="CT612">
            <v>0</v>
          </cell>
          <cell r="CU612">
            <v>0</v>
          </cell>
          <cell r="CV612">
            <v>0</v>
          </cell>
          <cell r="CW612">
            <v>0</v>
          </cell>
          <cell r="EE612">
            <v>0</v>
          </cell>
          <cell r="EF612">
            <v>0</v>
          </cell>
          <cell r="EH612">
            <v>0</v>
          </cell>
          <cell r="EI612">
            <v>0</v>
          </cell>
          <cell r="EJ612">
            <v>0</v>
          </cell>
          <cell r="EK612">
            <v>0</v>
          </cell>
          <cell r="EL612">
            <v>0</v>
          </cell>
          <cell r="EM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V613">
            <v>0</v>
          </cell>
          <cell r="AW613">
            <v>0</v>
          </cell>
          <cell r="AX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N613">
            <v>0</v>
          </cell>
          <cell r="CO613">
            <v>0</v>
          </cell>
          <cell r="CP613">
            <v>0</v>
          </cell>
          <cell r="CQ613">
            <v>0</v>
          </cell>
          <cell r="CS613">
            <v>0</v>
          </cell>
          <cell r="CT613">
            <v>0</v>
          </cell>
          <cell r="CU613">
            <v>0</v>
          </cell>
          <cell r="CV613">
            <v>0</v>
          </cell>
          <cell r="CW613">
            <v>0</v>
          </cell>
          <cell r="EE613">
            <v>0</v>
          </cell>
          <cell r="EF613">
            <v>0</v>
          </cell>
          <cell r="EH613">
            <v>0</v>
          </cell>
          <cell r="EI613">
            <v>0</v>
          </cell>
          <cell r="EJ613">
            <v>0</v>
          </cell>
          <cell r="EK613">
            <v>0</v>
          </cell>
          <cell r="EL613">
            <v>0</v>
          </cell>
          <cell r="EM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V614">
            <v>0</v>
          </cell>
          <cell r="AW614">
            <v>0</v>
          </cell>
          <cell r="AX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N614">
            <v>0</v>
          </cell>
          <cell r="CO614">
            <v>0</v>
          </cell>
          <cell r="CP614">
            <v>0</v>
          </cell>
          <cell r="CQ614">
            <v>0</v>
          </cell>
          <cell r="CS614">
            <v>0</v>
          </cell>
          <cell r="CT614">
            <v>0</v>
          </cell>
          <cell r="CU614">
            <v>0</v>
          </cell>
          <cell r="CV614">
            <v>0</v>
          </cell>
          <cell r="CW614">
            <v>0</v>
          </cell>
          <cell r="EE614">
            <v>0</v>
          </cell>
          <cell r="EF614">
            <v>0</v>
          </cell>
          <cell r="EH614">
            <v>0</v>
          </cell>
          <cell r="EI614">
            <v>0</v>
          </cell>
          <cell r="EJ614">
            <v>0</v>
          </cell>
          <cell r="EK614">
            <v>0</v>
          </cell>
          <cell r="EL614">
            <v>0</v>
          </cell>
          <cell r="EM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V615">
            <v>0</v>
          </cell>
          <cell r="AW615">
            <v>0</v>
          </cell>
          <cell r="AX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N615">
            <v>0</v>
          </cell>
          <cell r="CO615">
            <v>0</v>
          </cell>
          <cell r="CP615">
            <v>0</v>
          </cell>
          <cell r="CQ615">
            <v>0</v>
          </cell>
          <cell r="CS615">
            <v>0</v>
          </cell>
          <cell r="CT615">
            <v>0</v>
          </cell>
          <cell r="CU615">
            <v>0</v>
          </cell>
          <cell r="CV615">
            <v>0</v>
          </cell>
          <cell r="CW615">
            <v>0</v>
          </cell>
          <cell r="EE615">
            <v>0</v>
          </cell>
          <cell r="EF615">
            <v>0</v>
          </cell>
          <cell r="EH615">
            <v>0</v>
          </cell>
          <cell r="EI615">
            <v>0</v>
          </cell>
          <cell r="EJ615">
            <v>0</v>
          </cell>
          <cell r="EK615">
            <v>0</v>
          </cell>
          <cell r="EL615">
            <v>0</v>
          </cell>
          <cell r="EM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V616">
            <v>0</v>
          </cell>
          <cell r="AW616">
            <v>0</v>
          </cell>
          <cell r="AX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N616">
            <v>0</v>
          </cell>
          <cell r="CO616">
            <v>0</v>
          </cell>
          <cell r="CP616">
            <v>0</v>
          </cell>
          <cell r="CQ616">
            <v>0</v>
          </cell>
          <cell r="CS616">
            <v>0</v>
          </cell>
          <cell r="CT616">
            <v>0</v>
          </cell>
          <cell r="CU616">
            <v>0</v>
          </cell>
          <cell r="CV616">
            <v>0</v>
          </cell>
          <cell r="CW616">
            <v>0</v>
          </cell>
          <cell r="EE616">
            <v>0</v>
          </cell>
          <cell r="EF616">
            <v>0</v>
          </cell>
          <cell r="EH616">
            <v>0</v>
          </cell>
          <cell r="EI616">
            <v>0</v>
          </cell>
          <cell r="EJ616">
            <v>0</v>
          </cell>
          <cell r="EK616">
            <v>0</v>
          </cell>
          <cell r="EL616">
            <v>0</v>
          </cell>
          <cell r="EM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V617">
            <v>0</v>
          </cell>
          <cell r="AW617">
            <v>0</v>
          </cell>
          <cell r="AX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N617">
            <v>0</v>
          </cell>
          <cell r="CO617">
            <v>0</v>
          </cell>
          <cell r="CP617">
            <v>0</v>
          </cell>
          <cell r="CQ617">
            <v>0</v>
          </cell>
          <cell r="CS617">
            <v>0</v>
          </cell>
          <cell r="CT617">
            <v>0</v>
          </cell>
          <cell r="CU617">
            <v>0</v>
          </cell>
          <cell r="CV617">
            <v>0</v>
          </cell>
          <cell r="CW617">
            <v>0</v>
          </cell>
          <cell r="EE617">
            <v>0</v>
          </cell>
          <cell r="EF617">
            <v>0</v>
          </cell>
          <cell r="EH617">
            <v>0</v>
          </cell>
          <cell r="EI617">
            <v>0</v>
          </cell>
          <cell r="EJ617">
            <v>0</v>
          </cell>
          <cell r="EK617">
            <v>0</v>
          </cell>
          <cell r="EL617">
            <v>0</v>
          </cell>
          <cell r="EM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V618">
            <v>0</v>
          </cell>
          <cell r="AW618">
            <v>0</v>
          </cell>
          <cell r="AX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N618">
            <v>0</v>
          </cell>
          <cell r="CO618">
            <v>0</v>
          </cell>
          <cell r="CP618">
            <v>0</v>
          </cell>
          <cell r="CQ618">
            <v>0</v>
          </cell>
          <cell r="CS618">
            <v>0</v>
          </cell>
          <cell r="CT618">
            <v>0</v>
          </cell>
          <cell r="CU618">
            <v>0</v>
          </cell>
          <cell r="CV618">
            <v>0</v>
          </cell>
          <cell r="CW618">
            <v>0</v>
          </cell>
          <cell r="EE618">
            <v>0</v>
          </cell>
          <cell r="EF618">
            <v>0</v>
          </cell>
          <cell r="EH618">
            <v>0</v>
          </cell>
          <cell r="EI618">
            <v>0</v>
          </cell>
          <cell r="EJ618">
            <v>0</v>
          </cell>
          <cell r="EK618">
            <v>0</v>
          </cell>
          <cell r="EL618">
            <v>0</v>
          </cell>
          <cell r="EM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V619">
            <v>0</v>
          </cell>
          <cell r="AW619">
            <v>0</v>
          </cell>
          <cell r="AX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N619">
            <v>0</v>
          </cell>
          <cell r="CO619">
            <v>0</v>
          </cell>
          <cell r="CP619">
            <v>0</v>
          </cell>
          <cell r="CQ619">
            <v>0</v>
          </cell>
          <cell r="CS619">
            <v>0</v>
          </cell>
          <cell r="CT619">
            <v>0</v>
          </cell>
          <cell r="CU619">
            <v>0</v>
          </cell>
          <cell r="CV619">
            <v>0</v>
          </cell>
          <cell r="CW619">
            <v>0</v>
          </cell>
          <cell r="EE619">
            <v>0</v>
          </cell>
          <cell r="EF619">
            <v>0</v>
          </cell>
          <cell r="EH619">
            <v>0</v>
          </cell>
          <cell r="EI619">
            <v>0</v>
          </cell>
          <cell r="EJ619">
            <v>0</v>
          </cell>
          <cell r="EK619">
            <v>0</v>
          </cell>
          <cell r="EL619">
            <v>0</v>
          </cell>
          <cell r="EM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V620">
            <v>0</v>
          </cell>
          <cell r="AW620">
            <v>0</v>
          </cell>
          <cell r="AX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N620">
            <v>0</v>
          </cell>
          <cell r="CO620">
            <v>0</v>
          </cell>
          <cell r="CP620">
            <v>0</v>
          </cell>
          <cell r="CQ620">
            <v>0</v>
          </cell>
          <cell r="CS620">
            <v>0</v>
          </cell>
          <cell r="CT620">
            <v>0</v>
          </cell>
          <cell r="CU620">
            <v>0</v>
          </cell>
          <cell r="CV620">
            <v>0</v>
          </cell>
          <cell r="CW620">
            <v>0</v>
          </cell>
          <cell r="EE620">
            <v>0</v>
          </cell>
          <cell r="EF620">
            <v>0</v>
          </cell>
          <cell r="EH620">
            <v>0</v>
          </cell>
          <cell r="EI620">
            <v>0</v>
          </cell>
          <cell r="EJ620">
            <v>0</v>
          </cell>
          <cell r="EK620">
            <v>0</v>
          </cell>
          <cell r="EL620">
            <v>0</v>
          </cell>
          <cell r="EM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V621">
            <v>0</v>
          </cell>
          <cell r="AW621">
            <v>0</v>
          </cell>
          <cell r="AX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0</v>
          </cell>
          <cell r="CB621">
            <v>0</v>
          </cell>
          <cell r="CC621">
            <v>0</v>
          </cell>
          <cell r="CD621">
            <v>0</v>
          </cell>
          <cell r="CE621">
            <v>0</v>
          </cell>
          <cell r="CF621">
            <v>0</v>
          </cell>
          <cell r="CG621">
            <v>0</v>
          </cell>
          <cell r="CH621">
            <v>0</v>
          </cell>
          <cell r="CN621">
            <v>0</v>
          </cell>
          <cell r="CO621">
            <v>0</v>
          </cell>
          <cell r="CP621">
            <v>0</v>
          </cell>
          <cell r="CQ621">
            <v>0</v>
          </cell>
          <cell r="CS621">
            <v>0</v>
          </cell>
          <cell r="CT621">
            <v>0</v>
          </cell>
          <cell r="CU621">
            <v>0</v>
          </cell>
          <cell r="CV621">
            <v>0</v>
          </cell>
          <cell r="CW621">
            <v>0</v>
          </cell>
          <cell r="EE621">
            <v>0</v>
          </cell>
          <cell r="EF621">
            <v>0</v>
          </cell>
          <cell r="EH621">
            <v>0</v>
          </cell>
          <cell r="EI621">
            <v>0</v>
          </cell>
          <cell r="EJ621">
            <v>0</v>
          </cell>
          <cell r="EK621">
            <v>0</v>
          </cell>
          <cell r="EL621">
            <v>0</v>
          </cell>
          <cell r="EM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V622">
            <v>0</v>
          </cell>
          <cell r="AW622">
            <v>0</v>
          </cell>
          <cell r="AX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N622">
            <v>0</v>
          </cell>
          <cell r="CO622">
            <v>0</v>
          </cell>
          <cell r="CP622">
            <v>0</v>
          </cell>
          <cell r="CQ622">
            <v>0</v>
          </cell>
          <cell r="CS622">
            <v>0</v>
          </cell>
          <cell r="CT622">
            <v>0</v>
          </cell>
          <cell r="CU622">
            <v>0</v>
          </cell>
          <cell r="CV622">
            <v>0</v>
          </cell>
          <cell r="CW622">
            <v>0</v>
          </cell>
          <cell r="EE622">
            <v>0</v>
          </cell>
          <cell r="EF622">
            <v>0</v>
          </cell>
          <cell r="EH622">
            <v>0</v>
          </cell>
          <cell r="EI622">
            <v>0</v>
          </cell>
          <cell r="EJ622">
            <v>0</v>
          </cell>
          <cell r="EK622">
            <v>0</v>
          </cell>
          <cell r="EL622">
            <v>0</v>
          </cell>
          <cell r="EM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V623">
            <v>0</v>
          </cell>
          <cell r="AW623">
            <v>0</v>
          </cell>
          <cell r="AX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N623">
            <v>0</v>
          </cell>
          <cell r="CO623">
            <v>0</v>
          </cell>
          <cell r="CP623">
            <v>0</v>
          </cell>
          <cell r="CQ623">
            <v>0</v>
          </cell>
          <cell r="CS623">
            <v>0</v>
          </cell>
          <cell r="CT623">
            <v>0</v>
          </cell>
          <cell r="CU623">
            <v>0</v>
          </cell>
          <cell r="CV623">
            <v>0</v>
          </cell>
          <cell r="CW623">
            <v>0</v>
          </cell>
          <cell r="EE623">
            <v>0</v>
          </cell>
          <cell r="EF623">
            <v>0</v>
          </cell>
          <cell r="EH623">
            <v>0</v>
          </cell>
          <cell r="EI623">
            <v>0</v>
          </cell>
          <cell r="EJ623">
            <v>0</v>
          </cell>
          <cell r="EK623">
            <v>0</v>
          </cell>
          <cell r="EL623">
            <v>0</v>
          </cell>
          <cell r="EM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V624">
            <v>0</v>
          </cell>
          <cell r="AW624">
            <v>0</v>
          </cell>
          <cell r="AX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N624">
            <v>0</v>
          </cell>
          <cell r="CO624">
            <v>0</v>
          </cell>
          <cell r="CP624">
            <v>0</v>
          </cell>
          <cell r="CQ624">
            <v>0</v>
          </cell>
          <cell r="CS624">
            <v>0</v>
          </cell>
          <cell r="CT624">
            <v>0</v>
          </cell>
          <cell r="CU624">
            <v>0</v>
          </cell>
          <cell r="CV624">
            <v>0</v>
          </cell>
          <cell r="CW624">
            <v>0</v>
          </cell>
          <cell r="EE624">
            <v>0</v>
          </cell>
          <cell r="EF624">
            <v>0</v>
          </cell>
          <cell r="EH624">
            <v>0</v>
          </cell>
          <cell r="EI624">
            <v>0</v>
          </cell>
          <cell r="EJ624">
            <v>0</v>
          </cell>
          <cell r="EK624">
            <v>0</v>
          </cell>
          <cell r="EL624">
            <v>0</v>
          </cell>
          <cell r="EM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V625">
            <v>0</v>
          </cell>
          <cell r="AW625">
            <v>0</v>
          </cell>
          <cell r="AX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N625">
            <v>0</v>
          </cell>
          <cell r="CO625">
            <v>0</v>
          </cell>
          <cell r="CP625">
            <v>0</v>
          </cell>
          <cell r="CQ625">
            <v>0</v>
          </cell>
          <cell r="CS625">
            <v>0</v>
          </cell>
          <cell r="CT625">
            <v>0</v>
          </cell>
          <cell r="CU625">
            <v>0</v>
          </cell>
          <cell r="CV625">
            <v>0</v>
          </cell>
          <cell r="CW625">
            <v>0</v>
          </cell>
          <cell r="EE625">
            <v>0</v>
          </cell>
          <cell r="EF625">
            <v>0</v>
          </cell>
          <cell r="EH625">
            <v>0</v>
          </cell>
          <cell r="EI625">
            <v>0</v>
          </cell>
          <cell r="EJ625">
            <v>0</v>
          </cell>
          <cell r="EK625">
            <v>0</v>
          </cell>
          <cell r="EL625">
            <v>0</v>
          </cell>
          <cell r="EM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V626">
            <v>0</v>
          </cell>
          <cell r="AW626">
            <v>0</v>
          </cell>
          <cell r="AX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N626">
            <v>0</v>
          </cell>
          <cell r="CO626">
            <v>0</v>
          </cell>
          <cell r="CP626">
            <v>0</v>
          </cell>
          <cell r="CQ626">
            <v>0</v>
          </cell>
          <cell r="CS626">
            <v>0</v>
          </cell>
          <cell r="CT626">
            <v>0</v>
          </cell>
          <cell r="CU626">
            <v>0</v>
          </cell>
          <cell r="CV626">
            <v>0</v>
          </cell>
          <cell r="CW626">
            <v>0</v>
          </cell>
          <cell r="EE626">
            <v>0</v>
          </cell>
          <cell r="EF626">
            <v>0</v>
          </cell>
          <cell r="EH626">
            <v>0</v>
          </cell>
          <cell r="EI626">
            <v>0</v>
          </cell>
          <cell r="EJ626">
            <v>0</v>
          </cell>
          <cell r="EK626">
            <v>0</v>
          </cell>
          <cell r="EL626">
            <v>0</v>
          </cell>
          <cell r="EM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V627">
            <v>0</v>
          </cell>
          <cell r="AW627">
            <v>0</v>
          </cell>
          <cell r="AX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0</v>
          </cell>
          <cell r="CB627">
            <v>0</v>
          </cell>
          <cell r="CC627">
            <v>0</v>
          </cell>
          <cell r="CD627">
            <v>0</v>
          </cell>
          <cell r="CE627">
            <v>0</v>
          </cell>
          <cell r="CF627">
            <v>0</v>
          </cell>
          <cell r="CG627">
            <v>0</v>
          </cell>
          <cell r="CH627">
            <v>0</v>
          </cell>
          <cell r="CN627">
            <v>0</v>
          </cell>
          <cell r="CO627">
            <v>0</v>
          </cell>
          <cell r="CP627">
            <v>0</v>
          </cell>
          <cell r="CQ627">
            <v>0</v>
          </cell>
          <cell r="CS627">
            <v>0</v>
          </cell>
          <cell r="CT627">
            <v>0</v>
          </cell>
          <cell r="CU627">
            <v>0</v>
          </cell>
          <cell r="CV627">
            <v>0</v>
          </cell>
          <cell r="CW627">
            <v>0</v>
          </cell>
          <cell r="EE627">
            <v>0</v>
          </cell>
          <cell r="EF627">
            <v>0</v>
          </cell>
          <cell r="EH627">
            <v>0</v>
          </cell>
          <cell r="EI627">
            <v>0</v>
          </cell>
          <cell r="EJ627">
            <v>0</v>
          </cell>
          <cell r="EK627">
            <v>0</v>
          </cell>
          <cell r="EL627">
            <v>0</v>
          </cell>
          <cell r="EM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V628">
            <v>0</v>
          </cell>
          <cell r="AW628">
            <v>0</v>
          </cell>
          <cell r="AX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N628">
            <v>0</v>
          </cell>
          <cell r="CO628">
            <v>0</v>
          </cell>
          <cell r="CP628">
            <v>0</v>
          </cell>
          <cell r="CQ628">
            <v>0</v>
          </cell>
          <cell r="CS628">
            <v>0</v>
          </cell>
          <cell r="CT628">
            <v>0</v>
          </cell>
          <cell r="CU628">
            <v>0</v>
          </cell>
          <cell r="CV628">
            <v>0</v>
          </cell>
          <cell r="CW628">
            <v>0</v>
          </cell>
          <cell r="EE628">
            <v>0</v>
          </cell>
          <cell r="EF628">
            <v>0</v>
          </cell>
          <cell r="EH628">
            <v>0</v>
          </cell>
          <cell r="EI628">
            <v>0</v>
          </cell>
          <cell r="EJ628">
            <v>0</v>
          </cell>
          <cell r="EK628">
            <v>0</v>
          </cell>
          <cell r="EL628">
            <v>0</v>
          </cell>
          <cell r="EM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V629">
            <v>0</v>
          </cell>
          <cell r="AW629">
            <v>0</v>
          </cell>
          <cell r="AX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N629">
            <v>0</v>
          </cell>
          <cell r="CO629">
            <v>0</v>
          </cell>
          <cell r="CP629">
            <v>0</v>
          </cell>
          <cell r="CQ629">
            <v>0</v>
          </cell>
          <cell r="CS629">
            <v>0</v>
          </cell>
          <cell r="CT629">
            <v>0</v>
          </cell>
          <cell r="CU629">
            <v>0</v>
          </cell>
          <cell r="CV629">
            <v>0</v>
          </cell>
          <cell r="CW629">
            <v>0</v>
          </cell>
          <cell r="EE629">
            <v>0</v>
          </cell>
          <cell r="EF629">
            <v>0</v>
          </cell>
          <cell r="EH629">
            <v>0</v>
          </cell>
          <cell r="EI629">
            <v>0</v>
          </cell>
          <cell r="EJ629">
            <v>0</v>
          </cell>
          <cell r="EK629">
            <v>0</v>
          </cell>
          <cell r="EL629">
            <v>0</v>
          </cell>
          <cell r="EM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V630">
            <v>0</v>
          </cell>
          <cell r="AW630">
            <v>0</v>
          </cell>
          <cell r="AX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N630">
            <v>0</v>
          </cell>
          <cell r="CO630">
            <v>0</v>
          </cell>
          <cell r="CP630">
            <v>0</v>
          </cell>
          <cell r="CQ630">
            <v>0</v>
          </cell>
          <cell r="CS630">
            <v>0</v>
          </cell>
          <cell r="CT630">
            <v>0</v>
          </cell>
          <cell r="CU630">
            <v>0</v>
          </cell>
          <cell r="CV630">
            <v>0</v>
          </cell>
          <cell r="CW630">
            <v>0</v>
          </cell>
          <cell r="EE630">
            <v>0</v>
          </cell>
          <cell r="EF630">
            <v>0</v>
          </cell>
          <cell r="EH630">
            <v>0</v>
          </cell>
          <cell r="EI630">
            <v>0</v>
          </cell>
          <cell r="EJ630">
            <v>0</v>
          </cell>
          <cell r="EK630">
            <v>0</v>
          </cell>
          <cell r="EL630">
            <v>0</v>
          </cell>
          <cell r="EM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V631">
            <v>0</v>
          </cell>
          <cell r="AW631">
            <v>0</v>
          </cell>
          <cell r="AX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N631">
            <v>0</v>
          </cell>
          <cell r="CO631">
            <v>0</v>
          </cell>
          <cell r="CP631">
            <v>0</v>
          </cell>
          <cell r="CQ631">
            <v>0</v>
          </cell>
          <cell r="CS631">
            <v>0</v>
          </cell>
          <cell r="CT631">
            <v>0</v>
          </cell>
          <cell r="CU631">
            <v>0</v>
          </cell>
          <cell r="CV631">
            <v>0</v>
          </cell>
          <cell r="CW631">
            <v>0</v>
          </cell>
          <cell r="EE631">
            <v>0</v>
          </cell>
          <cell r="EF631">
            <v>0</v>
          </cell>
          <cell r="EH631">
            <v>0</v>
          </cell>
          <cell r="EI631">
            <v>0</v>
          </cell>
          <cell r="EJ631">
            <v>0</v>
          </cell>
          <cell r="EK631">
            <v>0</v>
          </cell>
          <cell r="EL631">
            <v>0</v>
          </cell>
          <cell r="EM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V632">
            <v>0</v>
          </cell>
          <cell r="AW632">
            <v>0</v>
          </cell>
          <cell r="AX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N632">
            <v>0</v>
          </cell>
          <cell r="CO632">
            <v>0</v>
          </cell>
          <cell r="CP632">
            <v>0</v>
          </cell>
          <cell r="CQ632">
            <v>0</v>
          </cell>
          <cell r="CS632">
            <v>0</v>
          </cell>
          <cell r="CT632">
            <v>0</v>
          </cell>
          <cell r="CU632">
            <v>0</v>
          </cell>
          <cell r="CV632">
            <v>0</v>
          </cell>
          <cell r="CW632">
            <v>0</v>
          </cell>
          <cell r="EE632">
            <v>0</v>
          </cell>
          <cell r="EF632">
            <v>0</v>
          </cell>
          <cell r="EH632">
            <v>0</v>
          </cell>
          <cell r="EI632">
            <v>0</v>
          </cell>
          <cell r="EJ632">
            <v>0</v>
          </cell>
          <cell r="EK632">
            <v>0</v>
          </cell>
          <cell r="EL632">
            <v>0</v>
          </cell>
          <cell r="EM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V633">
            <v>0</v>
          </cell>
          <cell r="AW633">
            <v>0</v>
          </cell>
          <cell r="AX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N633">
            <v>0</v>
          </cell>
          <cell r="CO633">
            <v>0</v>
          </cell>
          <cell r="CP633">
            <v>0</v>
          </cell>
          <cell r="CQ633">
            <v>0</v>
          </cell>
          <cell r="CS633">
            <v>0</v>
          </cell>
          <cell r="CT633">
            <v>0</v>
          </cell>
          <cell r="CU633">
            <v>0</v>
          </cell>
          <cell r="CV633">
            <v>0</v>
          </cell>
          <cell r="CW633">
            <v>0</v>
          </cell>
          <cell r="EE633">
            <v>0</v>
          </cell>
          <cell r="EF633">
            <v>0</v>
          </cell>
          <cell r="EH633">
            <v>0</v>
          </cell>
          <cell r="EI633">
            <v>0</v>
          </cell>
          <cell r="EJ633">
            <v>0</v>
          </cell>
          <cell r="EK633">
            <v>0</v>
          </cell>
          <cell r="EL633">
            <v>0</v>
          </cell>
          <cell r="EM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V634">
            <v>0</v>
          </cell>
          <cell r="AW634">
            <v>0</v>
          </cell>
          <cell r="AX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N634">
            <v>0</v>
          </cell>
          <cell r="CO634">
            <v>0</v>
          </cell>
          <cell r="CP634">
            <v>0</v>
          </cell>
          <cell r="CQ634">
            <v>0</v>
          </cell>
          <cell r="CS634">
            <v>0</v>
          </cell>
          <cell r="CT634">
            <v>0</v>
          </cell>
          <cell r="CU634">
            <v>0</v>
          </cell>
          <cell r="CV634">
            <v>0</v>
          </cell>
          <cell r="CW634">
            <v>0</v>
          </cell>
          <cell r="EE634">
            <v>0</v>
          </cell>
          <cell r="EF634">
            <v>0</v>
          </cell>
          <cell r="EH634">
            <v>0</v>
          </cell>
          <cell r="EI634">
            <v>0</v>
          </cell>
          <cell r="EJ634">
            <v>0</v>
          </cell>
          <cell r="EK634">
            <v>0</v>
          </cell>
          <cell r="EL634">
            <v>0</v>
          </cell>
          <cell r="EM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V635">
            <v>0</v>
          </cell>
          <cell r="AW635">
            <v>0</v>
          </cell>
          <cell r="AX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N635">
            <v>0</v>
          </cell>
          <cell r="CO635">
            <v>0</v>
          </cell>
          <cell r="CP635">
            <v>0</v>
          </cell>
          <cell r="CQ635">
            <v>0</v>
          </cell>
          <cell r="CS635">
            <v>0</v>
          </cell>
          <cell r="CT635">
            <v>0</v>
          </cell>
          <cell r="CU635">
            <v>0</v>
          </cell>
          <cell r="CV635">
            <v>0</v>
          </cell>
          <cell r="CW635">
            <v>0</v>
          </cell>
          <cell r="EE635">
            <v>0</v>
          </cell>
          <cell r="EF635">
            <v>0</v>
          </cell>
          <cell r="EH635">
            <v>0</v>
          </cell>
          <cell r="EI635">
            <v>0</v>
          </cell>
          <cell r="EJ635">
            <v>0</v>
          </cell>
          <cell r="EK635">
            <v>0</v>
          </cell>
          <cell r="EL635">
            <v>0</v>
          </cell>
          <cell r="EM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V636">
            <v>0</v>
          </cell>
          <cell r="AW636">
            <v>0</v>
          </cell>
          <cell r="AX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N636">
            <v>0</v>
          </cell>
          <cell r="CO636">
            <v>0</v>
          </cell>
          <cell r="CP636">
            <v>0</v>
          </cell>
          <cell r="CQ636">
            <v>0</v>
          </cell>
          <cell r="CS636">
            <v>0</v>
          </cell>
          <cell r="CT636">
            <v>0</v>
          </cell>
          <cell r="CU636">
            <v>0</v>
          </cell>
          <cell r="CV636">
            <v>0</v>
          </cell>
          <cell r="CW636">
            <v>0</v>
          </cell>
          <cell r="EE636">
            <v>0</v>
          </cell>
          <cell r="EF636">
            <v>0</v>
          </cell>
          <cell r="EH636">
            <v>0</v>
          </cell>
          <cell r="EI636">
            <v>0</v>
          </cell>
          <cell r="EJ636">
            <v>0</v>
          </cell>
          <cell r="EK636">
            <v>0</v>
          </cell>
          <cell r="EL636">
            <v>0</v>
          </cell>
          <cell r="EM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V637">
            <v>0</v>
          </cell>
          <cell r="AW637">
            <v>0</v>
          </cell>
          <cell r="AX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N637">
            <v>0</v>
          </cell>
          <cell r="CO637">
            <v>0</v>
          </cell>
          <cell r="CP637">
            <v>0</v>
          </cell>
          <cell r="CQ637">
            <v>0</v>
          </cell>
          <cell r="CS637">
            <v>0</v>
          </cell>
          <cell r="CT637">
            <v>0</v>
          </cell>
          <cell r="CU637">
            <v>0</v>
          </cell>
          <cell r="CV637">
            <v>0</v>
          </cell>
          <cell r="CW637">
            <v>0</v>
          </cell>
          <cell r="EE637">
            <v>0</v>
          </cell>
          <cell r="EF637">
            <v>0</v>
          </cell>
          <cell r="EH637">
            <v>0</v>
          </cell>
          <cell r="EI637">
            <v>0</v>
          </cell>
          <cell r="EJ637">
            <v>0</v>
          </cell>
          <cell r="EK637">
            <v>0</v>
          </cell>
          <cell r="EL637">
            <v>0</v>
          </cell>
          <cell r="EM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V638">
            <v>0</v>
          </cell>
          <cell r="AW638">
            <v>0</v>
          </cell>
          <cell r="AX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N638">
            <v>0</v>
          </cell>
          <cell r="CO638">
            <v>0</v>
          </cell>
          <cell r="CP638">
            <v>0</v>
          </cell>
          <cell r="CQ638">
            <v>0</v>
          </cell>
          <cell r="CS638">
            <v>0</v>
          </cell>
          <cell r="CT638">
            <v>0</v>
          </cell>
          <cell r="CU638">
            <v>0</v>
          </cell>
          <cell r="CV638">
            <v>0</v>
          </cell>
          <cell r="CW638">
            <v>0</v>
          </cell>
          <cell r="EE638">
            <v>0</v>
          </cell>
          <cell r="EF638">
            <v>0</v>
          </cell>
          <cell r="EH638">
            <v>0</v>
          </cell>
          <cell r="EI638">
            <v>0</v>
          </cell>
          <cell r="EJ638">
            <v>0</v>
          </cell>
          <cell r="EK638">
            <v>0</v>
          </cell>
          <cell r="EL638">
            <v>0</v>
          </cell>
          <cell r="EM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V639">
            <v>0</v>
          </cell>
          <cell r="AW639">
            <v>0</v>
          </cell>
          <cell r="AX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N639">
            <v>0</v>
          </cell>
          <cell r="CO639">
            <v>0</v>
          </cell>
          <cell r="CP639">
            <v>0</v>
          </cell>
          <cell r="CQ639">
            <v>0</v>
          </cell>
          <cell r="CS639">
            <v>0</v>
          </cell>
          <cell r="CT639">
            <v>0</v>
          </cell>
          <cell r="CU639">
            <v>0</v>
          </cell>
          <cell r="CV639">
            <v>0</v>
          </cell>
          <cell r="CW639">
            <v>0</v>
          </cell>
          <cell r="EE639">
            <v>0</v>
          </cell>
          <cell r="EF639">
            <v>0</v>
          </cell>
          <cell r="EH639">
            <v>0</v>
          </cell>
          <cell r="EI639">
            <v>0</v>
          </cell>
          <cell r="EJ639">
            <v>0</v>
          </cell>
          <cell r="EK639">
            <v>0</v>
          </cell>
          <cell r="EL639">
            <v>0</v>
          </cell>
          <cell r="EM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V640">
            <v>0</v>
          </cell>
          <cell r="AW640">
            <v>0</v>
          </cell>
          <cell r="AX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N640">
            <v>0</v>
          </cell>
          <cell r="CO640">
            <v>0</v>
          </cell>
          <cell r="CP640">
            <v>0</v>
          </cell>
          <cell r="CQ640">
            <v>0</v>
          </cell>
          <cell r="CS640">
            <v>0</v>
          </cell>
          <cell r="CT640">
            <v>0</v>
          </cell>
          <cell r="CU640">
            <v>0</v>
          </cell>
          <cell r="CV640">
            <v>0</v>
          </cell>
          <cell r="CW640">
            <v>0</v>
          </cell>
          <cell r="EE640">
            <v>0</v>
          </cell>
          <cell r="EF640">
            <v>0</v>
          </cell>
          <cell r="EH640">
            <v>0</v>
          </cell>
          <cell r="EI640">
            <v>0</v>
          </cell>
          <cell r="EJ640">
            <v>0</v>
          </cell>
          <cell r="EK640">
            <v>0</v>
          </cell>
          <cell r="EL640">
            <v>0</v>
          </cell>
          <cell r="EM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V641">
            <v>0</v>
          </cell>
          <cell r="AW641">
            <v>0</v>
          </cell>
          <cell r="AX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N641">
            <v>0</v>
          </cell>
          <cell r="CO641">
            <v>0</v>
          </cell>
          <cell r="CP641">
            <v>0</v>
          </cell>
          <cell r="CQ641">
            <v>0</v>
          </cell>
          <cell r="CS641">
            <v>0</v>
          </cell>
          <cell r="CT641">
            <v>0</v>
          </cell>
          <cell r="CU641">
            <v>0</v>
          </cell>
          <cell r="CV641">
            <v>0</v>
          </cell>
          <cell r="CW641">
            <v>0</v>
          </cell>
          <cell r="EE641">
            <v>0</v>
          </cell>
          <cell r="EF641">
            <v>0</v>
          </cell>
          <cell r="EH641">
            <v>0</v>
          </cell>
          <cell r="EI641">
            <v>0</v>
          </cell>
          <cell r="EJ641">
            <v>0</v>
          </cell>
          <cell r="EK641">
            <v>0</v>
          </cell>
          <cell r="EL641">
            <v>0</v>
          </cell>
          <cell r="EM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V642">
            <v>0</v>
          </cell>
          <cell r="AW642">
            <v>0</v>
          </cell>
          <cell r="AX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N642">
            <v>0</v>
          </cell>
          <cell r="CO642">
            <v>0</v>
          </cell>
          <cell r="CP642">
            <v>0</v>
          </cell>
          <cell r="CQ642">
            <v>0</v>
          </cell>
          <cell r="CS642">
            <v>0</v>
          </cell>
          <cell r="CT642">
            <v>0</v>
          </cell>
          <cell r="CU642">
            <v>0</v>
          </cell>
          <cell r="CV642">
            <v>0</v>
          </cell>
          <cell r="CW642">
            <v>0</v>
          </cell>
          <cell r="EE642">
            <v>0</v>
          </cell>
          <cell r="EF642">
            <v>0</v>
          </cell>
          <cell r="EH642">
            <v>0</v>
          </cell>
          <cell r="EI642">
            <v>0</v>
          </cell>
          <cell r="EJ642">
            <v>0</v>
          </cell>
          <cell r="EK642">
            <v>0</v>
          </cell>
          <cell r="EL642">
            <v>0</v>
          </cell>
          <cell r="EM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V643">
            <v>0</v>
          </cell>
          <cell r="AW643">
            <v>0</v>
          </cell>
          <cell r="AX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N643">
            <v>0</v>
          </cell>
          <cell r="CO643">
            <v>0</v>
          </cell>
          <cell r="CP643">
            <v>0</v>
          </cell>
          <cell r="CQ643">
            <v>0</v>
          </cell>
          <cell r="CS643">
            <v>0</v>
          </cell>
          <cell r="CT643">
            <v>0</v>
          </cell>
          <cell r="CU643">
            <v>0</v>
          </cell>
          <cell r="CV643">
            <v>0</v>
          </cell>
          <cell r="CW643">
            <v>0</v>
          </cell>
          <cell r="EE643">
            <v>0</v>
          </cell>
          <cell r="EF643">
            <v>0</v>
          </cell>
          <cell r="EH643">
            <v>0</v>
          </cell>
          <cell r="EI643">
            <v>0</v>
          </cell>
          <cell r="EJ643">
            <v>0</v>
          </cell>
          <cell r="EK643">
            <v>0</v>
          </cell>
          <cell r="EL643">
            <v>0</v>
          </cell>
          <cell r="EM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V644">
            <v>0</v>
          </cell>
          <cell r="AW644">
            <v>0</v>
          </cell>
          <cell r="AX644">
            <v>0</v>
          </cell>
          <cell r="BA644">
            <v>0</v>
          </cell>
          <cell r="BB644">
            <v>0</v>
          </cell>
          <cell r="BC644">
            <v>0</v>
          </cell>
          <cell r="BD644">
            <v>0</v>
          </cell>
          <cell r="BE644">
            <v>0</v>
          </cell>
          <cell r="BF644">
            <v>0</v>
          </cell>
          <cell r="BG644">
            <v>0</v>
          </cell>
          <cell r="BH644">
            <v>0</v>
          </cell>
          <cell r="BI644">
            <v>0</v>
          </cell>
          <cell r="BJ644">
            <v>0</v>
          </cell>
          <cell r="BK644">
            <v>0</v>
          </cell>
          <cell r="BL644">
            <v>0</v>
          </cell>
          <cell r="BM644">
            <v>0</v>
          </cell>
          <cell r="BN644">
            <v>0</v>
          </cell>
          <cell r="BO644">
            <v>0</v>
          </cell>
          <cell r="BP644">
            <v>0</v>
          </cell>
          <cell r="BQ644">
            <v>0</v>
          </cell>
          <cell r="BR644">
            <v>0</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N644">
            <v>0</v>
          </cell>
          <cell r="CO644">
            <v>0</v>
          </cell>
          <cell r="CP644">
            <v>0</v>
          </cell>
          <cell r="CQ644">
            <v>0</v>
          </cell>
          <cell r="CS644">
            <v>0</v>
          </cell>
          <cell r="CT644">
            <v>0</v>
          </cell>
          <cell r="CU644">
            <v>0</v>
          </cell>
          <cell r="CV644">
            <v>0</v>
          </cell>
          <cell r="CW644">
            <v>0</v>
          </cell>
          <cell r="EE644">
            <v>0</v>
          </cell>
          <cell r="EF644">
            <v>0</v>
          </cell>
          <cell r="EH644">
            <v>0</v>
          </cell>
          <cell r="EI644">
            <v>0</v>
          </cell>
          <cell r="EJ644">
            <v>0</v>
          </cell>
          <cell r="EK644">
            <v>0</v>
          </cell>
          <cell r="EL644">
            <v>0</v>
          </cell>
          <cell r="EM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V645">
            <v>0</v>
          </cell>
          <cell r="AW645">
            <v>0</v>
          </cell>
          <cell r="AX645">
            <v>0</v>
          </cell>
          <cell r="BA645">
            <v>0</v>
          </cell>
          <cell r="BB645">
            <v>0</v>
          </cell>
          <cell r="BC645">
            <v>0</v>
          </cell>
          <cell r="BD645">
            <v>0</v>
          </cell>
          <cell r="BE645">
            <v>0</v>
          </cell>
          <cell r="BF645">
            <v>0</v>
          </cell>
          <cell r="BG645">
            <v>0</v>
          </cell>
          <cell r="BH645">
            <v>0</v>
          </cell>
          <cell r="BI645">
            <v>0</v>
          </cell>
          <cell r="BJ645">
            <v>0</v>
          </cell>
          <cell r="BK645">
            <v>0</v>
          </cell>
          <cell r="BL645">
            <v>0</v>
          </cell>
          <cell r="BM645">
            <v>0</v>
          </cell>
          <cell r="BN645">
            <v>0</v>
          </cell>
          <cell r="BO645">
            <v>0</v>
          </cell>
          <cell r="BP645">
            <v>0</v>
          </cell>
          <cell r="BQ645">
            <v>0</v>
          </cell>
          <cell r="BR645">
            <v>0</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N645">
            <v>0</v>
          </cell>
          <cell r="CO645">
            <v>0</v>
          </cell>
          <cell r="CP645">
            <v>0</v>
          </cell>
          <cell r="CQ645">
            <v>0</v>
          </cell>
          <cell r="CS645">
            <v>0</v>
          </cell>
          <cell r="CT645">
            <v>0</v>
          </cell>
          <cell r="CU645">
            <v>0</v>
          </cell>
          <cell r="CV645">
            <v>0</v>
          </cell>
          <cell r="CW645">
            <v>0</v>
          </cell>
          <cell r="EE645">
            <v>0</v>
          </cell>
          <cell r="EF645">
            <v>0</v>
          </cell>
          <cell r="EH645">
            <v>0</v>
          </cell>
          <cell r="EI645">
            <v>0</v>
          </cell>
          <cell r="EJ645">
            <v>0</v>
          </cell>
          <cell r="EK645">
            <v>0</v>
          </cell>
          <cell r="EL645">
            <v>0</v>
          </cell>
          <cell r="EM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V646">
            <v>0</v>
          </cell>
          <cell r="AW646">
            <v>0</v>
          </cell>
          <cell r="AX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N646">
            <v>0</v>
          </cell>
          <cell r="CO646">
            <v>0</v>
          </cell>
          <cell r="CP646">
            <v>0</v>
          </cell>
          <cell r="CQ646">
            <v>0</v>
          </cell>
          <cell r="CS646">
            <v>0</v>
          </cell>
          <cell r="CT646">
            <v>0</v>
          </cell>
          <cell r="CU646">
            <v>0</v>
          </cell>
          <cell r="CV646">
            <v>0</v>
          </cell>
          <cell r="CW646">
            <v>0</v>
          </cell>
          <cell r="EE646">
            <v>0</v>
          </cell>
          <cell r="EF646">
            <v>0</v>
          </cell>
          <cell r="EH646">
            <v>0</v>
          </cell>
          <cell r="EI646">
            <v>0</v>
          </cell>
          <cell r="EJ646">
            <v>0</v>
          </cell>
          <cell r="EK646">
            <v>0</v>
          </cell>
          <cell r="EL646">
            <v>0</v>
          </cell>
          <cell r="EM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V647">
            <v>0</v>
          </cell>
          <cell r="AW647">
            <v>0</v>
          </cell>
          <cell r="AX647">
            <v>0</v>
          </cell>
          <cell r="BA647">
            <v>0</v>
          </cell>
          <cell r="BB647">
            <v>0</v>
          </cell>
          <cell r="BC647">
            <v>0</v>
          </cell>
          <cell r="BD647">
            <v>0</v>
          </cell>
          <cell r="BE647">
            <v>0</v>
          </cell>
          <cell r="BF647">
            <v>0</v>
          </cell>
          <cell r="BG647">
            <v>0</v>
          </cell>
          <cell r="BH647">
            <v>0</v>
          </cell>
          <cell r="BI647">
            <v>0</v>
          </cell>
          <cell r="BJ647">
            <v>0</v>
          </cell>
          <cell r="BK647">
            <v>0</v>
          </cell>
          <cell r="BL647">
            <v>0</v>
          </cell>
          <cell r="BM647">
            <v>0</v>
          </cell>
          <cell r="BN647">
            <v>0</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N647">
            <v>0</v>
          </cell>
          <cell r="CO647">
            <v>0</v>
          </cell>
          <cell r="CP647">
            <v>0</v>
          </cell>
          <cell r="CQ647">
            <v>0</v>
          </cell>
          <cell r="CS647">
            <v>0</v>
          </cell>
          <cell r="CT647">
            <v>0</v>
          </cell>
          <cell r="CU647">
            <v>0</v>
          </cell>
          <cell r="CV647">
            <v>0</v>
          </cell>
          <cell r="CW647">
            <v>0</v>
          </cell>
          <cell r="EE647">
            <v>0</v>
          </cell>
          <cell r="EF647">
            <v>0</v>
          </cell>
          <cell r="EH647">
            <v>0</v>
          </cell>
          <cell r="EI647">
            <v>0</v>
          </cell>
          <cell r="EJ647">
            <v>0</v>
          </cell>
          <cell r="EK647">
            <v>0</v>
          </cell>
          <cell r="EL647">
            <v>0</v>
          </cell>
          <cell r="EM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V648">
            <v>0</v>
          </cell>
          <cell r="AW648">
            <v>0</v>
          </cell>
          <cell r="AX648">
            <v>0</v>
          </cell>
          <cell r="BA648">
            <v>0</v>
          </cell>
          <cell r="BB648">
            <v>0</v>
          </cell>
          <cell r="BC648">
            <v>0</v>
          </cell>
          <cell r="BD648">
            <v>0</v>
          </cell>
          <cell r="BE648">
            <v>0</v>
          </cell>
          <cell r="BF648">
            <v>0</v>
          </cell>
          <cell r="BG648">
            <v>0</v>
          </cell>
          <cell r="BH648">
            <v>0</v>
          </cell>
          <cell r="BI648">
            <v>0</v>
          </cell>
          <cell r="BJ648">
            <v>0</v>
          </cell>
          <cell r="BK648">
            <v>0</v>
          </cell>
          <cell r="BL648">
            <v>0</v>
          </cell>
          <cell r="BM648">
            <v>0</v>
          </cell>
          <cell r="BN648">
            <v>0</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N648">
            <v>0</v>
          </cell>
          <cell r="CO648">
            <v>0</v>
          </cell>
          <cell r="CP648">
            <v>0</v>
          </cell>
          <cell r="CQ648">
            <v>0</v>
          </cell>
          <cell r="CS648">
            <v>0</v>
          </cell>
          <cell r="CT648">
            <v>0</v>
          </cell>
          <cell r="CU648">
            <v>0</v>
          </cell>
          <cell r="CV648">
            <v>0</v>
          </cell>
          <cell r="CW648">
            <v>0</v>
          </cell>
          <cell r="EE648">
            <v>0</v>
          </cell>
          <cell r="EF648">
            <v>0</v>
          </cell>
          <cell r="EH648">
            <v>0</v>
          </cell>
          <cell r="EI648">
            <v>0</v>
          </cell>
          <cell r="EJ648">
            <v>0</v>
          </cell>
          <cell r="EK648">
            <v>0</v>
          </cell>
          <cell r="EL648">
            <v>0</v>
          </cell>
          <cell r="EM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V649">
            <v>0</v>
          </cell>
          <cell r="AW649">
            <v>0</v>
          </cell>
          <cell r="AX649">
            <v>0</v>
          </cell>
          <cell r="BA649">
            <v>0</v>
          </cell>
          <cell r="BB649">
            <v>0</v>
          </cell>
          <cell r="BC649">
            <v>0</v>
          </cell>
          <cell r="BD649">
            <v>0</v>
          </cell>
          <cell r="BE649">
            <v>0</v>
          </cell>
          <cell r="BF649">
            <v>0</v>
          </cell>
          <cell r="BG649">
            <v>0</v>
          </cell>
          <cell r="BH649">
            <v>0</v>
          </cell>
          <cell r="BI649">
            <v>0</v>
          </cell>
          <cell r="BJ649">
            <v>0</v>
          </cell>
          <cell r="BK649">
            <v>0</v>
          </cell>
          <cell r="BL649">
            <v>0</v>
          </cell>
          <cell r="BM649">
            <v>0</v>
          </cell>
          <cell r="BN649">
            <v>0</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N649">
            <v>0</v>
          </cell>
          <cell r="CO649">
            <v>0</v>
          </cell>
          <cell r="CP649">
            <v>0</v>
          </cell>
          <cell r="CQ649">
            <v>0</v>
          </cell>
          <cell r="CS649">
            <v>0</v>
          </cell>
          <cell r="CT649">
            <v>0</v>
          </cell>
          <cell r="CU649">
            <v>0</v>
          </cell>
          <cell r="CV649">
            <v>0</v>
          </cell>
          <cell r="CW649">
            <v>0</v>
          </cell>
          <cell r="EE649">
            <v>0</v>
          </cell>
          <cell r="EF649">
            <v>0</v>
          </cell>
          <cell r="EH649">
            <v>0</v>
          </cell>
          <cell r="EI649">
            <v>0</v>
          </cell>
          <cell r="EJ649">
            <v>0</v>
          </cell>
          <cell r="EK649">
            <v>0</v>
          </cell>
          <cell r="EL649">
            <v>0</v>
          </cell>
          <cell r="EM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V650">
            <v>0</v>
          </cell>
          <cell r="AW650">
            <v>0</v>
          </cell>
          <cell r="AX650">
            <v>0</v>
          </cell>
          <cell r="BA650">
            <v>0</v>
          </cell>
          <cell r="BB650">
            <v>0</v>
          </cell>
          <cell r="BC650">
            <v>0</v>
          </cell>
          <cell r="BD650">
            <v>0</v>
          </cell>
          <cell r="BE650">
            <v>0</v>
          </cell>
          <cell r="BF650">
            <v>0</v>
          </cell>
          <cell r="BG650">
            <v>0</v>
          </cell>
          <cell r="BH650">
            <v>0</v>
          </cell>
          <cell r="BI650">
            <v>0</v>
          </cell>
          <cell r="BJ650">
            <v>0</v>
          </cell>
          <cell r="BK650">
            <v>0</v>
          </cell>
          <cell r="BL650">
            <v>0</v>
          </cell>
          <cell r="BM650">
            <v>0</v>
          </cell>
          <cell r="BN650">
            <v>0</v>
          </cell>
          <cell r="BO650">
            <v>0</v>
          </cell>
          <cell r="BP650">
            <v>0</v>
          </cell>
          <cell r="BQ650">
            <v>0</v>
          </cell>
          <cell r="BR650">
            <v>0</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N650">
            <v>0</v>
          </cell>
          <cell r="CO650">
            <v>0</v>
          </cell>
          <cell r="CP650">
            <v>0</v>
          </cell>
          <cell r="CQ650">
            <v>0</v>
          </cell>
          <cell r="CS650">
            <v>0</v>
          </cell>
          <cell r="CT650">
            <v>0</v>
          </cell>
          <cell r="CU650">
            <v>0</v>
          </cell>
          <cell r="CV650">
            <v>0</v>
          </cell>
          <cell r="CW650">
            <v>0</v>
          </cell>
          <cell r="EE650">
            <v>0</v>
          </cell>
          <cell r="EF650">
            <v>0</v>
          </cell>
          <cell r="EH650">
            <v>0</v>
          </cell>
          <cell r="EI650">
            <v>0</v>
          </cell>
          <cell r="EJ650">
            <v>0</v>
          </cell>
          <cell r="EK650">
            <v>0</v>
          </cell>
          <cell r="EL650">
            <v>0</v>
          </cell>
          <cell r="EM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V651">
            <v>0</v>
          </cell>
          <cell r="AW651">
            <v>0</v>
          </cell>
          <cell r="AX651">
            <v>0</v>
          </cell>
          <cell r="BA651">
            <v>0</v>
          </cell>
          <cell r="BB651">
            <v>0</v>
          </cell>
          <cell r="BC651">
            <v>0</v>
          </cell>
          <cell r="BD651">
            <v>0</v>
          </cell>
          <cell r="BE651">
            <v>0</v>
          </cell>
          <cell r="BF651">
            <v>0</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N651">
            <v>0</v>
          </cell>
          <cell r="CO651">
            <v>0</v>
          </cell>
          <cell r="CP651">
            <v>0</v>
          </cell>
          <cell r="CQ651">
            <v>0</v>
          </cell>
          <cell r="CS651">
            <v>0</v>
          </cell>
          <cell r="CT651">
            <v>0</v>
          </cell>
          <cell r="CU651">
            <v>0</v>
          </cell>
          <cell r="CV651">
            <v>0</v>
          </cell>
          <cell r="CW651">
            <v>0</v>
          </cell>
          <cell r="EE651">
            <v>0</v>
          </cell>
          <cell r="EF651">
            <v>0</v>
          </cell>
          <cell r="EH651">
            <v>0</v>
          </cell>
          <cell r="EI651">
            <v>0</v>
          </cell>
          <cell r="EJ651">
            <v>0</v>
          </cell>
          <cell r="EK651">
            <v>0</v>
          </cell>
          <cell r="EL651">
            <v>0</v>
          </cell>
          <cell r="EM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V652">
            <v>0</v>
          </cell>
          <cell r="AW652">
            <v>0</v>
          </cell>
          <cell r="AX652">
            <v>0</v>
          </cell>
          <cell r="BA652">
            <v>0</v>
          </cell>
          <cell r="BB652">
            <v>0</v>
          </cell>
          <cell r="BC652">
            <v>0</v>
          </cell>
          <cell r="BD652">
            <v>0</v>
          </cell>
          <cell r="BE652">
            <v>0</v>
          </cell>
          <cell r="BF652">
            <v>0</v>
          </cell>
          <cell r="BG652">
            <v>0</v>
          </cell>
          <cell r="BH652">
            <v>0</v>
          </cell>
          <cell r="BI652">
            <v>0</v>
          </cell>
          <cell r="BJ652">
            <v>0</v>
          </cell>
          <cell r="BK652">
            <v>0</v>
          </cell>
          <cell r="BL652">
            <v>0</v>
          </cell>
          <cell r="BM652">
            <v>0</v>
          </cell>
          <cell r="BN652">
            <v>0</v>
          </cell>
          <cell r="BO652">
            <v>0</v>
          </cell>
          <cell r="BP652">
            <v>0</v>
          </cell>
          <cell r="BQ652">
            <v>0</v>
          </cell>
          <cell r="BR652">
            <v>0</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N652">
            <v>0</v>
          </cell>
          <cell r="CO652">
            <v>0</v>
          </cell>
          <cell r="CP652">
            <v>0</v>
          </cell>
          <cell r="CQ652">
            <v>0</v>
          </cell>
          <cell r="CS652">
            <v>0</v>
          </cell>
          <cell r="CT652">
            <v>0</v>
          </cell>
          <cell r="CU652">
            <v>0</v>
          </cell>
          <cell r="CV652">
            <v>0</v>
          </cell>
          <cell r="CW652">
            <v>0</v>
          </cell>
          <cell r="EE652">
            <v>0</v>
          </cell>
          <cell r="EF652">
            <v>0</v>
          </cell>
          <cell r="EH652">
            <v>0</v>
          </cell>
          <cell r="EI652">
            <v>0</v>
          </cell>
          <cell r="EJ652">
            <v>0</v>
          </cell>
          <cell r="EK652">
            <v>0</v>
          </cell>
          <cell r="EL652">
            <v>0</v>
          </cell>
          <cell r="EM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V653">
            <v>0</v>
          </cell>
          <cell r="AW653">
            <v>0</v>
          </cell>
          <cell r="AX653">
            <v>0</v>
          </cell>
          <cell r="BA653">
            <v>0</v>
          </cell>
          <cell r="BB653">
            <v>0</v>
          </cell>
          <cell r="BC653">
            <v>0</v>
          </cell>
          <cell r="BD653">
            <v>0</v>
          </cell>
          <cell r="BE653">
            <v>0</v>
          </cell>
          <cell r="BF653">
            <v>0</v>
          </cell>
          <cell r="BG653">
            <v>0</v>
          </cell>
          <cell r="BH653">
            <v>0</v>
          </cell>
          <cell r="BI653">
            <v>0</v>
          </cell>
          <cell r="BJ653">
            <v>0</v>
          </cell>
          <cell r="BK653">
            <v>0</v>
          </cell>
          <cell r="BL653">
            <v>0</v>
          </cell>
          <cell r="BM653">
            <v>0</v>
          </cell>
          <cell r="BN653">
            <v>0</v>
          </cell>
          <cell r="BO653">
            <v>0</v>
          </cell>
          <cell r="BP653">
            <v>0</v>
          </cell>
          <cell r="BQ653">
            <v>0</v>
          </cell>
          <cell r="BR653">
            <v>0</v>
          </cell>
          <cell r="BS653">
            <v>0</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cell r="CN653">
            <v>0</v>
          </cell>
          <cell r="CO653">
            <v>0</v>
          </cell>
          <cell r="CP653">
            <v>0</v>
          </cell>
          <cell r="CQ653">
            <v>0</v>
          </cell>
          <cell r="CS653">
            <v>0</v>
          </cell>
          <cell r="CT653">
            <v>0</v>
          </cell>
          <cell r="CU653">
            <v>0</v>
          </cell>
          <cell r="CV653">
            <v>0</v>
          </cell>
          <cell r="CW653">
            <v>0</v>
          </cell>
          <cell r="EE653">
            <v>0</v>
          </cell>
          <cell r="EF653">
            <v>0</v>
          </cell>
          <cell r="EH653">
            <v>0</v>
          </cell>
          <cell r="EI653">
            <v>0</v>
          </cell>
          <cell r="EJ653">
            <v>0</v>
          </cell>
          <cell r="EK653">
            <v>0</v>
          </cell>
          <cell r="EL653">
            <v>0</v>
          </cell>
          <cell r="EM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V654">
            <v>0</v>
          </cell>
          <cell r="AW654">
            <v>0</v>
          </cell>
          <cell r="AX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N654">
            <v>0</v>
          </cell>
          <cell r="CO654">
            <v>0</v>
          </cell>
          <cell r="CP654">
            <v>0</v>
          </cell>
          <cell r="CQ654">
            <v>0</v>
          </cell>
          <cell r="CS654">
            <v>0</v>
          </cell>
          <cell r="CT654">
            <v>0</v>
          </cell>
          <cell r="CU654">
            <v>0</v>
          </cell>
          <cell r="CV654">
            <v>0</v>
          </cell>
          <cell r="CW654">
            <v>0</v>
          </cell>
          <cell r="EE654">
            <v>0</v>
          </cell>
          <cell r="EF654">
            <v>0</v>
          </cell>
          <cell r="EH654">
            <v>0</v>
          </cell>
          <cell r="EI654">
            <v>0</v>
          </cell>
          <cell r="EJ654">
            <v>0</v>
          </cell>
          <cell r="EK654">
            <v>0</v>
          </cell>
          <cell r="EL654">
            <v>0</v>
          </cell>
          <cell r="EM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V655">
            <v>0</v>
          </cell>
          <cell r="AW655">
            <v>0</v>
          </cell>
          <cell r="AX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N655">
            <v>0</v>
          </cell>
          <cell r="CO655">
            <v>0</v>
          </cell>
          <cell r="CP655">
            <v>0</v>
          </cell>
          <cell r="CQ655">
            <v>0</v>
          </cell>
          <cell r="CS655">
            <v>0</v>
          </cell>
          <cell r="CT655">
            <v>0</v>
          </cell>
          <cell r="CU655">
            <v>0</v>
          </cell>
          <cell r="CV655">
            <v>0</v>
          </cell>
          <cell r="CW655">
            <v>0</v>
          </cell>
          <cell r="EE655">
            <v>0</v>
          </cell>
          <cell r="EF655">
            <v>0</v>
          </cell>
          <cell r="EH655">
            <v>0</v>
          </cell>
          <cell r="EI655">
            <v>0</v>
          </cell>
          <cell r="EJ655">
            <v>0</v>
          </cell>
          <cell r="EK655">
            <v>0</v>
          </cell>
          <cell r="EL655">
            <v>0</v>
          </cell>
          <cell r="EM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V656">
            <v>0</v>
          </cell>
          <cell r="AW656">
            <v>0</v>
          </cell>
          <cell r="AX656">
            <v>0</v>
          </cell>
          <cell r="BA656">
            <v>0</v>
          </cell>
          <cell r="BB656">
            <v>0</v>
          </cell>
          <cell r="BC656">
            <v>0</v>
          </cell>
          <cell r="BD656">
            <v>0</v>
          </cell>
          <cell r="BE656">
            <v>0</v>
          </cell>
          <cell r="BF656">
            <v>0</v>
          </cell>
          <cell r="BG656">
            <v>0</v>
          </cell>
          <cell r="BH656">
            <v>0</v>
          </cell>
          <cell r="BI656">
            <v>0</v>
          </cell>
          <cell r="BJ656">
            <v>0</v>
          </cell>
          <cell r="BK656">
            <v>0</v>
          </cell>
          <cell r="BL656">
            <v>0</v>
          </cell>
          <cell r="BM656">
            <v>0</v>
          </cell>
          <cell r="BN656">
            <v>0</v>
          </cell>
          <cell r="BO656">
            <v>0</v>
          </cell>
          <cell r="BP656">
            <v>0</v>
          </cell>
          <cell r="BQ656">
            <v>0</v>
          </cell>
          <cell r="BR656">
            <v>0</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N656">
            <v>0</v>
          </cell>
          <cell r="CO656">
            <v>0</v>
          </cell>
          <cell r="CP656">
            <v>0</v>
          </cell>
          <cell r="CQ656">
            <v>0</v>
          </cell>
          <cell r="CS656">
            <v>0</v>
          </cell>
          <cell r="CT656">
            <v>0</v>
          </cell>
          <cell r="CU656">
            <v>0</v>
          </cell>
          <cell r="CV656">
            <v>0</v>
          </cell>
          <cell r="CW656">
            <v>0</v>
          </cell>
          <cell r="EE656">
            <v>0</v>
          </cell>
          <cell r="EF656">
            <v>0</v>
          </cell>
          <cell r="EH656">
            <v>0</v>
          </cell>
          <cell r="EI656">
            <v>0</v>
          </cell>
          <cell r="EJ656">
            <v>0</v>
          </cell>
          <cell r="EK656">
            <v>0</v>
          </cell>
          <cell r="EL656">
            <v>0</v>
          </cell>
          <cell r="EM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V657">
            <v>0</v>
          </cell>
          <cell r="AW657">
            <v>0</v>
          </cell>
          <cell r="AX657">
            <v>0</v>
          </cell>
          <cell r="BA657">
            <v>0</v>
          </cell>
          <cell r="BB657">
            <v>0</v>
          </cell>
          <cell r="BC657">
            <v>0</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N657">
            <v>0</v>
          </cell>
          <cell r="CO657">
            <v>0</v>
          </cell>
          <cell r="CP657">
            <v>0</v>
          </cell>
          <cell r="CQ657">
            <v>0</v>
          </cell>
          <cell r="CS657">
            <v>0</v>
          </cell>
          <cell r="CT657">
            <v>0</v>
          </cell>
          <cell r="CU657">
            <v>0</v>
          </cell>
          <cell r="CV657">
            <v>0</v>
          </cell>
          <cell r="CW657">
            <v>0</v>
          </cell>
          <cell r="EE657">
            <v>0</v>
          </cell>
          <cell r="EF657">
            <v>0</v>
          </cell>
          <cell r="EH657">
            <v>0</v>
          </cell>
          <cell r="EI657">
            <v>0</v>
          </cell>
          <cell r="EJ657">
            <v>0</v>
          </cell>
          <cell r="EK657">
            <v>0</v>
          </cell>
          <cell r="EL657">
            <v>0</v>
          </cell>
          <cell r="EM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V658">
            <v>0</v>
          </cell>
          <cell r="AW658">
            <v>0</v>
          </cell>
          <cell r="AX658">
            <v>0</v>
          </cell>
          <cell r="BA658">
            <v>0</v>
          </cell>
          <cell r="BB658">
            <v>0</v>
          </cell>
          <cell r="BC658">
            <v>0</v>
          </cell>
          <cell r="BD658">
            <v>0</v>
          </cell>
          <cell r="BE658">
            <v>0</v>
          </cell>
          <cell r="BF658">
            <v>0</v>
          </cell>
          <cell r="BG658">
            <v>0</v>
          </cell>
          <cell r="BH658">
            <v>0</v>
          </cell>
          <cell r="BI658">
            <v>0</v>
          </cell>
          <cell r="BJ658">
            <v>0</v>
          </cell>
          <cell r="BK658">
            <v>0</v>
          </cell>
          <cell r="BL658">
            <v>0</v>
          </cell>
          <cell r="BM658">
            <v>0</v>
          </cell>
          <cell r="BN658">
            <v>0</v>
          </cell>
          <cell r="BO658">
            <v>0</v>
          </cell>
          <cell r="BP658">
            <v>0</v>
          </cell>
          <cell r="BQ658">
            <v>0</v>
          </cell>
          <cell r="BR658">
            <v>0</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N658">
            <v>0</v>
          </cell>
          <cell r="CO658">
            <v>0</v>
          </cell>
          <cell r="CP658">
            <v>0</v>
          </cell>
          <cell r="CQ658">
            <v>0</v>
          </cell>
          <cell r="CS658">
            <v>0</v>
          </cell>
          <cell r="CT658">
            <v>0</v>
          </cell>
          <cell r="CU658">
            <v>0</v>
          </cell>
          <cell r="CV658">
            <v>0</v>
          </cell>
          <cell r="CW658">
            <v>0</v>
          </cell>
          <cell r="EE658">
            <v>0</v>
          </cell>
          <cell r="EF658">
            <v>0</v>
          </cell>
          <cell r="EH658">
            <v>0</v>
          </cell>
          <cell r="EI658">
            <v>0</v>
          </cell>
          <cell r="EJ658">
            <v>0</v>
          </cell>
          <cell r="EK658">
            <v>0</v>
          </cell>
          <cell r="EL658">
            <v>0</v>
          </cell>
          <cell r="EM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V659">
            <v>0</v>
          </cell>
          <cell r="AW659">
            <v>0</v>
          </cell>
          <cell r="AX659">
            <v>0</v>
          </cell>
          <cell r="BA659">
            <v>0</v>
          </cell>
          <cell r="BB659">
            <v>0</v>
          </cell>
          <cell r="BC659">
            <v>0</v>
          </cell>
          <cell r="BD659">
            <v>0</v>
          </cell>
          <cell r="BE659">
            <v>0</v>
          </cell>
          <cell r="BF659">
            <v>0</v>
          </cell>
          <cell r="BG659">
            <v>0</v>
          </cell>
          <cell r="BH659">
            <v>0</v>
          </cell>
          <cell r="BI659">
            <v>0</v>
          </cell>
          <cell r="BJ659">
            <v>0</v>
          </cell>
          <cell r="BK659">
            <v>0</v>
          </cell>
          <cell r="BL659">
            <v>0</v>
          </cell>
          <cell r="BM659">
            <v>0</v>
          </cell>
          <cell r="BN659">
            <v>0</v>
          </cell>
          <cell r="BO659">
            <v>0</v>
          </cell>
          <cell r="BP659">
            <v>0</v>
          </cell>
          <cell r="BQ659">
            <v>0</v>
          </cell>
          <cell r="BR659">
            <v>0</v>
          </cell>
          <cell r="BS659">
            <v>0</v>
          </cell>
          <cell r="BT659">
            <v>0</v>
          </cell>
          <cell r="BU659">
            <v>0</v>
          </cell>
          <cell r="BV659">
            <v>0</v>
          </cell>
          <cell r="BW659">
            <v>0</v>
          </cell>
          <cell r="BX659">
            <v>0</v>
          </cell>
          <cell r="BY659">
            <v>0</v>
          </cell>
          <cell r="BZ659">
            <v>0</v>
          </cell>
          <cell r="CA659">
            <v>0</v>
          </cell>
          <cell r="CB659">
            <v>0</v>
          </cell>
          <cell r="CC659">
            <v>0</v>
          </cell>
          <cell r="CD659">
            <v>0</v>
          </cell>
          <cell r="CE659">
            <v>0</v>
          </cell>
          <cell r="CF659">
            <v>0</v>
          </cell>
          <cell r="CG659">
            <v>0</v>
          </cell>
          <cell r="CH659">
            <v>0</v>
          </cell>
          <cell r="CN659">
            <v>0</v>
          </cell>
          <cell r="CO659">
            <v>0</v>
          </cell>
          <cell r="CP659">
            <v>0</v>
          </cell>
          <cell r="CQ659">
            <v>0</v>
          </cell>
          <cell r="CS659">
            <v>0</v>
          </cell>
          <cell r="CT659">
            <v>0</v>
          </cell>
          <cell r="CU659">
            <v>0</v>
          </cell>
          <cell r="CV659">
            <v>0</v>
          </cell>
          <cell r="CW659">
            <v>0</v>
          </cell>
          <cell r="EE659">
            <v>0</v>
          </cell>
          <cell r="EF659">
            <v>0</v>
          </cell>
          <cell r="EH659">
            <v>0</v>
          </cell>
          <cell r="EI659">
            <v>0</v>
          </cell>
          <cell r="EJ659">
            <v>0</v>
          </cell>
          <cell r="EK659">
            <v>0</v>
          </cell>
          <cell r="EL659">
            <v>0</v>
          </cell>
          <cell r="EM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V660">
            <v>0</v>
          </cell>
          <cell r="AW660">
            <v>0</v>
          </cell>
          <cell r="AX660">
            <v>0</v>
          </cell>
          <cell r="BA660">
            <v>0</v>
          </cell>
          <cell r="BB660">
            <v>0</v>
          </cell>
          <cell r="BC660">
            <v>0</v>
          </cell>
          <cell r="BD660">
            <v>0</v>
          </cell>
          <cell r="BE660">
            <v>0</v>
          </cell>
          <cell r="BF660">
            <v>0</v>
          </cell>
          <cell r="BG660">
            <v>0</v>
          </cell>
          <cell r="BH660">
            <v>0</v>
          </cell>
          <cell r="BI660">
            <v>0</v>
          </cell>
          <cell r="BJ660">
            <v>0</v>
          </cell>
          <cell r="BK660">
            <v>0</v>
          </cell>
          <cell r="BL660">
            <v>0</v>
          </cell>
          <cell r="BM660">
            <v>0</v>
          </cell>
          <cell r="BN660">
            <v>0</v>
          </cell>
          <cell r="BO660">
            <v>0</v>
          </cell>
          <cell r="BP660">
            <v>0</v>
          </cell>
          <cell r="BQ660">
            <v>0</v>
          </cell>
          <cell r="BR660">
            <v>0</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N660">
            <v>0</v>
          </cell>
          <cell r="CO660">
            <v>0</v>
          </cell>
          <cell r="CP660">
            <v>0</v>
          </cell>
          <cell r="CQ660">
            <v>0</v>
          </cell>
          <cell r="CS660">
            <v>0</v>
          </cell>
          <cell r="CT660">
            <v>0</v>
          </cell>
          <cell r="CU660">
            <v>0</v>
          </cell>
          <cell r="CV660">
            <v>0</v>
          </cell>
          <cell r="CW660">
            <v>0</v>
          </cell>
          <cell r="EE660">
            <v>0</v>
          </cell>
          <cell r="EF660">
            <v>0</v>
          </cell>
          <cell r="EH660">
            <v>0</v>
          </cell>
          <cell r="EI660">
            <v>0</v>
          </cell>
          <cell r="EJ660">
            <v>0</v>
          </cell>
          <cell r="EK660">
            <v>0</v>
          </cell>
          <cell r="EL660">
            <v>0</v>
          </cell>
          <cell r="EM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V661">
            <v>0</v>
          </cell>
          <cell r="AW661">
            <v>0</v>
          </cell>
          <cell r="AX661">
            <v>0</v>
          </cell>
          <cell r="BA661">
            <v>0</v>
          </cell>
          <cell r="BB661">
            <v>0</v>
          </cell>
          <cell r="BC661">
            <v>0</v>
          </cell>
          <cell r="BD661">
            <v>0</v>
          </cell>
          <cell r="BE661">
            <v>0</v>
          </cell>
          <cell r="BF661">
            <v>0</v>
          </cell>
          <cell r="BG661">
            <v>0</v>
          </cell>
          <cell r="BH661">
            <v>0</v>
          </cell>
          <cell r="BI661">
            <v>0</v>
          </cell>
          <cell r="BJ661">
            <v>0</v>
          </cell>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N661">
            <v>0</v>
          </cell>
          <cell r="CO661">
            <v>0</v>
          </cell>
          <cell r="CP661">
            <v>0</v>
          </cell>
          <cell r="CQ661">
            <v>0</v>
          </cell>
          <cell r="CS661">
            <v>0</v>
          </cell>
          <cell r="CT661">
            <v>0</v>
          </cell>
          <cell r="CU661">
            <v>0</v>
          </cell>
          <cell r="CV661">
            <v>0</v>
          </cell>
          <cell r="CW661">
            <v>0</v>
          </cell>
          <cell r="EE661">
            <v>0</v>
          </cell>
          <cell r="EF661">
            <v>0</v>
          </cell>
          <cell r="EH661">
            <v>0</v>
          </cell>
          <cell r="EI661">
            <v>0</v>
          </cell>
          <cell r="EJ661">
            <v>0</v>
          </cell>
          <cell r="EK661">
            <v>0</v>
          </cell>
          <cell r="EL661">
            <v>0</v>
          </cell>
          <cell r="EM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V662">
            <v>0</v>
          </cell>
          <cell r="AW662">
            <v>0</v>
          </cell>
          <cell r="AX662">
            <v>0</v>
          </cell>
          <cell r="BA662">
            <v>0</v>
          </cell>
          <cell r="BB662">
            <v>0</v>
          </cell>
          <cell r="BC662">
            <v>0</v>
          </cell>
          <cell r="BD662">
            <v>0</v>
          </cell>
          <cell r="BE662">
            <v>0</v>
          </cell>
          <cell r="BF662">
            <v>0</v>
          </cell>
          <cell r="BG662">
            <v>0</v>
          </cell>
          <cell r="BH662">
            <v>0</v>
          </cell>
          <cell r="BI662">
            <v>0</v>
          </cell>
          <cell r="BJ662">
            <v>0</v>
          </cell>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cell r="CN662">
            <v>0</v>
          </cell>
          <cell r="CO662">
            <v>0</v>
          </cell>
          <cell r="CP662">
            <v>0</v>
          </cell>
          <cell r="CQ662">
            <v>0</v>
          </cell>
          <cell r="CS662">
            <v>0</v>
          </cell>
          <cell r="CT662">
            <v>0</v>
          </cell>
          <cell r="CU662">
            <v>0</v>
          </cell>
          <cell r="CV662">
            <v>0</v>
          </cell>
          <cell r="CW662">
            <v>0</v>
          </cell>
          <cell r="EE662">
            <v>0</v>
          </cell>
          <cell r="EF662">
            <v>0</v>
          </cell>
          <cell r="EH662">
            <v>0</v>
          </cell>
          <cell r="EI662">
            <v>0</v>
          </cell>
          <cell r="EJ662">
            <v>0</v>
          </cell>
          <cell r="EK662">
            <v>0</v>
          </cell>
          <cell r="EL662">
            <v>0</v>
          </cell>
          <cell r="EM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V663">
            <v>0</v>
          </cell>
          <cell r="AW663">
            <v>0</v>
          </cell>
          <cell r="AX663">
            <v>0</v>
          </cell>
          <cell r="BA663">
            <v>0</v>
          </cell>
          <cell r="BB663">
            <v>0</v>
          </cell>
          <cell r="BC663">
            <v>0</v>
          </cell>
          <cell r="BD663">
            <v>0</v>
          </cell>
          <cell r="BE663">
            <v>0</v>
          </cell>
          <cell r="BF663">
            <v>0</v>
          </cell>
          <cell r="BG663">
            <v>0</v>
          </cell>
          <cell r="BH663">
            <v>0</v>
          </cell>
          <cell r="BI663">
            <v>0</v>
          </cell>
          <cell r="BJ663">
            <v>0</v>
          </cell>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cell r="CN663">
            <v>0</v>
          </cell>
          <cell r="CO663">
            <v>0</v>
          </cell>
          <cell r="CP663">
            <v>0</v>
          </cell>
          <cell r="CQ663">
            <v>0</v>
          </cell>
          <cell r="CS663">
            <v>0</v>
          </cell>
          <cell r="CT663">
            <v>0</v>
          </cell>
          <cell r="CU663">
            <v>0</v>
          </cell>
          <cell r="CV663">
            <v>0</v>
          </cell>
          <cell r="CW663">
            <v>0</v>
          </cell>
          <cell r="EE663">
            <v>0</v>
          </cell>
          <cell r="EF663">
            <v>0</v>
          </cell>
          <cell r="EH663">
            <v>0</v>
          </cell>
          <cell r="EI663">
            <v>0</v>
          </cell>
          <cell r="EJ663">
            <v>0</v>
          </cell>
          <cell r="EK663">
            <v>0</v>
          </cell>
          <cell r="EL663">
            <v>0</v>
          </cell>
          <cell r="EM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V664">
            <v>0</v>
          </cell>
          <cell r="AW664">
            <v>0</v>
          </cell>
          <cell r="AX664">
            <v>0</v>
          </cell>
          <cell r="BA664">
            <v>0</v>
          </cell>
          <cell r="BB664">
            <v>0</v>
          </cell>
          <cell r="BC664">
            <v>0</v>
          </cell>
          <cell r="BD664">
            <v>0</v>
          </cell>
          <cell r="BE664">
            <v>0</v>
          </cell>
          <cell r="BF664">
            <v>0</v>
          </cell>
          <cell r="BG664">
            <v>0</v>
          </cell>
          <cell r="BH664">
            <v>0</v>
          </cell>
          <cell r="BI664">
            <v>0</v>
          </cell>
          <cell r="BJ664">
            <v>0</v>
          </cell>
          <cell r="BK664">
            <v>0</v>
          </cell>
          <cell r="BL664">
            <v>0</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N664">
            <v>0</v>
          </cell>
          <cell r="CO664">
            <v>0</v>
          </cell>
          <cell r="CP664">
            <v>0</v>
          </cell>
          <cell r="CQ664">
            <v>0</v>
          </cell>
          <cell r="CS664">
            <v>0</v>
          </cell>
          <cell r="CT664">
            <v>0</v>
          </cell>
          <cell r="CU664">
            <v>0</v>
          </cell>
          <cell r="CV664">
            <v>0</v>
          </cell>
          <cell r="CW664">
            <v>0</v>
          </cell>
          <cell r="EE664">
            <v>0</v>
          </cell>
          <cell r="EF664">
            <v>0</v>
          </cell>
          <cell r="EH664">
            <v>0</v>
          </cell>
          <cell r="EI664">
            <v>0</v>
          </cell>
          <cell r="EJ664">
            <v>0</v>
          </cell>
          <cell r="EK664">
            <v>0</v>
          </cell>
          <cell r="EL664">
            <v>0</v>
          </cell>
          <cell r="EM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V665">
            <v>0</v>
          </cell>
          <cell r="AW665">
            <v>0</v>
          </cell>
          <cell r="AX665">
            <v>0</v>
          </cell>
          <cell r="BA665">
            <v>0</v>
          </cell>
          <cell r="BB665">
            <v>0</v>
          </cell>
          <cell r="BC665">
            <v>0</v>
          </cell>
          <cell r="BD665">
            <v>0</v>
          </cell>
          <cell r="BE665">
            <v>0</v>
          </cell>
          <cell r="BF665">
            <v>0</v>
          </cell>
          <cell r="BG665">
            <v>0</v>
          </cell>
          <cell r="BH665">
            <v>0</v>
          </cell>
          <cell r="BI665">
            <v>0</v>
          </cell>
          <cell r="BJ665">
            <v>0</v>
          </cell>
          <cell r="BK665">
            <v>0</v>
          </cell>
          <cell r="BL665">
            <v>0</v>
          </cell>
          <cell r="BM665">
            <v>0</v>
          </cell>
          <cell r="BN665">
            <v>0</v>
          </cell>
          <cell r="BO665">
            <v>0</v>
          </cell>
          <cell r="BP665">
            <v>0</v>
          </cell>
          <cell r="BQ665">
            <v>0</v>
          </cell>
          <cell r="BR665">
            <v>0</v>
          </cell>
          <cell r="BS665">
            <v>0</v>
          </cell>
          <cell r="BT665">
            <v>0</v>
          </cell>
          <cell r="BU665">
            <v>0</v>
          </cell>
          <cell r="BV665">
            <v>0</v>
          </cell>
          <cell r="BW665">
            <v>0</v>
          </cell>
          <cell r="BX665">
            <v>0</v>
          </cell>
          <cell r="BY665">
            <v>0</v>
          </cell>
          <cell r="BZ665">
            <v>0</v>
          </cell>
          <cell r="CA665">
            <v>0</v>
          </cell>
          <cell r="CB665">
            <v>0</v>
          </cell>
          <cell r="CC665">
            <v>0</v>
          </cell>
          <cell r="CD665">
            <v>0</v>
          </cell>
          <cell r="CE665">
            <v>0</v>
          </cell>
          <cell r="CF665">
            <v>0</v>
          </cell>
          <cell r="CG665">
            <v>0</v>
          </cell>
          <cell r="CH665">
            <v>0</v>
          </cell>
          <cell r="CN665">
            <v>0</v>
          </cell>
          <cell r="CO665">
            <v>0</v>
          </cell>
          <cell r="CP665">
            <v>0</v>
          </cell>
          <cell r="CQ665">
            <v>0</v>
          </cell>
          <cell r="CS665">
            <v>0</v>
          </cell>
          <cell r="CT665">
            <v>0</v>
          </cell>
          <cell r="CU665">
            <v>0</v>
          </cell>
          <cell r="CV665">
            <v>0</v>
          </cell>
          <cell r="CW665">
            <v>0</v>
          </cell>
          <cell r="EE665">
            <v>0</v>
          </cell>
          <cell r="EF665">
            <v>0</v>
          </cell>
          <cell r="EH665">
            <v>0</v>
          </cell>
          <cell r="EI665">
            <v>0</v>
          </cell>
          <cell r="EJ665">
            <v>0</v>
          </cell>
          <cell r="EK665">
            <v>0</v>
          </cell>
          <cell r="EL665">
            <v>0</v>
          </cell>
          <cell r="EM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V666">
            <v>0</v>
          </cell>
          <cell r="AW666">
            <v>0</v>
          </cell>
          <cell r="AX666">
            <v>0</v>
          </cell>
          <cell r="BA666">
            <v>0</v>
          </cell>
          <cell r="BB666">
            <v>0</v>
          </cell>
          <cell r="BC666">
            <v>0</v>
          </cell>
          <cell r="BD666">
            <v>0</v>
          </cell>
          <cell r="BE666">
            <v>0</v>
          </cell>
          <cell r="BF666">
            <v>0</v>
          </cell>
          <cell r="BG666">
            <v>0</v>
          </cell>
          <cell r="BH666">
            <v>0</v>
          </cell>
          <cell r="BI666">
            <v>0</v>
          </cell>
          <cell r="BJ666">
            <v>0</v>
          </cell>
          <cell r="BK666">
            <v>0</v>
          </cell>
          <cell r="BL666">
            <v>0</v>
          </cell>
          <cell r="BM666">
            <v>0</v>
          </cell>
          <cell r="BN666">
            <v>0</v>
          </cell>
          <cell r="BO666">
            <v>0</v>
          </cell>
          <cell r="BP666">
            <v>0</v>
          </cell>
          <cell r="BQ666">
            <v>0</v>
          </cell>
          <cell r="BR666">
            <v>0</v>
          </cell>
          <cell r="BS666">
            <v>0</v>
          </cell>
          <cell r="BT666">
            <v>0</v>
          </cell>
          <cell r="BU666">
            <v>0</v>
          </cell>
          <cell r="BV666">
            <v>0</v>
          </cell>
          <cell r="BW666">
            <v>0</v>
          </cell>
          <cell r="BX666">
            <v>0</v>
          </cell>
          <cell r="BY666">
            <v>0</v>
          </cell>
          <cell r="BZ666">
            <v>0</v>
          </cell>
          <cell r="CA666">
            <v>0</v>
          </cell>
          <cell r="CB666">
            <v>0</v>
          </cell>
          <cell r="CC666">
            <v>0</v>
          </cell>
          <cell r="CD666">
            <v>0</v>
          </cell>
          <cell r="CE666">
            <v>0</v>
          </cell>
          <cell r="CF666">
            <v>0</v>
          </cell>
          <cell r="CG666">
            <v>0</v>
          </cell>
          <cell r="CH666">
            <v>0</v>
          </cell>
          <cell r="CN666">
            <v>0</v>
          </cell>
          <cell r="CO666">
            <v>0</v>
          </cell>
          <cell r="CP666">
            <v>0</v>
          </cell>
          <cell r="CQ666">
            <v>0</v>
          </cell>
          <cell r="CS666">
            <v>0</v>
          </cell>
          <cell r="CT666">
            <v>0</v>
          </cell>
          <cell r="CU666">
            <v>0</v>
          </cell>
          <cell r="CV666">
            <v>0</v>
          </cell>
          <cell r="CW666">
            <v>0</v>
          </cell>
          <cell r="EE666">
            <v>0</v>
          </cell>
          <cell r="EF666">
            <v>0</v>
          </cell>
          <cell r="EH666">
            <v>0</v>
          </cell>
          <cell r="EI666">
            <v>0</v>
          </cell>
          <cell r="EJ666">
            <v>0</v>
          </cell>
          <cell r="EK666">
            <v>0</v>
          </cell>
          <cell r="EL666">
            <v>0</v>
          </cell>
          <cell r="EM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V667">
            <v>0</v>
          </cell>
          <cell r="AW667">
            <v>0</v>
          </cell>
          <cell r="AX667">
            <v>0</v>
          </cell>
          <cell r="BA667">
            <v>0</v>
          </cell>
          <cell r="BB667">
            <v>0</v>
          </cell>
          <cell r="BC667">
            <v>0</v>
          </cell>
          <cell r="BD667">
            <v>0</v>
          </cell>
          <cell r="BE667">
            <v>0</v>
          </cell>
          <cell r="BF667">
            <v>0</v>
          </cell>
          <cell r="BG667">
            <v>0</v>
          </cell>
          <cell r="BH667">
            <v>0</v>
          </cell>
          <cell r="BI667">
            <v>0</v>
          </cell>
          <cell r="BJ667">
            <v>0</v>
          </cell>
          <cell r="BK667">
            <v>0</v>
          </cell>
          <cell r="BL667">
            <v>0</v>
          </cell>
          <cell r="BM667">
            <v>0</v>
          </cell>
          <cell r="BN667">
            <v>0</v>
          </cell>
          <cell r="BO667">
            <v>0</v>
          </cell>
          <cell r="BP667">
            <v>0</v>
          </cell>
          <cell r="BQ667">
            <v>0</v>
          </cell>
          <cell r="BR667">
            <v>0</v>
          </cell>
          <cell r="BS667">
            <v>0</v>
          </cell>
          <cell r="BT667">
            <v>0</v>
          </cell>
          <cell r="BU667">
            <v>0</v>
          </cell>
          <cell r="BV667">
            <v>0</v>
          </cell>
          <cell r="BW667">
            <v>0</v>
          </cell>
          <cell r="BX667">
            <v>0</v>
          </cell>
          <cell r="BY667">
            <v>0</v>
          </cell>
          <cell r="BZ667">
            <v>0</v>
          </cell>
          <cell r="CA667">
            <v>0</v>
          </cell>
          <cell r="CB667">
            <v>0</v>
          </cell>
          <cell r="CC667">
            <v>0</v>
          </cell>
          <cell r="CD667">
            <v>0</v>
          </cell>
          <cell r="CE667">
            <v>0</v>
          </cell>
          <cell r="CF667">
            <v>0</v>
          </cell>
          <cell r="CG667">
            <v>0</v>
          </cell>
          <cell r="CH667">
            <v>0</v>
          </cell>
          <cell r="CN667">
            <v>0</v>
          </cell>
          <cell r="CO667">
            <v>0</v>
          </cell>
          <cell r="CP667">
            <v>0</v>
          </cell>
          <cell r="CQ667">
            <v>0</v>
          </cell>
          <cell r="CS667">
            <v>0</v>
          </cell>
          <cell r="CT667">
            <v>0</v>
          </cell>
          <cell r="CU667">
            <v>0</v>
          </cell>
          <cell r="CV667">
            <v>0</v>
          </cell>
          <cell r="CW667">
            <v>0</v>
          </cell>
          <cell r="EE667">
            <v>0</v>
          </cell>
          <cell r="EF667">
            <v>0</v>
          </cell>
          <cell r="EH667">
            <v>0</v>
          </cell>
          <cell r="EI667">
            <v>0</v>
          </cell>
          <cell r="EJ667">
            <v>0</v>
          </cell>
          <cell r="EK667">
            <v>0</v>
          </cell>
          <cell r="EL667">
            <v>0</v>
          </cell>
          <cell r="EM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V668">
            <v>0</v>
          </cell>
          <cell r="AW668">
            <v>0</v>
          </cell>
          <cell r="AX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0</v>
          </cell>
          <cell r="CG668">
            <v>0</v>
          </cell>
          <cell r="CH668">
            <v>0</v>
          </cell>
          <cell r="CN668">
            <v>0</v>
          </cell>
          <cell r="CO668">
            <v>0</v>
          </cell>
          <cell r="CP668">
            <v>0</v>
          </cell>
          <cell r="CQ668">
            <v>0</v>
          </cell>
          <cell r="CS668">
            <v>0</v>
          </cell>
          <cell r="CT668">
            <v>0</v>
          </cell>
          <cell r="CU668">
            <v>0</v>
          </cell>
          <cell r="CV668">
            <v>0</v>
          </cell>
          <cell r="CW668">
            <v>0</v>
          </cell>
          <cell r="EE668">
            <v>0</v>
          </cell>
          <cell r="EF668">
            <v>0</v>
          </cell>
          <cell r="EH668">
            <v>0</v>
          </cell>
          <cell r="EI668">
            <v>0</v>
          </cell>
          <cell r="EJ668">
            <v>0</v>
          </cell>
          <cell r="EK668">
            <v>0</v>
          </cell>
          <cell r="EL668">
            <v>0</v>
          </cell>
          <cell r="EM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V669">
            <v>0</v>
          </cell>
          <cell r="AW669">
            <v>0</v>
          </cell>
          <cell r="AX669">
            <v>0</v>
          </cell>
          <cell r="BA669">
            <v>0</v>
          </cell>
          <cell r="BB669">
            <v>0</v>
          </cell>
          <cell r="BC669">
            <v>0</v>
          </cell>
          <cell r="BD669">
            <v>0</v>
          </cell>
          <cell r="BE669">
            <v>0</v>
          </cell>
          <cell r="BF669">
            <v>0</v>
          </cell>
          <cell r="BG669">
            <v>0</v>
          </cell>
          <cell r="BH669">
            <v>0</v>
          </cell>
          <cell r="BI669">
            <v>0</v>
          </cell>
          <cell r="BJ669">
            <v>0</v>
          </cell>
          <cell r="BK669">
            <v>0</v>
          </cell>
          <cell r="BL669">
            <v>0</v>
          </cell>
          <cell r="BM669">
            <v>0</v>
          </cell>
          <cell r="BN669">
            <v>0</v>
          </cell>
          <cell r="BO669">
            <v>0</v>
          </cell>
          <cell r="BP669">
            <v>0</v>
          </cell>
          <cell r="BQ669">
            <v>0</v>
          </cell>
          <cell r="BR669">
            <v>0</v>
          </cell>
          <cell r="BS669">
            <v>0</v>
          </cell>
          <cell r="BT669">
            <v>0</v>
          </cell>
          <cell r="BU669">
            <v>0</v>
          </cell>
          <cell r="BV669">
            <v>0</v>
          </cell>
          <cell r="BW669">
            <v>0</v>
          </cell>
          <cell r="BX669">
            <v>0</v>
          </cell>
          <cell r="BY669">
            <v>0</v>
          </cell>
          <cell r="BZ669">
            <v>0</v>
          </cell>
          <cell r="CA669">
            <v>0</v>
          </cell>
          <cell r="CB669">
            <v>0</v>
          </cell>
          <cell r="CC669">
            <v>0</v>
          </cell>
          <cell r="CD669">
            <v>0</v>
          </cell>
          <cell r="CE669">
            <v>0</v>
          </cell>
          <cell r="CF669">
            <v>0</v>
          </cell>
          <cell r="CG669">
            <v>0</v>
          </cell>
          <cell r="CH669">
            <v>0</v>
          </cell>
          <cell r="CN669">
            <v>0</v>
          </cell>
          <cell r="CO669">
            <v>0</v>
          </cell>
          <cell r="CP669">
            <v>0</v>
          </cell>
          <cell r="CQ669">
            <v>0</v>
          </cell>
          <cell r="CS669">
            <v>0</v>
          </cell>
          <cell r="CT669">
            <v>0</v>
          </cell>
          <cell r="CU669">
            <v>0</v>
          </cell>
          <cell r="CV669">
            <v>0</v>
          </cell>
          <cell r="CW669">
            <v>0</v>
          </cell>
          <cell r="EE669">
            <v>0</v>
          </cell>
          <cell r="EF669">
            <v>0</v>
          </cell>
          <cell r="EH669">
            <v>0</v>
          </cell>
          <cell r="EI669">
            <v>0</v>
          </cell>
          <cell r="EJ669">
            <v>0</v>
          </cell>
          <cell r="EK669">
            <v>0</v>
          </cell>
          <cell r="EL669">
            <v>0</v>
          </cell>
          <cell r="EM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V670">
            <v>0</v>
          </cell>
          <cell r="AW670">
            <v>0</v>
          </cell>
          <cell r="AX670">
            <v>0</v>
          </cell>
          <cell r="BA670">
            <v>0</v>
          </cell>
          <cell r="BB670">
            <v>0</v>
          </cell>
          <cell r="BC670">
            <v>0</v>
          </cell>
          <cell r="BD670">
            <v>0</v>
          </cell>
          <cell r="BE670">
            <v>0</v>
          </cell>
          <cell r="BF670">
            <v>0</v>
          </cell>
          <cell r="BG670">
            <v>0</v>
          </cell>
          <cell r="BH670">
            <v>0</v>
          </cell>
          <cell r="BI670">
            <v>0</v>
          </cell>
          <cell r="BJ670">
            <v>0</v>
          </cell>
          <cell r="BK670">
            <v>0</v>
          </cell>
          <cell r="BL670">
            <v>0</v>
          </cell>
          <cell r="BM670">
            <v>0</v>
          </cell>
          <cell r="BN670">
            <v>0</v>
          </cell>
          <cell r="BO670">
            <v>0</v>
          </cell>
          <cell r="BP670">
            <v>0</v>
          </cell>
          <cell r="BQ670">
            <v>0</v>
          </cell>
          <cell r="BR670">
            <v>0</v>
          </cell>
          <cell r="BS670">
            <v>0</v>
          </cell>
          <cell r="BT670">
            <v>0</v>
          </cell>
          <cell r="BU670">
            <v>0</v>
          </cell>
          <cell r="BV670">
            <v>0</v>
          </cell>
          <cell r="BW670">
            <v>0</v>
          </cell>
          <cell r="BX670">
            <v>0</v>
          </cell>
          <cell r="BY670">
            <v>0</v>
          </cell>
          <cell r="BZ670">
            <v>0</v>
          </cell>
          <cell r="CA670">
            <v>0</v>
          </cell>
          <cell r="CB670">
            <v>0</v>
          </cell>
          <cell r="CC670">
            <v>0</v>
          </cell>
          <cell r="CD670">
            <v>0</v>
          </cell>
          <cell r="CE670">
            <v>0</v>
          </cell>
          <cell r="CF670">
            <v>0</v>
          </cell>
          <cell r="CG670">
            <v>0</v>
          </cell>
          <cell r="CH670">
            <v>0</v>
          </cell>
          <cell r="CN670">
            <v>0</v>
          </cell>
          <cell r="CO670">
            <v>0</v>
          </cell>
          <cell r="CP670">
            <v>0</v>
          </cell>
          <cell r="CQ670">
            <v>0</v>
          </cell>
          <cell r="CS670">
            <v>0</v>
          </cell>
          <cell r="CT670">
            <v>0</v>
          </cell>
          <cell r="CU670">
            <v>0</v>
          </cell>
          <cell r="CV670">
            <v>0</v>
          </cell>
          <cell r="CW670">
            <v>0</v>
          </cell>
          <cell r="EE670">
            <v>0</v>
          </cell>
          <cell r="EF670">
            <v>0</v>
          </cell>
          <cell r="EH670">
            <v>0</v>
          </cell>
          <cell r="EI670">
            <v>0</v>
          </cell>
          <cell r="EJ670">
            <v>0</v>
          </cell>
          <cell r="EK670">
            <v>0</v>
          </cell>
          <cell r="EL670">
            <v>0</v>
          </cell>
          <cell r="EM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V671">
            <v>0</v>
          </cell>
          <cell r="AW671">
            <v>0</v>
          </cell>
          <cell r="AX671">
            <v>0</v>
          </cell>
          <cell r="BA671">
            <v>0</v>
          </cell>
          <cell r="BB671">
            <v>0</v>
          </cell>
          <cell r="BC671">
            <v>0</v>
          </cell>
          <cell r="BD671">
            <v>0</v>
          </cell>
          <cell r="BE671">
            <v>0</v>
          </cell>
          <cell r="BF671">
            <v>0</v>
          </cell>
          <cell r="BG671">
            <v>0</v>
          </cell>
          <cell r="BH671">
            <v>0</v>
          </cell>
          <cell r="BI671">
            <v>0</v>
          </cell>
          <cell r="BJ671">
            <v>0</v>
          </cell>
          <cell r="BK671">
            <v>0</v>
          </cell>
          <cell r="BL671">
            <v>0</v>
          </cell>
          <cell r="BM671">
            <v>0</v>
          </cell>
          <cell r="BN671">
            <v>0</v>
          </cell>
          <cell r="BO671">
            <v>0</v>
          </cell>
          <cell r="BP671">
            <v>0</v>
          </cell>
          <cell r="BQ671">
            <v>0</v>
          </cell>
          <cell r="BR671">
            <v>0</v>
          </cell>
          <cell r="BS671">
            <v>0</v>
          </cell>
          <cell r="BT671">
            <v>0</v>
          </cell>
          <cell r="BU671">
            <v>0</v>
          </cell>
          <cell r="BV671">
            <v>0</v>
          </cell>
          <cell r="BW671">
            <v>0</v>
          </cell>
          <cell r="BX671">
            <v>0</v>
          </cell>
          <cell r="BY671">
            <v>0</v>
          </cell>
          <cell r="BZ671">
            <v>0</v>
          </cell>
          <cell r="CA671">
            <v>0</v>
          </cell>
          <cell r="CB671">
            <v>0</v>
          </cell>
          <cell r="CC671">
            <v>0</v>
          </cell>
          <cell r="CD671">
            <v>0</v>
          </cell>
          <cell r="CE671">
            <v>0</v>
          </cell>
          <cell r="CF671">
            <v>0</v>
          </cell>
          <cell r="CG671">
            <v>0</v>
          </cell>
          <cell r="CH671">
            <v>0</v>
          </cell>
          <cell r="CN671">
            <v>0</v>
          </cell>
          <cell r="CO671">
            <v>0</v>
          </cell>
          <cell r="CP671">
            <v>0</v>
          </cell>
          <cell r="CQ671">
            <v>0</v>
          </cell>
          <cell r="CS671">
            <v>0</v>
          </cell>
          <cell r="CT671">
            <v>0</v>
          </cell>
          <cell r="CU671">
            <v>0</v>
          </cell>
          <cell r="CV671">
            <v>0</v>
          </cell>
          <cell r="CW671">
            <v>0</v>
          </cell>
          <cell r="EE671">
            <v>0</v>
          </cell>
          <cell r="EF671">
            <v>0</v>
          </cell>
          <cell r="EH671">
            <v>0</v>
          </cell>
          <cell r="EI671">
            <v>0</v>
          </cell>
          <cell r="EJ671">
            <v>0</v>
          </cell>
          <cell r="EK671">
            <v>0</v>
          </cell>
          <cell r="EL671">
            <v>0</v>
          </cell>
          <cell r="EM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V672">
            <v>0</v>
          </cell>
          <cell r="AW672">
            <v>0</v>
          </cell>
          <cell r="AX672">
            <v>0</v>
          </cell>
          <cell r="BA672">
            <v>0</v>
          </cell>
          <cell r="BB672">
            <v>0</v>
          </cell>
          <cell r="BC672">
            <v>0</v>
          </cell>
          <cell r="BD672">
            <v>0</v>
          </cell>
          <cell r="BE672">
            <v>0</v>
          </cell>
          <cell r="BF672">
            <v>0</v>
          </cell>
          <cell r="BG672">
            <v>0</v>
          </cell>
          <cell r="BH672">
            <v>0</v>
          </cell>
          <cell r="BI672">
            <v>0</v>
          </cell>
          <cell r="BJ672">
            <v>0</v>
          </cell>
          <cell r="BK672">
            <v>0</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0</v>
          </cell>
          <cell r="CB672">
            <v>0</v>
          </cell>
          <cell r="CC672">
            <v>0</v>
          </cell>
          <cell r="CD672">
            <v>0</v>
          </cell>
          <cell r="CE672">
            <v>0</v>
          </cell>
          <cell r="CF672">
            <v>0</v>
          </cell>
          <cell r="CG672">
            <v>0</v>
          </cell>
          <cell r="CH672">
            <v>0</v>
          </cell>
          <cell r="CN672">
            <v>0</v>
          </cell>
          <cell r="CO672">
            <v>0</v>
          </cell>
          <cell r="CP672">
            <v>0</v>
          </cell>
          <cell r="CQ672">
            <v>0</v>
          </cell>
          <cell r="CS672">
            <v>0</v>
          </cell>
          <cell r="CT672">
            <v>0</v>
          </cell>
          <cell r="CU672">
            <v>0</v>
          </cell>
          <cell r="CV672">
            <v>0</v>
          </cell>
          <cell r="CW672">
            <v>0</v>
          </cell>
          <cell r="EE672">
            <v>0</v>
          </cell>
          <cell r="EF672">
            <v>0</v>
          </cell>
          <cell r="EH672">
            <v>0</v>
          </cell>
          <cell r="EI672">
            <v>0</v>
          </cell>
          <cell r="EJ672">
            <v>0</v>
          </cell>
          <cell r="EK672">
            <v>0</v>
          </cell>
          <cell r="EL672">
            <v>0</v>
          </cell>
          <cell r="EM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V673">
            <v>0</v>
          </cell>
          <cell r="AW673">
            <v>0</v>
          </cell>
          <cell r="AX673">
            <v>0</v>
          </cell>
          <cell r="BA673">
            <v>0</v>
          </cell>
          <cell r="BB673">
            <v>0</v>
          </cell>
          <cell r="BC673">
            <v>0</v>
          </cell>
          <cell r="BD673">
            <v>0</v>
          </cell>
          <cell r="BE673">
            <v>0</v>
          </cell>
          <cell r="BF673">
            <v>0</v>
          </cell>
          <cell r="BG673">
            <v>0</v>
          </cell>
          <cell r="BH673">
            <v>0</v>
          </cell>
          <cell r="BI673">
            <v>0</v>
          </cell>
          <cell r="BJ673">
            <v>0</v>
          </cell>
          <cell r="BK673">
            <v>0</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0</v>
          </cell>
          <cell r="CG673">
            <v>0</v>
          </cell>
          <cell r="CH673">
            <v>0</v>
          </cell>
          <cell r="CN673">
            <v>0</v>
          </cell>
          <cell r="CO673">
            <v>0</v>
          </cell>
          <cell r="CP673">
            <v>0</v>
          </cell>
          <cell r="CQ673">
            <v>0</v>
          </cell>
          <cell r="CS673">
            <v>0</v>
          </cell>
          <cell r="CT673">
            <v>0</v>
          </cell>
          <cell r="CU673">
            <v>0</v>
          </cell>
          <cell r="CV673">
            <v>0</v>
          </cell>
          <cell r="CW673">
            <v>0</v>
          </cell>
          <cell r="EE673">
            <v>0</v>
          </cell>
          <cell r="EF673">
            <v>0</v>
          </cell>
          <cell r="EH673">
            <v>0</v>
          </cell>
          <cell r="EI673">
            <v>0</v>
          </cell>
          <cell r="EJ673">
            <v>0</v>
          </cell>
          <cell r="EK673">
            <v>0</v>
          </cell>
          <cell r="EL673">
            <v>0</v>
          </cell>
          <cell r="EM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V674">
            <v>0</v>
          </cell>
          <cell r="AW674">
            <v>0</v>
          </cell>
          <cell r="AX674">
            <v>0</v>
          </cell>
          <cell r="BA674">
            <v>0</v>
          </cell>
          <cell r="BB674">
            <v>0</v>
          </cell>
          <cell r="BC674">
            <v>0</v>
          </cell>
          <cell r="BD674">
            <v>0</v>
          </cell>
          <cell r="BE674">
            <v>0</v>
          </cell>
          <cell r="BF674">
            <v>0</v>
          </cell>
          <cell r="BG674">
            <v>0</v>
          </cell>
          <cell r="BH674">
            <v>0</v>
          </cell>
          <cell r="BI674">
            <v>0</v>
          </cell>
          <cell r="BJ674">
            <v>0</v>
          </cell>
          <cell r="BK674">
            <v>0</v>
          </cell>
          <cell r="BL674">
            <v>0</v>
          </cell>
          <cell r="BM674">
            <v>0</v>
          </cell>
          <cell r="BN674">
            <v>0</v>
          </cell>
          <cell r="BO674">
            <v>0</v>
          </cell>
          <cell r="BP674">
            <v>0</v>
          </cell>
          <cell r="BQ674">
            <v>0</v>
          </cell>
          <cell r="BR674">
            <v>0</v>
          </cell>
          <cell r="BS674">
            <v>0</v>
          </cell>
          <cell r="BT674">
            <v>0</v>
          </cell>
          <cell r="BU674">
            <v>0</v>
          </cell>
          <cell r="BV674">
            <v>0</v>
          </cell>
          <cell r="BW674">
            <v>0</v>
          </cell>
          <cell r="BX674">
            <v>0</v>
          </cell>
          <cell r="BY674">
            <v>0</v>
          </cell>
          <cell r="BZ674">
            <v>0</v>
          </cell>
          <cell r="CA674">
            <v>0</v>
          </cell>
          <cell r="CB674">
            <v>0</v>
          </cell>
          <cell r="CC674">
            <v>0</v>
          </cell>
          <cell r="CD674">
            <v>0</v>
          </cell>
          <cell r="CE674">
            <v>0</v>
          </cell>
          <cell r="CF674">
            <v>0</v>
          </cell>
          <cell r="CG674">
            <v>0</v>
          </cell>
          <cell r="CH674">
            <v>0</v>
          </cell>
          <cell r="CN674">
            <v>0</v>
          </cell>
          <cell r="CO674">
            <v>0</v>
          </cell>
          <cell r="CP674">
            <v>0</v>
          </cell>
          <cell r="CQ674">
            <v>0</v>
          </cell>
          <cell r="CS674">
            <v>0</v>
          </cell>
          <cell r="CT674">
            <v>0</v>
          </cell>
          <cell r="CU674">
            <v>0</v>
          </cell>
          <cell r="CV674">
            <v>0</v>
          </cell>
          <cell r="CW674">
            <v>0</v>
          </cell>
          <cell r="EE674">
            <v>0</v>
          </cell>
          <cell r="EF674">
            <v>0</v>
          </cell>
          <cell r="EH674">
            <v>0</v>
          </cell>
          <cell r="EI674">
            <v>0</v>
          </cell>
          <cell r="EJ674">
            <v>0</v>
          </cell>
          <cell r="EK674">
            <v>0</v>
          </cell>
          <cell r="EL674">
            <v>0</v>
          </cell>
          <cell r="EM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V675">
            <v>0</v>
          </cell>
          <cell r="AW675">
            <v>0</v>
          </cell>
          <cell r="AX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N675">
            <v>0</v>
          </cell>
          <cell r="CO675">
            <v>0</v>
          </cell>
          <cell r="CP675">
            <v>0</v>
          </cell>
          <cell r="CQ675">
            <v>0</v>
          </cell>
          <cell r="CS675">
            <v>0</v>
          </cell>
          <cell r="CT675">
            <v>0</v>
          </cell>
          <cell r="CU675">
            <v>0</v>
          </cell>
          <cell r="CV675">
            <v>0</v>
          </cell>
          <cell r="CW675">
            <v>0</v>
          </cell>
          <cell r="EE675">
            <v>0</v>
          </cell>
          <cell r="EF675">
            <v>0</v>
          </cell>
          <cell r="EH675">
            <v>0</v>
          </cell>
          <cell r="EI675">
            <v>0</v>
          </cell>
          <cell r="EJ675">
            <v>0</v>
          </cell>
          <cell r="EK675">
            <v>0</v>
          </cell>
          <cell r="EL675">
            <v>0</v>
          </cell>
          <cell r="EM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V676">
            <v>0</v>
          </cell>
          <cell r="AW676">
            <v>0</v>
          </cell>
          <cell r="AX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N676">
            <v>0</v>
          </cell>
          <cell r="CO676">
            <v>0</v>
          </cell>
          <cell r="CP676">
            <v>0</v>
          </cell>
          <cell r="CQ676">
            <v>0</v>
          </cell>
          <cell r="CS676">
            <v>0</v>
          </cell>
          <cell r="CT676">
            <v>0</v>
          </cell>
          <cell r="CU676">
            <v>0</v>
          </cell>
          <cell r="CV676">
            <v>0</v>
          </cell>
          <cell r="CW676">
            <v>0</v>
          </cell>
          <cell r="EE676">
            <v>0</v>
          </cell>
          <cell r="EF676">
            <v>0</v>
          </cell>
          <cell r="EH676">
            <v>0</v>
          </cell>
          <cell r="EI676">
            <v>0</v>
          </cell>
          <cell r="EJ676">
            <v>0</v>
          </cell>
          <cell r="EK676">
            <v>0</v>
          </cell>
          <cell r="EL676">
            <v>0</v>
          </cell>
          <cell r="EM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V677">
            <v>0</v>
          </cell>
          <cell r="AW677">
            <v>0</v>
          </cell>
          <cell r="AX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BU677">
            <v>0</v>
          </cell>
          <cell r="BV677">
            <v>0</v>
          </cell>
          <cell r="BW677">
            <v>0</v>
          </cell>
          <cell r="BX677">
            <v>0</v>
          </cell>
          <cell r="BY677">
            <v>0</v>
          </cell>
          <cell r="BZ677">
            <v>0</v>
          </cell>
          <cell r="CA677">
            <v>0</v>
          </cell>
          <cell r="CB677">
            <v>0</v>
          </cell>
          <cell r="CC677">
            <v>0</v>
          </cell>
          <cell r="CD677">
            <v>0</v>
          </cell>
          <cell r="CE677">
            <v>0</v>
          </cell>
          <cell r="CF677">
            <v>0</v>
          </cell>
          <cell r="CG677">
            <v>0</v>
          </cell>
          <cell r="CH677">
            <v>0</v>
          </cell>
          <cell r="CN677">
            <v>0</v>
          </cell>
          <cell r="CO677">
            <v>0</v>
          </cell>
          <cell r="CP677">
            <v>0</v>
          </cell>
          <cell r="CQ677">
            <v>0</v>
          </cell>
          <cell r="CS677">
            <v>0</v>
          </cell>
          <cell r="CT677">
            <v>0</v>
          </cell>
          <cell r="CU677">
            <v>0</v>
          </cell>
          <cell r="CV677">
            <v>0</v>
          </cell>
          <cell r="CW677">
            <v>0</v>
          </cell>
          <cell r="EE677">
            <v>0</v>
          </cell>
          <cell r="EF677">
            <v>0</v>
          </cell>
          <cell r="EH677">
            <v>0</v>
          </cell>
          <cell r="EI677">
            <v>0</v>
          </cell>
          <cell r="EJ677">
            <v>0</v>
          </cell>
          <cell r="EK677">
            <v>0</v>
          </cell>
          <cell r="EL677">
            <v>0</v>
          </cell>
          <cell r="EM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V678">
            <v>0</v>
          </cell>
          <cell r="AW678">
            <v>0</v>
          </cell>
          <cell r="AX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0</v>
          </cell>
          <cell r="CB678">
            <v>0</v>
          </cell>
          <cell r="CC678">
            <v>0</v>
          </cell>
          <cell r="CD678">
            <v>0</v>
          </cell>
          <cell r="CE678">
            <v>0</v>
          </cell>
          <cell r="CF678">
            <v>0</v>
          </cell>
          <cell r="CG678">
            <v>0</v>
          </cell>
          <cell r="CH678">
            <v>0</v>
          </cell>
          <cell r="CN678">
            <v>0</v>
          </cell>
          <cell r="CO678">
            <v>0</v>
          </cell>
          <cell r="CP678">
            <v>0</v>
          </cell>
          <cell r="CQ678">
            <v>0</v>
          </cell>
          <cell r="CS678">
            <v>0</v>
          </cell>
          <cell r="CT678">
            <v>0</v>
          </cell>
          <cell r="CU678">
            <v>0</v>
          </cell>
          <cell r="CV678">
            <v>0</v>
          </cell>
          <cell r="CW678">
            <v>0</v>
          </cell>
          <cell r="EE678">
            <v>0</v>
          </cell>
          <cell r="EF678">
            <v>0</v>
          </cell>
          <cell r="EH678">
            <v>0</v>
          </cell>
          <cell r="EI678">
            <v>0</v>
          </cell>
          <cell r="EJ678">
            <v>0</v>
          </cell>
          <cell r="EK678">
            <v>0</v>
          </cell>
          <cell r="EL678">
            <v>0</v>
          </cell>
          <cell r="EM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V679">
            <v>0</v>
          </cell>
          <cell r="AW679">
            <v>0</v>
          </cell>
          <cell r="AX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0</v>
          </cell>
          <cell r="CN679">
            <v>0</v>
          </cell>
          <cell r="CO679">
            <v>0</v>
          </cell>
          <cell r="CP679">
            <v>0</v>
          </cell>
          <cell r="CQ679">
            <v>0</v>
          </cell>
          <cell r="CS679">
            <v>0</v>
          </cell>
          <cell r="CT679">
            <v>0</v>
          </cell>
          <cell r="CU679">
            <v>0</v>
          </cell>
          <cell r="CV679">
            <v>0</v>
          </cell>
          <cell r="CW679">
            <v>0</v>
          </cell>
          <cell r="EE679">
            <v>0</v>
          </cell>
          <cell r="EF679">
            <v>0</v>
          </cell>
          <cell r="EH679">
            <v>0</v>
          </cell>
          <cell r="EI679">
            <v>0</v>
          </cell>
          <cell r="EJ679">
            <v>0</v>
          </cell>
          <cell r="EK679">
            <v>0</v>
          </cell>
          <cell r="EL679">
            <v>0</v>
          </cell>
          <cell r="EM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V680">
            <v>0</v>
          </cell>
          <cell r="AW680">
            <v>0</v>
          </cell>
          <cell r="AX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BU680">
            <v>0</v>
          </cell>
          <cell r="BV680">
            <v>0</v>
          </cell>
          <cell r="BW680">
            <v>0</v>
          </cell>
          <cell r="BX680">
            <v>0</v>
          </cell>
          <cell r="BY680">
            <v>0</v>
          </cell>
          <cell r="BZ680">
            <v>0</v>
          </cell>
          <cell r="CA680">
            <v>0</v>
          </cell>
          <cell r="CB680">
            <v>0</v>
          </cell>
          <cell r="CC680">
            <v>0</v>
          </cell>
          <cell r="CD680">
            <v>0</v>
          </cell>
          <cell r="CE680">
            <v>0</v>
          </cell>
          <cell r="CF680">
            <v>0</v>
          </cell>
          <cell r="CG680">
            <v>0</v>
          </cell>
          <cell r="CH680">
            <v>0</v>
          </cell>
          <cell r="CN680">
            <v>0</v>
          </cell>
          <cell r="CO680">
            <v>0</v>
          </cell>
          <cell r="CP680">
            <v>0</v>
          </cell>
          <cell r="CQ680">
            <v>0</v>
          </cell>
          <cell r="CS680">
            <v>0</v>
          </cell>
          <cell r="CT680">
            <v>0</v>
          </cell>
          <cell r="CU680">
            <v>0</v>
          </cell>
          <cell r="CV680">
            <v>0</v>
          </cell>
          <cell r="CW680">
            <v>0</v>
          </cell>
          <cell r="EE680">
            <v>0</v>
          </cell>
          <cell r="EF680">
            <v>0</v>
          </cell>
          <cell r="EH680">
            <v>0</v>
          </cell>
          <cell r="EI680">
            <v>0</v>
          </cell>
          <cell r="EJ680">
            <v>0</v>
          </cell>
          <cell r="EK680">
            <v>0</v>
          </cell>
          <cell r="EL680">
            <v>0</v>
          </cell>
          <cell r="EM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V681">
            <v>0</v>
          </cell>
          <cell r="AW681">
            <v>0</v>
          </cell>
          <cell r="AX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v>
          </cell>
          <cell r="CB681">
            <v>0</v>
          </cell>
          <cell r="CC681">
            <v>0</v>
          </cell>
          <cell r="CD681">
            <v>0</v>
          </cell>
          <cell r="CE681">
            <v>0</v>
          </cell>
          <cell r="CF681">
            <v>0</v>
          </cell>
          <cell r="CG681">
            <v>0</v>
          </cell>
          <cell r="CH681">
            <v>0</v>
          </cell>
          <cell r="CN681">
            <v>0</v>
          </cell>
          <cell r="CO681">
            <v>0</v>
          </cell>
          <cell r="CP681">
            <v>0</v>
          </cell>
          <cell r="CQ681">
            <v>0</v>
          </cell>
          <cell r="CS681">
            <v>0</v>
          </cell>
          <cell r="CT681">
            <v>0</v>
          </cell>
          <cell r="CU681">
            <v>0</v>
          </cell>
          <cell r="CV681">
            <v>0</v>
          </cell>
          <cell r="CW681">
            <v>0</v>
          </cell>
          <cell r="EE681">
            <v>0</v>
          </cell>
          <cell r="EF681">
            <v>0</v>
          </cell>
          <cell r="EH681">
            <v>0</v>
          </cell>
          <cell r="EI681">
            <v>0</v>
          </cell>
          <cell r="EJ681">
            <v>0</v>
          </cell>
          <cell r="EK681">
            <v>0</v>
          </cell>
          <cell r="EL681">
            <v>0</v>
          </cell>
          <cell r="EM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V682">
            <v>0</v>
          </cell>
          <cell r="AW682">
            <v>0</v>
          </cell>
          <cell r="AX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0</v>
          </cell>
          <cell r="CB682">
            <v>0</v>
          </cell>
          <cell r="CC682">
            <v>0</v>
          </cell>
          <cell r="CD682">
            <v>0</v>
          </cell>
          <cell r="CE682">
            <v>0</v>
          </cell>
          <cell r="CF682">
            <v>0</v>
          </cell>
          <cell r="CG682">
            <v>0</v>
          </cell>
          <cell r="CH682">
            <v>0</v>
          </cell>
          <cell r="CN682">
            <v>0</v>
          </cell>
          <cell r="CO682">
            <v>0</v>
          </cell>
          <cell r="CP682">
            <v>0</v>
          </cell>
          <cell r="CQ682">
            <v>0</v>
          </cell>
          <cell r="CS682">
            <v>0</v>
          </cell>
          <cell r="CT682">
            <v>0</v>
          </cell>
          <cell r="CU682">
            <v>0</v>
          </cell>
          <cell r="CV682">
            <v>0</v>
          </cell>
          <cell r="CW682">
            <v>0</v>
          </cell>
          <cell r="EE682">
            <v>0</v>
          </cell>
          <cell r="EF682">
            <v>0</v>
          </cell>
          <cell r="EH682">
            <v>0</v>
          </cell>
          <cell r="EI682">
            <v>0</v>
          </cell>
          <cell r="EJ682">
            <v>0</v>
          </cell>
          <cell r="EK682">
            <v>0</v>
          </cell>
          <cell r="EL682">
            <v>0</v>
          </cell>
          <cell r="EM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V683">
            <v>0</v>
          </cell>
          <cell r="AW683">
            <v>0</v>
          </cell>
          <cell r="AX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0</v>
          </cell>
          <cell r="CB683">
            <v>0</v>
          </cell>
          <cell r="CC683">
            <v>0</v>
          </cell>
          <cell r="CD683">
            <v>0</v>
          </cell>
          <cell r="CE683">
            <v>0</v>
          </cell>
          <cell r="CF683">
            <v>0</v>
          </cell>
          <cell r="CG683">
            <v>0</v>
          </cell>
          <cell r="CH683">
            <v>0</v>
          </cell>
          <cell r="CN683">
            <v>0</v>
          </cell>
          <cell r="CO683">
            <v>0</v>
          </cell>
          <cell r="CP683">
            <v>0</v>
          </cell>
          <cell r="CQ683">
            <v>0</v>
          </cell>
          <cell r="CS683">
            <v>0</v>
          </cell>
          <cell r="CT683">
            <v>0</v>
          </cell>
          <cell r="CU683">
            <v>0</v>
          </cell>
          <cell r="CV683">
            <v>0</v>
          </cell>
          <cell r="CW683">
            <v>0</v>
          </cell>
          <cell r="EE683">
            <v>0</v>
          </cell>
          <cell r="EF683">
            <v>0</v>
          </cell>
          <cell r="EH683">
            <v>0</v>
          </cell>
          <cell r="EI683">
            <v>0</v>
          </cell>
          <cell r="EJ683">
            <v>0</v>
          </cell>
          <cell r="EK683">
            <v>0</v>
          </cell>
          <cell r="EL683">
            <v>0</v>
          </cell>
          <cell r="EM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V684">
            <v>0</v>
          </cell>
          <cell r="AW684">
            <v>0</v>
          </cell>
          <cell r="AX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0</v>
          </cell>
          <cell r="CB684">
            <v>0</v>
          </cell>
          <cell r="CC684">
            <v>0</v>
          </cell>
          <cell r="CD684">
            <v>0</v>
          </cell>
          <cell r="CE684">
            <v>0</v>
          </cell>
          <cell r="CF684">
            <v>0</v>
          </cell>
          <cell r="CG684">
            <v>0</v>
          </cell>
          <cell r="CH684">
            <v>0</v>
          </cell>
          <cell r="CN684">
            <v>0</v>
          </cell>
          <cell r="CO684">
            <v>0</v>
          </cell>
          <cell r="CP684">
            <v>0</v>
          </cell>
          <cell r="CQ684">
            <v>0</v>
          </cell>
          <cell r="CS684">
            <v>0</v>
          </cell>
          <cell r="CT684">
            <v>0</v>
          </cell>
          <cell r="CU684">
            <v>0</v>
          </cell>
          <cell r="CV684">
            <v>0</v>
          </cell>
          <cell r="CW684">
            <v>0</v>
          </cell>
          <cell r="EE684">
            <v>0</v>
          </cell>
          <cell r="EF684">
            <v>0</v>
          </cell>
          <cell r="EH684">
            <v>0</v>
          </cell>
          <cell r="EI684">
            <v>0</v>
          </cell>
          <cell r="EJ684">
            <v>0</v>
          </cell>
          <cell r="EK684">
            <v>0</v>
          </cell>
          <cell r="EL684">
            <v>0</v>
          </cell>
          <cell r="EM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V685">
            <v>0</v>
          </cell>
          <cell r="AW685">
            <v>0</v>
          </cell>
          <cell r="AX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0</v>
          </cell>
          <cell r="CB685">
            <v>0</v>
          </cell>
          <cell r="CC685">
            <v>0</v>
          </cell>
          <cell r="CD685">
            <v>0</v>
          </cell>
          <cell r="CE685">
            <v>0</v>
          </cell>
          <cell r="CF685">
            <v>0</v>
          </cell>
          <cell r="CG685">
            <v>0</v>
          </cell>
          <cell r="CH685">
            <v>0</v>
          </cell>
          <cell r="CN685">
            <v>0</v>
          </cell>
          <cell r="CO685">
            <v>0</v>
          </cell>
          <cell r="CP685">
            <v>0</v>
          </cell>
          <cell r="CQ685">
            <v>0</v>
          </cell>
          <cell r="CS685">
            <v>0</v>
          </cell>
          <cell r="CT685">
            <v>0</v>
          </cell>
          <cell r="CU685">
            <v>0</v>
          </cell>
          <cell r="CV685">
            <v>0</v>
          </cell>
          <cell r="CW685">
            <v>0</v>
          </cell>
          <cell r="EE685">
            <v>0</v>
          </cell>
          <cell r="EF685">
            <v>0</v>
          </cell>
          <cell r="EH685">
            <v>0</v>
          </cell>
          <cell r="EI685">
            <v>0</v>
          </cell>
          <cell r="EJ685">
            <v>0</v>
          </cell>
          <cell r="EK685">
            <v>0</v>
          </cell>
          <cell r="EL685">
            <v>0</v>
          </cell>
          <cell r="EM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V686">
            <v>0</v>
          </cell>
          <cell r="AW686">
            <v>0</v>
          </cell>
          <cell r="AX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0</v>
          </cell>
          <cell r="CB686">
            <v>0</v>
          </cell>
          <cell r="CC686">
            <v>0</v>
          </cell>
          <cell r="CD686">
            <v>0</v>
          </cell>
          <cell r="CE686">
            <v>0</v>
          </cell>
          <cell r="CF686">
            <v>0</v>
          </cell>
          <cell r="CG686">
            <v>0</v>
          </cell>
          <cell r="CH686">
            <v>0</v>
          </cell>
          <cell r="CN686">
            <v>0</v>
          </cell>
          <cell r="CO686">
            <v>0</v>
          </cell>
          <cell r="CP686">
            <v>0</v>
          </cell>
          <cell r="CQ686">
            <v>0</v>
          </cell>
          <cell r="CS686">
            <v>0</v>
          </cell>
          <cell r="CT686">
            <v>0</v>
          </cell>
          <cell r="CU686">
            <v>0</v>
          </cell>
          <cell r="CV686">
            <v>0</v>
          </cell>
          <cell r="CW686">
            <v>0</v>
          </cell>
          <cell r="EE686">
            <v>0</v>
          </cell>
          <cell r="EF686">
            <v>0</v>
          </cell>
          <cell r="EH686">
            <v>0</v>
          </cell>
          <cell r="EI686">
            <v>0</v>
          </cell>
          <cell r="EJ686">
            <v>0</v>
          </cell>
          <cell r="EK686">
            <v>0</v>
          </cell>
          <cell r="EL686">
            <v>0</v>
          </cell>
          <cell r="EM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V687">
            <v>0</v>
          </cell>
          <cell r="AW687">
            <v>0</v>
          </cell>
          <cell r="AX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0</v>
          </cell>
          <cell r="CB687">
            <v>0</v>
          </cell>
          <cell r="CC687">
            <v>0</v>
          </cell>
          <cell r="CD687">
            <v>0</v>
          </cell>
          <cell r="CE687">
            <v>0</v>
          </cell>
          <cell r="CF687">
            <v>0</v>
          </cell>
          <cell r="CG687">
            <v>0</v>
          </cell>
          <cell r="CH687">
            <v>0</v>
          </cell>
          <cell r="CN687">
            <v>0</v>
          </cell>
          <cell r="CO687">
            <v>0</v>
          </cell>
          <cell r="CP687">
            <v>0</v>
          </cell>
          <cell r="CQ687">
            <v>0</v>
          </cell>
          <cell r="CS687">
            <v>0</v>
          </cell>
          <cell r="CT687">
            <v>0</v>
          </cell>
          <cell r="CU687">
            <v>0</v>
          </cell>
          <cell r="CV687">
            <v>0</v>
          </cell>
          <cell r="CW687">
            <v>0</v>
          </cell>
          <cell r="EE687">
            <v>0</v>
          </cell>
          <cell r="EF687">
            <v>0</v>
          </cell>
          <cell r="EH687">
            <v>0</v>
          </cell>
          <cell r="EI687">
            <v>0</v>
          </cell>
          <cell r="EJ687">
            <v>0</v>
          </cell>
          <cell r="EK687">
            <v>0</v>
          </cell>
          <cell r="EL687">
            <v>0</v>
          </cell>
          <cell r="EM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V688">
            <v>0</v>
          </cell>
          <cell r="AW688">
            <v>0</v>
          </cell>
          <cell r="AX688">
            <v>0</v>
          </cell>
          <cell r="BA688">
            <v>0</v>
          </cell>
          <cell r="BB688">
            <v>0</v>
          </cell>
          <cell r="BC688">
            <v>0</v>
          </cell>
          <cell r="BD688">
            <v>0</v>
          </cell>
          <cell r="BE688">
            <v>0</v>
          </cell>
          <cell r="BF688">
            <v>0</v>
          </cell>
          <cell r="BG688">
            <v>0</v>
          </cell>
          <cell r="BH688">
            <v>0</v>
          </cell>
          <cell r="BI688">
            <v>0</v>
          </cell>
          <cell r="BJ688">
            <v>0</v>
          </cell>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0</v>
          </cell>
          <cell r="CB688">
            <v>0</v>
          </cell>
          <cell r="CC688">
            <v>0</v>
          </cell>
          <cell r="CD688">
            <v>0</v>
          </cell>
          <cell r="CE688">
            <v>0</v>
          </cell>
          <cell r="CF688">
            <v>0</v>
          </cell>
          <cell r="CG688">
            <v>0</v>
          </cell>
          <cell r="CH688">
            <v>0</v>
          </cell>
          <cell r="CN688">
            <v>0</v>
          </cell>
          <cell r="CO688">
            <v>0</v>
          </cell>
          <cell r="CP688">
            <v>0</v>
          </cell>
          <cell r="CQ688">
            <v>0</v>
          </cell>
          <cell r="CS688">
            <v>0</v>
          </cell>
          <cell r="CT688">
            <v>0</v>
          </cell>
          <cell r="CU688">
            <v>0</v>
          </cell>
          <cell r="CV688">
            <v>0</v>
          </cell>
          <cell r="CW688">
            <v>0</v>
          </cell>
          <cell r="EE688">
            <v>0</v>
          </cell>
          <cell r="EF688">
            <v>0</v>
          </cell>
          <cell r="EH688">
            <v>0</v>
          </cell>
          <cell r="EI688">
            <v>0</v>
          </cell>
          <cell r="EJ688">
            <v>0</v>
          </cell>
          <cell r="EK688">
            <v>0</v>
          </cell>
          <cell r="EL688">
            <v>0</v>
          </cell>
          <cell r="EM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V689">
            <v>0</v>
          </cell>
          <cell r="AW689">
            <v>0</v>
          </cell>
          <cell r="AX689">
            <v>0</v>
          </cell>
          <cell r="BA689">
            <v>0</v>
          </cell>
          <cell r="BB689">
            <v>0</v>
          </cell>
          <cell r="BC689">
            <v>0</v>
          </cell>
          <cell r="BD689">
            <v>0</v>
          </cell>
          <cell r="BE689">
            <v>0</v>
          </cell>
          <cell r="BF689">
            <v>0</v>
          </cell>
          <cell r="BG689">
            <v>0</v>
          </cell>
          <cell r="BH689">
            <v>0</v>
          </cell>
          <cell r="BI689">
            <v>0</v>
          </cell>
          <cell r="BJ689">
            <v>0</v>
          </cell>
          <cell r="BK689">
            <v>0</v>
          </cell>
          <cell r="BL689">
            <v>0</v>
          </cell>
          <cell r="BM689">
            <v>0</v>
          </cell>
          <cell r="BN689">
            <v>0</v>
          </cell>
          <cell r="BO689">
            <v>0</v>
          </cell>
          <cell r="BP689">
            <v>0</v>
          </cell>
          <cell r="BQ689">
            <v>0</v>
          </cell>
          <cell r="BR689">
            <v>0</v>
          </cell>
          <cell r="BS689">
            <v>0</v>
          </cell>
          <cell r="BT689">
            <v>0</v>
          </cell>
          <cell r="BU689">
            <v>0</v>
          </cell>
          <cell r="BV689">
            <v>0</v>
          </cell>
          <cell r="BW689">
            <v>0</v>
          </cell>
          <cell r="BX689">
            <v>0</v>
          </cell>
          <cell r="BY689">
            <v>0</v>
          </cell>
          <cell r="BZ689">
            <v>0</v>
          </cell>
          <cell r="CA689">
            <v>0</v>
          </cell>
          <cell r="CB689">
            <v>0</v>
          </cell>
          <cell r="CC689">
            <v>0</v>
          </cell>
          <cell r="CD689">
            <v>0</v>
          </cell>
          <cell r="CE689">
            <v>0</v>
          </cell>
          <cell r="CF689">
            <v>0</v>
          </cell>
          <cell r="CG689">
            <v>0</v>
          </cell>
          <cell r="CH689">
            <v>0</v>
          </cell>
          <cell r="CN689">
            <v>0</v>
          </cell>
          <cell r="CO689">
            <v>0</v>
          </cell>
          <cell r="CP689">
            <v>0</v>
          </cell>
          <cell r="CQ689">
            <v>0</v>
          </cell>
          <cell r="CS689">
            <v>0</v>
          </cell>
          <cell r="CT689">
            <v>0</v>
          </cell>
          <cell r="CU689">
            <v>0</v>
          </cell>
          <cell r="CV689">
            <v>0</v>
          </cell>
          <cell r="CW689">
            <v>0</v>
          </cell>
          <cell r="EE689">
            <v>0</v>
          </cell>
          <cell r="EF689">
            <v>0</v>
          </cell>
          <cell r="EH689">
            <v>0</v>
          </cell>
          <cell r="EI689">
            <v>0</v>
          </cell>
          <cell r="EJ689">
            <v>0</v>
          </cell>
          <cell r="EK689">
            <v>0</v>
          </cell>
          <cell r="EL689">
            <v>0</v>
          </cell>
          <cell r="EM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V690">
            <v>0</v>
          </cell>
          <cell r="AW690">
            <v>0</v>
          </cell>
          <cell r="AX690">
            <v>0</v>
          </cell>
          <cell r="BA690">
            <v>0</v>
          </cell>
          <cell r="BB690">
            <v>0</v>
          </cell>
          <cell r="BC690">
            <v>0</v>
          </cell>
          <cell r="BD690">
            <v>0</v>
          </cell>
          <cell r="BE690">
            <v>0</v>
          </cell>
          <cell r="BF690">
            <v>0</v>
          </cell>
          <cell r="BG690">
            <v>0</v>
          </cell>
          <cell r="BH690">
            <v>0</v>
          </cell>
          <cell r="BI690">
            <v>0</v>
          </cell>
          <cell r="BJ690">
            <v>0</v>
          </cell>
          <cell r="BK690">
            <v>0</v>
          </cell>
          <cell r="BL690">
            <v>0</v>
          </cell>
          <cell r="BM690">
            <v>0</v>
          </cell>
          <cell r="BN690">
            <v>0</v>
          </cell>
          <cell r="BO690">
            <v>0</v>
          </cell>
          <cell r="BP690">
            <v>0</v>
          </cell>
          <cell r="BQ690">
            <v>0</v>
          </cell>
          <cell r="BR690">
            <v>0</v>
          </cell>
          <cell r="BS690">
            <v>0</v>
          </cell>
          <cell r="BT690">
            <v>0</v>
          </cell>
          <cell r="BU690">
            <v>0</v>
          </cell>
          <cell r="BV690">
            <v>0</v>
          </cell>
          <cell r="BW690">
            <v>0</v>
          </cell>
          <cell r="BX690">
            <v>0</v>
          </cell>
          <cell r="BY690">
            <v>0</v>
          </cell>
          <cell r="BZ690">
            <v>0</v>
          </cell>
          <cell r="CA690">
            <v>0</v>
          </cell>
          <cell r="CB690">
            <v>0</v>
          </cell>
          <cell r="CC690">
            <v>0</v>
          </cell>
          <cell r="CD690">
            <v>0</v>
          </cell>
          <cell r="CE690">
            <v>0</v>
          </cell>
          <cell r="CF690">
            <v>0</v>
          </cell>
          <cell r="CG690">
            <v>0</v>
          </cell>
          <cell r="CH690">
            <v>0</v>
          </cell>
          <cell r="CN690">
            <v>0</v>
          </cell>
          <cell r="CO690">
            <v>0</v>
          </cell>
          <cell r="CP690">
            <v>0</v>
          </cell>
          <cell r="CQ690">
            <v>0</v>
          </cell>
          <cell r="CS690">
            <v>0</v>
          </cell>
          <cell r="CT690">
            <v>0</v>
          </cell>
          <cell r="CU690">
            <v>0</v>
          </cell>
          <cell r="CV690">
            <v>0</v>
          </cell>
          <cell r="CW690">
            <v>0</v>
          </cell>
          <cell r="EE690">
            <v>0</v>
          </cell>
          <cell r="EF690">
            <v>0</v>
          </cell>
          <cell r="EH690">
            <v>0</v>
          </cell>
          <cell r="EI690">
            <v>0</v>
          </cell>
          <cell r="EJ690">
            <v>0</v>
          </cell>
          <cell r="EK690">
            <v>0</v>
          </cell>
          <cell r="EL690">
            <v>0</v>
          </cell>
          <cell r="EM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V691">
            <v>0</v>
          </cell>
          <cell r="AW691">
            <v>0</v>
          </cell>
          <cell r="AX691">
            <v>0</v>
          </cell>
          <cell r="BA691">
            <v>0</v>
          </cell>
          <cell r="BB691">
            <v>0</v>
          </cell>
          <cell r="BC691">
            <v>0</v>
          </cell>
          <cell r="BD691">
            <v>0</v>
          </cell>
          <cell r="BE691">
            <v>0</v>
          </cell>
          <cell r="BF691">
            <v>0</v>
          </cell>
          <cell r="BG691">
            <v>0</v>
          </cell>
          <cell r="BH691">
            <v>0</v>
          </cell>
          <cell r="BI691">
            <v>0</v>
          </cell>
          <cell r="BJ691">
            <v>0</v>
          </cell>
          <cell r="BK691">
            <v>0</v>
          </cell>
          <cell r="BL691">
            <v>0</v>
          </cell>
          <cell r="BM691">
            <v>0</v>
          </cell>
          <cell r="BN691">
            <v>0</v>
          </cell>
          <cell r="BO691">
            <v>0</v>
          </cell>
          <cell r="BP691">
            <v>0</v>
          </cell>
          <cell r="BQ691">
            <v>0</v>
          </cell>
          <cell r="BR691">
            <v>0</v>
          </cell>
          <cell r="BS691">
            <v>0</v>
          </cell>
          <cell r="BT691">
            <v>0</v>
          </cell>
          <cell r="BU691">
            <v>0</v>
          </cell>
          <cell r="BV691">
            <v>0</v>
          </cell>
          <cell r="BW691">
            <v>0</v>
          </cell>
          <cell r="BX691">
            <v>0</v>
          </cell>
          <cell r="BY691">
            <v>0</v>
          </cell>
          <cell r="BZ691">
            <v>0</v>
          </cell>
          <cell r="CA691">
            <v>0</v>
          </cell>
          <cell r="CB691">
            <v>0</v>
          </cell>
          <cell r="CC691">
            <v>0</v>
          </cell>
          <cell r="CD691">
            <v>0</v>
          </cell>
          <cell r="CE691">
            <v>0</v>
          </cell>
          <cell r="CF691">
            <v>0</v>
          </cell>
          <cell r="CG691">
            <v>0</v>
          </cell>
          <cell r="CH691">
            <v>0</v>
          </cell>
          <cell r="CN691">
            <v>0</v>
          </cell>
          <cell r="CO691">
            <v>0</v>
          </cell>
          <cell r="CP691">
            <v>0</v>
          </cell>
          <cell r="CQ691">
            <v>0</v>
          </cell>
          <cell r="CS691">
            <v>0</v>
          </cell>
          <cell r="CT691">
            <v>0</v>
          </cell>
          <cell r="CU691">
            <v>0</v>
          </cell>
          <cell r="CV691">
            <v>0</v>
          </cell>
          <cell r="CW691">
            <v>0</v>
          </cell>
          <cell r="EE691">
            <v>0</v>
          </cell>
          <cell r="EF691">
            <v>0</v>
          </cell>
          <cell r="EH691">
            <v>0</v>
          </cell>
          <cell r="EI691">
            <v>0</v>
          </cell>
          <cell r="EJ691">
            <v>0</v>
          </cell>
          <cell r="EK691">
            <v>0</v>
          </cell>
          <cell r="EL691">
            <v>0</v>
          </cell>
          <cell r="EM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V692">
            <v>0</v>
          </cell>
          <cell r="AW692">
            <v>0</v>
          </cell>
          <cell r="AX692">
            <v>0</v>
          </cell>
          <cell r="BA692">
            <v>0</v>
          </cell>
          <cell r="BB692">
            <v>0</v>
          </cell>
          <cell r="BC692">
            <v>0</v>
          </cell>
          <cell r="BD692">
            <v>0</v>
          </cell>
          <cell r="BE692">
            <v>0</v>
          </cell>
          <cell r="BF692">
            <v>0</v>
          </cell>
          <cell r="BG692">
            <v>0</v>
          </cell>
          <cell r="BH692">
            <v>0</v>
          </cell>
          <cell r="BI692">
            <v>0</v>
          </cell>
          <cell r="BJ692">
            <v>0</v>
          </cell>
          <cell r="BK692">
            <v>0</v>
          </cell>
          <cell r="BL692">
            <v>0</v>
          </cell>
          <cell r="BM692">
            <v>0</v>
          </cell>
          <cell r="BN692">
            <v>0</v>
          </cell>
          <cell r="BO692">
            <v>0</v>
          </cell>
          <cell r="BP692">
            <v>0</v>
          </cell>
          <cell r="BQ692">
            <v>0</v>
          </cell>
          <cell r="BR692">
            <v>0</v>
          </cell>
          <cell r="BS692">
            <v>0</v>
          </cell>
          <cell r="BT692">
            <v>0</v>
          </cell>
          <cell r="BU692">
            <v>0</v>
          </cell>
          <cell r="BV692">
            <v>0</v>
          </cell>
          <cell r="BW692">
            <v>0</v>
          </cell>
          <cell r="BX692">
            <v>0</v>
          </cell>
          <cell r="BY692">
            <v>0</v>
          </cell>
          <cell r="BZ692">
            <v>0</v>
          </cell>
          <cell r="CA692">
            <v>0</v>
          </cell>
          <cell r="CB692">
            <v>0</v>
          </cell>
          <cell r="CC692">
            <v>0</v>
          </cell>
          <cell r="CD692">
            <v>0</v>
          </cell>
          <cell r="CE692">
            <v>0</v>
          </cell>
          <cell r="CF692">
            <v>0</v>
          </cell>
          <cell r="CG692">
            <v>0</v>
          </cell>
          <cell r="CH692">
            <v>0</v>
          </cell>
          <cell r="CN692">
            <v>0</v>
          </cell>
          <cell r="CO692">
            <v>0</v>
          </cell>
          <cell r="CP692">
            <v>0</v>
          </cell>
          <cell r="CQ692">
            <v>0</v>
          </cell>
          <cell r="CS692">
            <v>0</v>
          </cell>
          <cell r="CT692">
            <v>0</v>
          </cell>
          <cell r="CU692">
            <v>0</v>
          </cell>
          <cell r="CV692">
            <v>0</v>
          </cell>
          <cell r="CW692">
            <v>0</v>
          </cell>
          <cell r="EE692">
            <v>0</v>
          </cell>
          <cell r="EF692">
            <v>0</v>
          </cell>
          <cell r="EH692">
            <v>0</v>
          </cell>
          <cell r="EI692">
            <v>0</v>
          </cell>
          <cell r="EJ692">
            <v>0</v>
          </cell>
          <cell r="EK692">
            <v>0</v>
          </cell>
          <cell r="EL692">
            <v>0</v>
          </cell>
          <cell r="EM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V693">
            <v>0</v>
          </cell>
          <cell r="AW693">
            <v>0</v>
          </cell>
          <cell r="AX693">
            <v>0</v>
          </cell>
          <cell r="BA693">
            <v>0</v>
          </cell>
          <cell r="BB693">
            <v>0</v>
          </cell>
          <cell r="BC693">
            <v>0</v>
          </cell>
          <cell r="BD693">
            <v>0</v>
          </cell>
          <cell r="BE693">
            <v>0</v>
          </cell>
          <cell r="BF693">
            <v>0</v>
          </cell>
          <cell r="BG693">
            <v>0</v>
          </cell>
          <cell r="BH693">
            <v>0</v>
          </cell>
          <cell r="BI693">
            <v>0</v>
          </cell>
          <cell r="BJ693">
            <v>0</v>
          </cell>
          <cell r="BK693">
            <v>0</v>
          </cell>
          <cell r="BL693">
            <v>0</v>
          </cell>
          <cell r="BM693">
            <v>0</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0</v>
          </cell>
          <cell r="CB693">
            <v>0</v>
          </cell>
          <cell r="CC693">
            <v>0</v>
          </cell>
          <cell r="CD693">
            <v>0</v>
          </cell>
          <cell r="CE693">
            <v>0</v>
          </cell>
          <cell r="CF693">
            <v>0</v>
          </cell>
          <cell r="CG693">
            <v>0</v>
          </cell>
          <cell r="CH693">
            <v>0</v>
          </cell>
          <cell r="CN693">
            <v>0</v>
          </cell>
          <cell r="CO693">
            <v>0</v>
          </cell>
          <cell r="CP693">
            <v>0</v>
          </cell>
          <cell r="CQ693">
            <v>0</v>
          </cell>
          <cell r="CS693">
            <v>0</v>
          </cell>
          <cell r="CT693">
            <v>0</v>
          </cell>
          <cell r="CU693">
            <v>0</v>
          </cell>
          <cell r="CV693">
            <v>0</v>
          </cell>
          <cell r="CW693">
            <v>0</v>
          </cell>
          <cell r="EE693">
            <v>0</v>
          </cell>
          <cell r="EF693">
            <v>0</v>
          </cell>
          <cell r="EH693">
            <v>0</v>
          </cell>
          <cell r="EI693">
            <v>0</v>
          </cell>
          <cell r="EJ693">
            <v>0</v>
          </cell>
          <cell r="EK693">
            <v>0</v>
          </cell>
          <cell r="EL693">
            <v>0</v>
          </cell>
          <cell r="EM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V694">
            <v>0</v>
          </cell>
          <cell r="AW694">
            <v>0</v>
          </cell>
          <cell r="AX694">
            <v>0</v>
          </cell>
          <cell r="BA694">
            <v>0</v>
          </cell>
          <cell r="BB694">
            <v>0</v>
          </cell>
          <cell r="BC694">
            <v>0</v>
          </cell>
          <cell r="BD694">
            <v>0</v>
          </cell>
          <cell r="BE694">
            <v>0</v>
          </cell>
          <cell r="BF694">
            <v>0</v>
          </cell>
          <cell r="BG694">
            <v>0</v>
          </cell>
          <cell r="BH694">
            <v>0</v>
          </cell>
          <cell r="BI694">
            <v>0</v>
          </cell>
          <cell r="BJ694">
            <v>0</v>
          </cell>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cell r="CN694">
            <v>0</v>
          </cell>
          <cell r="CO694">
            <v>0</v>
          </cell>
          <cell r="CP694">
            <v>0</v>
          </cell>
          <cell r="CQ694">
            <v>0</v>
          </cell>
          <cell r="CS694">
            <v>0</v>
          </cell>
          <cell r="CT694">
            <v>0</v>
          </cell>
          <cell r="CU694">
            <v>0</v>
          </cell>
          <cell r="CV694">
            <v>0</v>
          </cell>
          <cell r="CW694">
            <v>0</v>
          </cell>
          <cell r="EE694">
            <v>0</v>
          </cell>
          <cell r="EF694">
            <v>0</v>
          </cell>
          <cell r="EH694">
            <v>0</v>
          </cell>
          <cell r="EI694">
            <v>0</v>
          </cell>
          <cell r="EJ694">
            <v>0</v>
          </cell>
          <cell r="EK694">
            <v>0</v>
          </cell>
          <cell r="EL694">
            <v>0</v>
          </cell>
          <cell r="EM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V695">
            <v>0</v>
          </cell>
          <cell r="AW695">
            <v>0</v>
          </cell>
          <cell r="AX695">
            <v>0</v>
          </cell>
          <cell r="BA695">
            <v>0</v>
          </cell>
          <cell r="BB695">
            <v>0</v>
          </cell>
          <cell r="BC695">
            <v>0</v>
          </cell>
          <cell r="BD695">
            <v>0</v>
          </cell>
          <cell r="BE695">
            <v>0</v>
          </cell>
          <cell r="BF695">
            <v>0</v>
          </cell>
          <cell r="BG695">
            <v>0</v>
          </cell>
          <cell r="BH695">
            <v>0</v>
          </cell>
          <cell r="BI695">
            <v>0</v>
          </cell>
          <cell r="BJ695">
            <v>0</v>
          </cell>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0</v>
          </cell>
          <cell r="CE695">
            <v>0</v>
          </cell>
          <cell r="CF695">
            <v>0</v>
          </cell>
          <cell r="CG695">
            <v>0</v>
          </cell>
          <cell r="CH695">
            <v>0</v>
          </cell>
          <cell r="CN695">
            <v>0</v>
          </cell>
          <cell r="CO695">
            <v>0</v>
          </cell>
          <cell r="CP695">
            <v>0</v>
          </cell>
          <cell r="CQ695">
            <v>0</v>
          </cell>
          <cell r="CS695">
            <v>0</v>
          </cell>
          <cell r="CT695">
            <v>0</v>
          </cell>
          <cell r="CU695">
            <v>0</v>
          </cell>
          <cell r="CV695">
            <v>0</v>
          </cell>
          <cell r="CW695">
            <v>0</v>
          </cell>
          <cell r="EE695">
            <v>0</v>
          </cell>
          <cell r="EF695">
            <v>0</v>
          </cell>
          <cell r="EH695">
            <v>0</v>
          </cell>
          <cell r="EI695">
            <v>0</v>
          </cell>
          <cell r="EJ695">
            <v>0</v>
          </cell>
          <cell r="EK695">
            <v>0</v>
          </cell>
          <cell r="EL695">
            <v>0</v>
          </cell>
          <cell r="EM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V696">
            <v>0</v>
          </cell>
          <cell r="AW696">
            <v>0</v>
          </cell>
          <cell r="AX696">
            <v>0</v>
          </cell>
          <cell r="BA696">
            <v>0</v>
          </cell>
          <cell r="BB696">
            <v>0</v>
          </cell>
          <cell r="BC696">
            <v>0</v>
          </cell>
          <cell r="BD696">
            <v>0</v>
          </cell>
          <cell r="BE696">
            <v>0</v>
          </cell>
          <cell r="BF696">
            <v>0</v>
          </cell>
          <cell r="BG696">
            <v>0</v>
          </cell>
          <cell r="BH696">
            <v>0</v>
          </cell>
          <cell r="BI696">
            <v>0</v>
          </cell>
          <cell r="BJ696">
            <v>0</v>
          </cell>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cell r="CN696">
            <v>0</v>
          </cell>
          <cell r="CO696">
            <v>0</v>
          </cell>
          <cell r="CP696">
            <v>0</v>
          </cell>
          <cell r="CQ696">
            <v>0</v>
          </cell>
          <cell r="CS696">
            <v>0</v>
          </cell>
          <cell r="CT696">
            <v>0</v>
          </cell>
          <cell r="CU696">
            <v>0</v>
          </cell>
          <cell r="CV696">
            <v>0</v>
          </cell>
          <cell r="CW696">
            <v>0</v>
          </cell>
          <cell r="EE696">
            <v>0</v>
          </cell>
          <cell r="EF696">
            <v>0</v>
          </cell>
          <cell r="EH696">
            <v>0</v>
          </cell>
          <cell r="EI696">
            <v>0</v>
          </cell>
          <cell r="EJ696">
            <v>0</v>
          </cell>
          <cell r="EK696">
            <v>0</v>
          </cell>
          <cell r="EL696">
            <v>0</v>
          </cell>
          <cell r="EM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V697">
            <v>0</v>
          </cell>
          <cell r="AW697">
            <v>0</v>
          </cell>
          <cell r="AX697">
            <v>0</v>
          </cell>
          <cell r="BA697">
            <v>0</v>
          </cell>
          <cell r="BB697">
            <v>0</v>
          </cell>
          <cell r="BC697">
            <v>0</v>
          </cell>
          <cell r="BD697">
            <v>0</v>
          </cell>
          <cell r="BE697">
            <v>0</v>
          </cell>
          <cell r="BF697">
            <v>0</v>
          </cell>
          <cell r="BG697">
            <v>0</v>
          </cell>
          <cell r="BH697">
            <v>0</v>
          </cell>
          <cell r="BI697">
            <v>0</v>
          </cell>
          <cell r="BJ697">
            <v>0</v>
          </cell>
          <cell r="BK697">
            <v>0</v>
          </cell>
          <cell r="BL697">
            <v>0</v>
          </cell>
          <cell r="BM697">
            <v>0</v>
          </cell>
          <cell r="BN697">
            <v>0</v>
          </cell>
          <cell r="BO697">
            <v>0</v>
          </cell>
          <cell r="BP697">
            <v>0</v>
          </cell>
          <cell r="BQ697">
            <v>0</v>
          </cell>
          <cell r="BR697">
            <v>0</v>
          </cell>
          <cell r="BS697">
            <v>0</v>
          </cell>
          <cell r="BT697">
            <v>0</v>
          </cell>
          <cell r="BU697">
            <v>0</v>
          </cell>
          <cell r="BV697">
            <v>0</v>
          </cell>
          <cell r="BW697">
            <v>0</v>
          </cell>
          <cell r="BX697">
            <v>0</v>
          </cell>
          <cell r="BY697">
            <v>0</v>
          </cell>
          <cell r="BZ697">
            <v>0</v>
          </cell>
          <cell r="CA697">
            <v>0</v>
          </cell>
          <cell r="CB697">
            <v>0</v>
          </cell>
          <cell r="CC697">
            <v>0</v>
          </cell>
          <cell r="CD697">
            <v>0</v>
          </cell>
          <cell r="CE697">
            <v>0</v>
          </cell>
          <cell r="CF697">
            <v>0</v>
          </cell>
          <cell r="CG697">
            <v>0</v>
          </cell>
          <cell r="CH697">
            <v>0</v>
          </cell>
          <cell r="CN697">
            <v>0</v>
          </cell>
          <cell r="CO697">
            <v>0</v>
          </cell>
          <cell r="CP697">
            <v>0</v>
          </cell>
          <cell r="CQ697">
            <v>0</v>
          </cell>
          <cell r="CS697">
            <v>0</v>
          </cell>
          <cell r="CT697">
            <v>0</v>
          </cell>
          <cell r="CU697">
            <v>0</v>
          </cell>
          <cell r="CV697">
            <v>0</v>
          </cell>
          <cell r="CW697">
            <v>0</v>
          </cell>
          <cell r="EE697">
            <v>0</v>
          </cell>
          <cell r="EF697">
            <v>0</v>
          </cell>
          <cell r="EH697">
            <v>0</v>
          </cell>
          <cell r="EI697">
            <v>0</v>
          </cell>
          <cell r="EJ697">
            <v>0</v>
          </cell>
          <cell r="EK697">
            <v>0</v>
          </cell>
          <cell r="EL697">
            <v>0</v>
          </cell>
          <cell r="EM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V698">
            <v>0</v>
          </cell>
          <cell r="AW698">
            <v>0</v>
          </cell>
          <cell r="AX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BU698">
            <v>0</v>
          </cell>
          <cell r="BV698">
            <v>0</v>
          </cell>
          <cell r="BW698">
            <v>0</v>
          </cell>
          <cell r="BX698">
            <v>0</v>
          </cell>
          <cell r="BY698">
            <v>0</v>
          </cell>
          <cell r="BZ698">
            <v>0</v>
          </cell>
          <cell r="CA698">
            <v>0</v>
          </cell>
          <cell r="CB698">
            <v>0</v>
          </cell>
          <cell r="CC698">
            <v>0</v>
          </cell>
          <cell r="CD698">
            <v>0</v>
          </cell>
          <cell r="CE698">
            <v>0</v>
          </cell>
          <cell r="CF698">
            <v>0</v>
          </cell>
          <cell r="CG698">
            <v>0</v>
          </cell>
          <cell r="CH698">
            <v>0</v>
          </cell>
          <cell r="CN698">
            <v>0</v>
          </cell>
          <cell r="CO698">
            <v>0</v>
          </cell>
          <cell r="CP698">
            <v>0</v>
          </cell>
          <cell r="CQ698">
            <v>0</v>
          </cell>
          <cell r="CS698">
            <v>0</v>
          </cell>
          <cell r="CT698">
            <v>0</v>
          </cell>
          <cell r="CU698">
            <v>0</v>
          </cell>
          <cell r="CV698">
            <v>0</v>
          </cell>
          <cell r="CW698">
            <v>0</v>
          </cell>
          <cell r="EE698">
            <v>0</v>
          </cell>
          <cell r="EF698">
            <v>0</v>
          </cell>
          <cell r="EH698">
            <v>0</v>
          </cell>
          <cell r="EI698">
            <v>0</v>
          </cell>
          <cell r="EJ698">
            <v>0</v>
          </cell>
          <cell r="EK698">
            <v>0</v>
          </cell>
          <cell r="EL698">
            <v>0</v>
          </cell>
          <cell r="EM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V699">
            <v>0</v>
          </cell>
          <cell r="AW699">
            <v>0</v>
          </cell>
          <cell r="AX699">
            <v>0</v>
          </cell>
          <cell r="BA699">
            <v>0</v>
          </cell>
          <cell r="BB699">
            <v>0</v>
          </cell>
          <cell r="BC699">
            <v>0</v>
          </cell>
          <cell r="BD699">
            <v>0</v>
          </cell>
          <cell r="BE699">
            <v>0</v>
          </cell>
          <cell r="BF699">
            <v>0</v>
          </cell>
          <cell r="BG699">
            <v>0</v>
          </cell>
          <cell r="BH699">
            <v>0</v>
          </cell>
          <cell r="BI699">
            <v>0</v>
          </cell>
          <cell r="BJ699">
            <v>0</v>
          </cell>
          <cell r="BK699">
            <v>0</v>
          </cell>
          <cell r="BL699">
            <v>0</v>
          </cell>
          <cell r="BM699">
            <v>0</v>
          </cell>
          <cell r="BN699">
            <v>0</v>
          </cell>
          <cell r="BO699">
            <v>0</v>
          </cell>
          <cell r="BP699">
            <v>0</v>
          </cell>
          <cell r="BQ699">
            <v>0</v>
          </cell>
          <cell r="BR699">
            <v>0</v>
          </cell>
          <cell r="BS699">
            <v>0</v>
          </cell>
          <cell r="BT699">
            <v>0</v>
          </cell>
          <cell r="BU699">
            <v>0</v>
          </cell>
          <cell r="BV699">
            <v>0</v>
          </cell>
          <cell r="BW699">
            <v>0</v>
          </cell>
          <cell r="BX699">
            <v>0</v>
          </cell>
          <cell r="BY699">
            <v>0</v>
          </cell>
          <cell r="BZ699">
            <v>0</v>
          </cell>
          <cell r="CA699">
            <v>0</v>
          </cell>
          <cell r="CB699">
            <v>0</v>
          </cell>
          <cell r="CC699">
            <v>0</v>
          </cell>
          <cell r="CD699">
            <v>0</v>
          </cell>
          <cell r="CE699">
            <v>0</v>
          </cell>
          <cell r="CF699">
            <v>0</v>
          </cell>
          <cell r="CG699">
            <v>0</v>
          </cell>
          <cell r="CH699">
            <v>0</v>
          </cell>
          <cell r="CN699">
            <v>0</v>
          </cell>
          <cell r="CO699">
            <v>0</v>
          </cell>
          <cell r="CP699">
            <v>0</v>
          </cell>
          <cell r="CQ699">
            <v>0</v>
          </cell>
          <cell r="CS699">
            <v>0</v>
          </cell>
          <cell r="CT699">
            <v>0</v>
          </cell>
          <cell r="CU699">
            <v>0</v>
          </cell>
          <cell r="CV699">
            <v>0</v>
          </cell>
          <cell r="CW699">
            <v>0</v>
          </cell>
          <cell r="EE699">
            <v>0</v>
          </cell>
          <cell r="EF699">
            <v>0</v>
          </cell>
          <cell r="EH699">
            <v>0</v>
          </cell>
          <cell r="EI699">
            <v>0</v>
          </cell>
          <cell r="EJ699">
            <v>0</v>
          </cell>
          <cell r="EK699">
            <v>0</v>
          </cell>
          <cell r="EL699">
            <v>0</v>
          </cell>
          <cell r="EM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V700">
            <v>0</v>
          </cell>
          <cell r="AW700">
            <v>0</v>
          </cell>
          <cell r="AX700">
            <v>0</v>
          </cell>
          <cell r="BA700">
            <v>0</v>
          </cell>
          <cell r="BB700">
            <v>0</v>
          </cell>
          <cell r="BC700">
            <v>0</v>
          </cell>
          <cell r="BD700">
            <v>0</v>
          </cell>
          <cell r="BE700">
            <v>0</v>
          </cell>
          <cell r="BF700">
            <v>0</v>
          </cell>
          <cell r="BG700">
            <v>0</v>
          </cell>
          <cell r="BH700">
            <v>0</v>
          </cell>
          <cell r="BI700">
            <v>0</v>
          </cell>
          <cell r="BJ700">
            <v>0</v>
          </cell>
          <cell r="BK700">
            <v>0</v>
          </cell>
          <cell r="BL700">
            <v>0</v>
          </cell>
          <cell r="BM700">
            <v>0</v>
          </cell>
          <cell r="BN700">
            <v>0</v>
          </cell>
          <cell r="BO700">
            <v>0</v>
          </cell>
          <cell r="BP700">
            <v>0</v>
          </cell>
          <cell r="BQ700">
            <v>0</v>
          </cell>
          <cell r="BR700">
            <v>0</v>
          </cell>
          <cell r="BS700">
            <v>0</v>
          </cell>
          <cell r="BT700">
            <v>0</v>
          </cell>
          <cell r="BU700">
            <v>0</v>
          </cell>
          <cell r="BV700">
            <v>0</v>
          </cell>
          <cell r="BW700">
            <v>0</v>
          </cell>
          <cell r="BX700">
            <v>0</v>
          </cell>
          <cell r="BY700">
            <v>0</v>
          </cell>
          <cell r="BZ700">
            <v>0</v>
          </cell>
          <cell r="CA700">
            <v>0</v>
          </cell>
          <cell r="CB700">
            <v>0</v>
          </cell>
          <cell r="CC700">
            <v>0</v>
          </cell>
          <cell r="CD700">
            <v>0</v>
          </cell>
          <cell r="CE700">
            <v>0</v>
          </cell>
          <cell r="CF700">
            <v>0</v>
          </cell>
          <cell r="CG700">
            <v>0</v>
          </cell>
          <cell r="CH700">
            <v>0</v>
          </cell>
          <cell r="CN700">
            <v>0</v>
          </cell>
          <cell r="CO700">
            <v>0</v>
          </cell>
          <cell r="CP700">
            <v>0</v>
          </cell>
          <cell r="CQ700">
            <v>0</v>
          </cell>
          <cell r="CS700">
            <v>0</v>
          </cell>
          <cell r="CT700">
            <v>0</v>
          </cell>
          <cell r="CU700">
            <v>0</v>
          </cell>
          <cell r="CV700">
            <v>0</v>
          </cell>
          <cell r="CW700">
            <v>0</v>
          </cell>
          <cell r="EE700">
            <v>0</v>
          </cell>
          <cell r="EF700">
            <v>0</v>
          </cell>
          <cell r="EH700">
            <v>0</v>
          </cell>
          <cell r="EI700">
            <v>0</v>
          </cell>
          <cell r="EJ700">
            <v>0</v>
          </cell>
          <cell r="EK700">
            <v>0</v>
          </cell>
          <cell r="EL700">
            <v>0</v>
          </cell>
          <cell r="EM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V701">
            <v>0</v>
          </cell>
          <cell r="AW701">
            <v>0</v>
          </cell>
          <cell r="AX701">
            <v>0</v>
          </cell>
          <cell r="BA701">
            <v>0</v>
          </cell>
          <cell r="BB701">
            <v>0</v>
          </cell>
          <cell r="BC701">
            <v>0</v>
          </cell>
          <cell r="BD701">
            <v>0</v>
          </cell>
          <cell r="BE701">
            <v>0</v>
          </cell>
          <cell r="BF701">
            <v>0</v>
          </cell>
          <cell r="BG701">
            <v>0</v>
          </cell>
          <cell r="BH701">
            <v>0</v>
          </cell>
          <cell r="BI701">
            <v>0</v>
          </cell>
          <cell r="BJ701">
            <v>0</v>
          </cell>
          <cell r="BK701">
            <v>0</v>
          </cell>
          <cell r="BL701">
            <v>0</v>
          </cell>
          <cell r="BM701">
            <v>0</v>
          </cell>
          <cell r="BN701">
            <v>0</v>
          </cell>
          <cell r="BO701">
            <v>0</v>
          </cell>
          <cell r="BP701">
            <v>0</v>
          </cell>
          <cell r="BQ701">
            <v>0</v>
          </cell>
          <cell r="BR701">
            <v>0</v>
          </cell>
          <cell r="BS701">
            <v>0</v>
          </cell>
          <cell r="BT701">
            <v>0</v>
          </cell>
          <cell r="BU701">
            <v>0</v>
          </cell>
          <cell r="BV701">
            <v>0</v>
          </cell>
          <cell r="BW701">
            <v>0</v>
          </cell>
          <cell r="BX701">
            <v>0</v>
          </cell>
          <cell r="BY701">
            <v>0</v>
          </cell>
          <cell r="BZ701">
            <v>0</v>
          </cell>
          <cell r="CA701">
            <v>0</v>
          </cell>
          <cell r="CB701">
            <v>0</v>
          </cell>
          <cell r="CC701">
            <v>0</v>
          </cell>
          <cell r="CD701">
            <v>0</v>
          </cell>
          <cell r="CE701">
            <v>0</v>
          </cell>
          <cell r="CF701">
            <v>0</v>
          </cell>
          <cell r="CG701">
            <v>0</v>
          </cell>
          <cell r="CH701">
            <v>0</v>
          </cell>
          <cell r="CN701">
            <v>0</v>
          </cell>
          <cell r="CO701">
            <v>0</v>
          </cell>
          <cell r="CP701">
            <v>0</v>
          </cell>
          <cell r="CQ701">
            <v>0</v>
          </cell>
          <cell r="CS701">
            <v>0</v>
          </cell>
          <cell r="CT701">
            <v>0</v>
          </cell>
          <cell r="CU701">
            <v>0</v>
          </cell>
          <cell r="CV701">
            <v>0</v>
          </cell>
          <cell r="CW701">
            <v>0</v>
          </cell>
          <cell r="EE701">
            <v>0</v>
          </cell>
          <cell r="EF701">
            <v>0</v>
          </cell>
          <cell r="EH701">
            <v>0</v>
          </cell>
          <cell r="EI701">
            <v>0</v>
          </cell>
          <cell r="EJ701">
            <v>0</v>
          </cell>
          <cell r="EK701">
            <v>0</v>
          </cell>
          <cell r="EL701">
            <v>0</v>
          </cell>
          <cell r="EM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V702">
            <v>0</v>
          </cell>
          <cell r="AW702">
            <v>0</v>
          </cell>
          <cell r="AX702">
            <v>0</v>
          </cell>
          <cell r="BA702">
            <v>0</v>
          </cell>
          <cell r="BB702">
            <v>0</v>
          </cell>
          <cell r="BC702">
            <v>0</v>
          </cell>
          <cell r="BD702">
            <v>0</v>
          </cell>
          <cell r="BE702">
            <v>0</v>
          </cell>
          <cell r="BF702">
            <v>0</v>
          </cell>
          <cell r="BG702">
            <v>0</v>
          </cell>
          <cell r="BH702">
            <v>0</v>
          </cell>
          <cell r="BI702">
            <v>0</v>
          </cell>
          <cell r="BJ702">
            <v>0</v>
          </cell>
          <cell r="BK702">
            <v>0</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0</v>
          </cell>
          <cell r="CB702">
            <v>0</v>
          </cell>
          <cell r="CC702">
            <v>0</v>
          </cell>
          <cell r="CD702">
            <v>0</v>
          </cell>
          <cell r="CE702">
            <v>0</v>
          </cell>
          <cell r="CF702">
            <v>0</v>
          </cell>
          <cell r="CG702">
            <v>0</v>
          </cell>
          <cell r="CH702">
            <v>0</v>
          </cell>
          <cell r="CN702">
            <v>0</v>
          </cell>
          <cell r="CO702">
            <v>0</v>
          </cell>
          <cell r="CP702">
            <v>0</v>
          </cell>
          <cell r="CQ702">
            <v>0</v>
          </cell>
          <cell r="CS702">
            <v>0</v>
          </cell>
          <cell r="CT702">
            <v>0</v>
          </cell>
          <cell r="CU702">
            <v>0</v>
          </cell>
          <cell r="CV702">
            <v>0</v>
          </cell>
          <cell r="CW702">
            <v>0</v>
          </cell>
          <cell r="EE702">
            <v>0</v>
          </cell>
          <cell r="EF702">
            <v>0</v>
          </cell>
          <cell r="EH702">
            <v>0</v>
          </cell>
          <cell r="EI702">
            <v>0</v>
          </cell>
          <cell r="EJ702">
            <v>0</v>
          </cell>
          <cell r="EK702">
            <v>0</v>
          </cell>
          <cell r="EL702">
            <v>0</v>
          </cell>
          <cell r="EM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V703">
            <v>0</v>
          </cell>
          <cell r="AW703">
            <v>0</v>
          </cell>
          <cell r="AX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BU703">
            <v>0</v>
          </cell>
          <cell r="BV703">
            <v>0</v>
          </cell>
          <cell r="BW703">
            <v>0</v>
          </cell>
          <cell r="BX703">
            <v>0</v>
          </cell>
          <cell r="BY703">
            <v>0</v>
          </cell>
          <cell r="BZ703">
            <v>0</v>
          </cell>
          <cell r="CA703">
            <v>0</v>
          </cell>
          <cell r="CB703">
            <v>0</v>
          </cell>
          <cell r="CC703">
            <v>0</v>
          </cell>
          <cell r="CD703">
            <v>0</v>
          </cell>
          <cell r="CE703">
            <v>0</v>
          </cell>
          <cell r="CF703">
            <v>0</v>
          </cell>
          <cell r="CG703">
            <v>0</v>
          </cell>
          <cell r="CH703">
            <v>0</v>
          </cell>
          <cell r="CN703">
            <v>0</v>
          </cell>
          <cell r="CO703">
            <v>0</v>
          </cell>
          <cell r="CP703">
            <v>0</v>
          </cell>
          <cell r="CQ703">
            <v>0</v>
          </cell>
          <cell r="CS703">
            <v>0</v>
          </cell>
          <cell r="CT703">
            <v>0</v>
          </cell>
          <cell r="CU703">
            <v>0</v>
          </cell>
          <cell r="CV703">
            <v>0</v>
          </cell>
          <cell r="CW703">
            <v>0</v>
          </cell>
          <cell r="EE703">
            <v>0</v>
          </cell>
          <cell r="EF703">
            <v>0</v>
          </cell>
          <cell r="EH703">
            <v>0</v>
          </cell>
          <cell r="EI703">
            <v>0</v>
          </cell>
          <cell r="EJ703">
            <v>0</v>
          </cell>
          <cell r="EK703">
            <v>0</v>
          </cell>
          <cell r="EL703">
            <v>0</v>
          </cell>
          <cell r="EM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V704">
            <v>0</v>
          </cell>
          <cell r="AW704">
            <v>0</v>
          </cell>
          <cell r="AX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0</v>
          </cell>
          <cell r="CB704">
            <v>0</v>
          </cell>
          <cell r="CC704">
            <v>0</v>
          </cell>
          <cell r="CD704">
            <v>0</v>
          </cell>
          <cell r="CE704">
            <v>0</v>
          </cell>
          <cell r="CF704">
            <v>0</v>
          </cell>
          <cell r="CG704">
            <v>0</v>
          </cell>
          <cell r="CH704">
            <v>0</v>
          </cell>
          <cell r="CN704">
            <v>0</v>
          </cell>
          <cell r="CO704">
            <v>0</v>
          </cell>
          <cell r="CP704">
            <v>0</v>
          </cell>
          <cell r="CQ704">
            <v>0</v>
          </cell>
          <cell r="CS704">
            <v>0</v>
          </cell>
          <cell r="CT704">
            <v>0</v>
          </cell>
          <cell r="CU704">
            <v>0</v>
          </cell>
          <cell r="CV704">
            <v>0</v>
          </cell>
          <cell r="CW704">
            <v>0</v>
          </cell>
          <cell r="EE704">
            <v>0</v>
          </cell>
          <cell r="EF704">
            <v>0</v>
          </cell>
          <cell r="EH704">
            <v>0</v>
          </cell>
          <cell r="EI704">
            <v>0</v>
          </cell>
          <cell r="EJ704">
            <v>0</v>
          </cell>
          <cell r="EK704">
            <v>0</v>
          </cell>
          <cell r="EL704">
            <v>0</v>
          </cell>
          <cell r="EM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V705">
            <v>0</v>
          </cell>
          <cell r="AW705">
            <v>0</v>
          </cell>
          <cell r="AX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BU705">
            <v>0</v>
          </cell>
          <cell r="BV705">
            <v>0</v>
          </cell>
          <cell r="BW705">
            <v>0</v>
          </cell>
          <cell r="BX705">
            <v>0</v>
          </cell>
          <cell r="BY705">
            <v>0</v>
          </cell>
          <cell r="BZ705">
            <v>0</v>
          </cell>
          <cell r="CA705">
            <v>0</v>
          </cell>
          <cell r="CB705">
            <v>0</v>
          </cell>
          <cell r="CC705">
            <v>0</v>
          </cell>
          <cell r="CD705">
            <v>0</v>
          </cell>
          <cell r="CE705">
            <v>0</v>
          </cell>
          <cell r="CF705">
            <v>0</v>
          </cell>
          <cell r="CG705">
            <v>0</v>
          </cell>
          <cell r="CH705">
            <v>0</v>
          </cell>
          <cell r="CN705">
            <v>0</v>
          </cell>
          <cell r="CO705">
            <v>0</v>
          </cell>
          <cell r="CP705">
            <v>0</v>
          </cell>
          <cell r="CQ705">
            <v>0</v>
          </cell>
          <cell r="CS705">
            <v>0</v>
          </cell>
          <cell r="CT705">
            <v>0</v>
          </cell>
          <cell r="CU705">
            <v>0</v>
          </cell>
          <cell r="CV705">
            <v>0</v>
          </cell>
          <cell r="CW705">
            <v>0</v>
          </cell>
          <cell r="EE705">
            <v>0</v>
          </cell>
          <cell r="EF705">
            <v>0</v>
          </cell>
          <cell r="EH705">
            <v>0</v>
          </cell>
          <cell r="EI705">
            <v>0</v>
          </cell>
          <cell r="EJ705">
            <v>0</v>
          </cell>
          <cell r="EK705">
            <v>0</v>
          </cell>
          <cell r="EL705">
            <v>0</v>
          </cell>
          <cell r="EM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V706">
            <v>0</v>
          </cell>
          <cell r="AW706">
            <v>0</v>
          </cell>
          <cell r="AX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0</v>
          </cell>
          <cell r="BS706">
            <v>0</v>
          </cell>
          <cell r="BT706">
            <v>0</v>
          </cell>
          <cell r="BU706">
            <v>0</v>
          </cell>
          <cell r="BV706">
            <v>0</v>
          </cell>
          <cell r="BW706">
            <v>0</v>
          </cell>
          <cell r="BX706">
            <v>0</v>
          </cell>
          <cell r="BY706">
            <v>0</v>
          </cell>
          <cell r="BZ706">
            <v>0</v>
          </cell>
          <cell r="CA706">
            <v>0</v>
          </cell>
          <cell r="CB706">
            <v>0</v>
          </cell>
          <cell r="CC706">
            <v>0</v>
          </cell>
          <cell r="CD706">
            <v>0</v>
          </cell>
          <cell r="CE706">
            <v>0</v>
          </cell>
          <cell r="CF706">
            <v>0</v>
          </cell>
          <cell r="CG706">
            <v>0</v>
          </cell>
          <cell r="CH706">
            <v>0</v>
          </cell>
          <cell r="CN706">
            <v>0</v>
          </cell>
          <cell r="CO706">
            <v>0</v>
          </cell>
          <cell r="CP706">
            <v>0</v>
          </cell>
          <cell r="CQ706">
            <v>0</v>
          </cell>
          <cell r="CS706">
            <v>0</v>
          </cell>
          <cell r="CT706">
            <v>0</v>
          </cell>
          <cell r="CU706">
            <v>0</v>
          </cell>
          <cell r="CV706">
            <v>0</v>
          </cell>
          <cell r="CW706">
            <v>0</v>
          </cell>
          <cell r="EE706">
            <v>0</v>
          </cell>
          <cell r="EF706">
            <v>0</v>
          </cell>
          <cell r="EH706">
            <v>0</v>
          </cell>
          <cell r="EI706">
            <v>0</v>
          </cell>
          <cell r="EJ706">
            <v>0</v>
          </cell>
          <cell r="EK706">
            <v>0</v>
          </cell>
          <cell r="EL706">
            <v>0</v>
          </cell>
          <cell r="EM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V707">
            <v>0</v>
          </cell>
          <cell r="AW707">
            <v>0</v>
          </cell>
          <cell r="AX707">
            <v>0</v>
          </cell>
          <cell r="BA707">
            <v>0</v>
          </cell>
          <cell r="BB707">
            <v>0</v>
          </cell>
          <cell r="BC707">
            <v>0</v>
          </cell>
          <cell r="BD707">
            <v>0</v>
          </cell>
          <cell r="BE707">
            <v>0</v>
          </cell>
          <cell r="BF707">
            <v>0</v>
          </cell>
          <cell r="BG707">
            <v>0</v>
          </cell>
          <cell r="BH707">
            <v>0</v>
          </cell>
          <cell r="BI707">
            <v>0</v>
          </cell>
          <cell r="BJ707">
            <v>0</v>
          </cell>
          <cell r="BK707">
            <v>0</v>
          </cell>
          <cell r="BL707">
            <v>0</v>
          </cell>
          <cell r="BM707">
            <v>0</v>
          </cell>
          <cell r="BN707">
            <v>0</v>
          </cell>
          <cell r="BO707">
            <v>0</v>
          </cell>
          <cell r="BP707">
            <v>0</v>
          </cell>
          <cell r="BQ707">
            <v>0</v>
          </cell>
          <cell r="BR707">
            <v>0</v>
          </cell>
          <cell r="BS707">
            <v>0</v>
          </cell>
          <cell r="BT707">
            <v>0</v>
          </cell>
          <cell r="BU707">
            <v>0</v>
          </cell>
          <cell r="BV707">
            <v>0</v>
          </cell>
          <cell r="BW707">
            <v>0</v>
          </cell>
          <cell r="BX707">
            <v>0</v>
          </cell>
          <cell r="BY707">
            <v>0</v>
          </cell>
          <cell r="BZ707">
            <v>0</v>
          </cell>
          <cell r="CA707">
            <v>0</v>
          </cell>
          <cell r="CB707">
            <v>0</v>
          </cell>
          <cell r="CC707">
            <v>0</v>
          </cell>
          <cell r="CD707">
            <v>0</v>
          </cell>
          <cell r="CE707">
            <v>0</v>
          </cell>
          <cell r="CF707">
            <v>0</v>
          </cell>
          <cell r="CG707">
            <v>0</v>
          </cell>
          <cell r="CH707">
            <v>0</v>
          </cell>
          <cell r="CN707">
            <v>0</v>
          </cell>
          <cell r="CO707">
            <v>0</v>
          </cell>
          <cell r="CP707">
            <v>0</v>
          </cell>
          <cell r="CQ707">
            <v>0</v>
          </cell>
          <cell r="CS707">
            <v>0</v>
          </cell>
          <cell r="CT707">
            <v>0</v>
          </cell>
          <cell r="CU707">
            <v>0</v>
          </cell>
          <cell r="CV707">
            <v>0</v>
          </cell>
          <cell r="CW707">
            <v>0</v>
          </cell>
          <cell r="EE707">
            <v>0</v>
          </cell>
          <cell r="EF707">
            <v>0</v>
          </cell>
          <cell r="EH707">
            <v>0</v>
          </cell>
          <cell r="EI707">
            <v>0</v>
          </cell>
          <cell r="EJ707">
            <v>0</v>
          </cell>
          <cell r="EK707">
            <v>0</v>
          </cell>
          <cell r="EL707">
            <v>0</v>
          </cell>
          <cell r="EM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V708">
            <v>0</v>
          </cell>
          <cell r="AW708">
            <v>0</v>
          </cell>
          <cell r="AX708">
            <v>0</v>
          </cell>
          <cell r="BA708">
            <v>0</v>
          </cell>
          <cell r="BB708">
            <v>0</v>
          </cell>
          <cell r="BC708">
            <v>0</v>
          </cell>
          <cell r="BD708">
            <v>0</v>
          </cell>
          <cell r="BE708">
            <v>0</v>
          </cell>
          <cell r="BF708">
            <v>0</v>
          </cell>
          <cell r="BG708">
            <v>0</v>
          </cell>
          <cell r="BH708">
            <v>0</v>
          </cell>
          <cell r="BI708">
            <v>0</v>
          </cell>
          <cell r="BJ708">
            <v>0</v>
          </cell>
          <cell r="BK708">
            <v>0</v>
          </cell>
          <cell r="BL708">
            <v>0</v>
          </cell>
          <cell r="BM708">
            <v>0</v>
          </cell>
          <cell r="BN708">
            <v>0</v>
          </cell>
          <cell r="BO708">
            <v>0</v>
          </cell>
          <cell r="BP708">
            <v>0</v>
          </cell>
          <cell r="BQ708">
            <v>0</v>
          </cell>
          <cell r="BR708">
            <v>0</v>
          </cell>
          <cell r="BS708">
            <v>0</v>
          </cell>
          <cell r="BT708">
            <v>0</v>
          </cell>
          <cell r="BU708">
            <v>0</v>
          </cell>
          <cell r="BV708">
            <v>0</v>
          </cell>
          <cell r="BW708">
            <v>0</v>
          </cell>
          <cell r="BX708">
            <v>0</v>
          </cell>
          <cell r="BY708">
            <v>0</v>
          </cell>
          <cell r="BZ708">
            <v>0</v>
          </cell>
          <cell r="CA708">
            <v>0</v>
          </cell>
          <cell r="CB708">
            <v>0</v>
          </cell>
          <cell r="CC708">
            <v>0</v>
          </cell>
          <cell r="CD708">
            <v>0</v>
          </cell>
          <cell r="CE708">
            <v>0</v>
          </cell>
          <cell r="CF708">
            <v>0</v>
          </cell>
          <cell r="CG708">
            <v>0</v>
          </cell>
          <cell r="CH708">
            <v>0</v>
          </cell>
          <cell r="CN708">
            <v>0</v>
          </cell>
          <cell r="CO708">
            <v>0</v>
          </cell>
          <cell r="CP708">
            <v>0</v>
          </cell>
          <cell r="CQ708">
            <v>0</v>
          </cell>
          <cell r="CS708">
            <v>0</v>
          </cell>
          <cell r="CT708">
            <v>0</v>
          </cell>
          <cell r="CU708">
            <v>0</v>
          </cell>
          <cell r="CV708">
            <v>0</v>
          </cell>
          <cell r="CW708">
            <v>0</v>
          </cell>
          <cell r="EE708">
            <v>0</v>
          </cell>
          <cell r="EF708">
            <v>0</v>
          </cell>
          <cell r="EH708">
            <v>0</v>
          </cell>
          <cell r="EI708">
            <v>0</v>
          </cell>
          <cell r="EJ708">
            <v>0</v>
          </cell>
          <cell r="EK708">
            <v>0</v>
          </cell>
          <cell r="EL708">
            <v>0</v>
          </cell>
          <cell r="EM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V709">
            <v>0</v>
          </cell>
          <cell r="AW709">
            <v>0</v>
          </cell>
          <cell r="AX709">
            <v>0</v>
          </cell>
          <cell r="BA709">
            <v>0</v>
          </cell>
          <cell r="BB709">
            <v>0</v>
          </cell>
          <cell r="BC709">
            <v>0</v>
          </cell>
          <cell r="BD709">
            <v>0</v>
          </cell>
          <cell r="BE709">
            <v>0</v>
          </cell>
          <cell r="BF709">
            <v>0</v>
          </cell>
          <cell r="BG709">
            <v>0</v>
          </cell>
          <cell r="BH709">
            <v>0</v>
          </cell>
          <cell r="BI709">
            <v>0</v>
          </cell>
          <cell r="BJ709">
            <v>0</v>
          </cell>
          <cell r="BK709">
            <v>0</v>
          </cell>
          <cell r="BL709">
            <v>0</v>
          </cell>
          <cell r="BM709">
            <v>0</v>
          </cell>
          <cell r="BN709">
            <v>0</v>
          </cell>
          <cell r="BO709">
            <v>0</v>
          </cell>
          <cell r="BP709">
            <v>0</v>
          </cell>
          <cell r="BQ709">
            <v>0</v>
          </cell>
          <cell r="BR709">
            <v>0</v>
          </cell>
          <cell r="BS709">
            <v>0</v>
          </cell>
          <cell r="BT709">
            <v>0</v>
          </cell>
          <cell r="BU709">
            <v>0</v>
          </cell>
          <cell r="BV709">
            <v>0</v>
          </cell>
          <cell r="BW709">
            <v>0</v>
          </cell>
          <cell r="BX709">
            <v>0</v>
          </cell>
          <cell r="BY709">
            <v>0</v>
          </cell>
          <cell r="BZ709">
            <v>0</v>
          </cell>
          <cell r="CA709">
            <v>0</v>
          </cell>
          <cell r="CB709">
            <v>0</v>
          </cell>
          <cell r="CC709">
            <v>0</v>
          </cell>
          <cell r="CD709">
            <v>0</v>
          </cell>
          <cell r="CE709">
            <v>0</v>
          </cell>
          <cell r="CF709">
            <v>0</v>
          </cell>
          <cell r="CG709">
            <v>0</v>
          </cell>
          <cell r="CH709">
            <v>0</v>
          </cell>
          <cell r="CN709">
            <v>0</v>
          </cell>
          <cell r="CO709">
            <v>0</v>
          </cell>
          <cell r="CP709">
            <v>0</v>
          </cell>
          <cell r="CQ709">
            <v>0</v>
          </cell>
          <cell r="CS709">
            <v>0</v>
          </cell>
          <cell r="CT709">
            <v>0</v>
          </cell>
          <cell r="CU709">
            <v>0</v>
          </cell>
          <cell r="CV709">
            <v>0</v>
          </cell>
          <cell r="CW709">
            <v>0</v>
          </cell>
          <cell r="EE709">
            <v>0</v>
          </cell>
          <cell r="EF709">
            <v>0</v>
          </cell>
          <cell r="EH709">
            <v>0</v>
          </cell>
          <cell r="EI709">
            <v>0</v>
          </cell>
          <cell r="EJ709">
            <v>0</v>
          </cell>
          <cell r="EK709">
            <v>0</v>
          </cell>
          <cell r="EL709">
            <v>0</v>
          </cell>
          <cell r="EM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V710">
            <v>0</v>
          </cell>
          <cell r="AW710">
            <v>0</v>
          </cell>
          <cell r="AX710">
            <v>0</v>
          </cell>
          <cell r="BA710">
            <v>0</v>
          </cell>
          <cell r="BB710">
            <v>0</v>
          </cell>
          <cell r="BC710">
            <v>0</v>
          </cell>
          <cell r="BD710">
            <v>0</v>
          </cell>
          <cell r="BE710">
            <v>0</v>
          </cell>
          <cell r="BF710">
            <v>0</v>
          </cell>
          <cell r="BG710">
            <v>0</v>
          </cell>
          <cell r="BH710">
            <v>0</v>
          </cell>
          <cell r="BI710">
            <v>0</v>
          </cell>
          <cell r="BJ710">
            <v>0</v>
          </cell>
          <cell r="BK710">
            <v>0</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0</v>
          </cell>
          <cell r="CB710">
            <v>0</v>
          </cell>
          <cell r="CC710">
            <v>0</v>
          </cell>
          <cell r="CD710">
            <v>0</v>
          </cell>
          <cell r="CE710">
            <v>0</v>
          </cell>
          <cell r="CF710">
            <v>0</v>
          </cell>
          <cell r="CG710">
            <v>0</v>
          </cell>
          <cell r="CH710">
            <v>0</v>
          </cell>
          <cell r="CN710">
            <v>0</v>
          </cell>
          <cell r="CO710">
            <v>0</v>
          </cell>
          <cell r="CP710">
            <v>0</v>
          </cell>
          <cell r="CQ710">
            <v>0</v>
          </cell>
          <cell r="CS710">
            <v>0</v>
          </cell>
          <cell r="CT710">
            <v>0</v>
          </cell>
          <cell r="CU710">
            <v>0</v>
          </cell>
          <cell r="CV710">
            <v>0</v>
          </cell>
          <cell r="CW710">
            <v>0</v>
          </cell>
          <cell r="EE710">
            <v>0</v>
          </cell>
          <cell r="EF710">
            <v>0</v>
          </cell>
          <cell r="EH710">
            <v>0</v>
          </cell>
          <cell r="EI710">
            <v>0</v>
          </cell>
          <cell r="EJ710">
            <v>0</v>
          </cell>
          <cell r="EK710">
            <v>0</v>
          </cell>
          <cell r="EL710">
            <v>0</v>
          </cell>
          <cell r="EM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V711">
            <v>0</v>
          </cell>
          <cell r="AW711">
            <v>0</v>
          </cell>
          <cell r="AX711">
            <v>0</v>
          </cell>
          <cell r="BA711">
            <v>0</v>
          </cell>
          <cell r="BB711">
            <v>0</v>
          </cell>
          <cell r="BC711">
            <v>0</v>
          </cell>
          <cell r="BD711">
            <v>0</v>
          </cell>
          <cell r="BE711">
            <v>0</v>
          </cell>
          <cell r="BF711">
            <v>0</v>
          </cell>
          <cell r="BG711">
            <v>0</v>
          </cell>
          <cell r="BH711">
            <v>0</v>
          </cell>
          <cell r="BI711">
            <v>0</v>
          </cell>
          <cell r="BJ711">
            <v>0</v>
          </cell>
          <cell r="BK711">
            <v>0</v>
          </cell>
          <cell r="BL711">
            <v>0</v>
          </cell>
          <cell r="BM711">
            <v>0</v>
          </cell>
          <cell r="BN711">
            <v>0</v>
          </cell>
          <cell r="BO711">
            <v>0</v>
          </cell>
          <cell r="BP711">
            <v>0</v>
          </cell>
          <cell r="BQ711">
            <v>0</v>
          </cell>
          <cell r="BR711">
            <v>0</v>
          </cell>
          <cell r="BS711">
            <v>0</v>
          </cell>
          <cell r="BT711">
            <v>0</v>
          </cell>
          <cell r="BU711">
            <v>0</v>
          </cell>
          <cell r="BV711">
            <v>0</v>
          </cell>
          <cell r="BW711">
            <v>0</v>
          </cell>
          <cell r="BX711">
            <v>0</v>
          </cell>
          <cell r="BY711">
            <v>0</v>
          </cell>
          <cell r="BZ711">
            <v>0</v>
          </cell>
          <cell r="CA711">
            <v>0</v>
          </cell>
          <cell r="CB711">
            <v>0</v>
          </cell>
          <cell r="CC711">
            <v>0</v>
          </cell>
          <cell r="CD711">
            <v>0</v>
          </cell>
          <cell r="CE711">
            <v>0</v>
          </cell>
          <cell r="CF711">
            <v>0</v>
          </cell>
          <cell r="CG711">
            <v>0</v>
          </cell>
          <cell r="CH711">
            <v>0</v>
          </cell>
          <cell r="CN711">
            <v>0</v>
          </cell>
          <cell r="CO711">
            <v>0</v>
          </cell>
          <cell r="CP711">
            <v>0</v>
          </cell>
          <cell r="CQ711">
            <v>0</v>
          </cell>
          <cell r="CS711">
            <v>0</v>
          </cell>
          <cell r="CT711">
            <v>0</v>
          </cell>
          <cell r="CU711">
            <v>0</v>
          </cell>
          <cell r="CV711">
            <v>0</v>
          </cell>
          <cell r="CW711">
            <v>0</v>
          </cell>
          <cell r="EE711">
            <v>0</v>
          </cell>
          <cell r="EF711">
            <v>0</v>
          </cell>
          <cell r="EH711">
            <v>0</v>
          </cell>
          <cell r="EI711">
            <v>0</v>
          </cell>
          <cell r="EJ711">
            <v>0</v>
          </cell>
          <cell r="EK711">
            <v>0</v>
          </cell>
          <cell r="EL711">
            <v>0</v>
          </cell>
          <cell r="EM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V712">
            <v>0</v>
          </cell>
          <cell r="AW712">
            <v>0</v>
          </cell>
          <cell r="AX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0</v>
          </cell>
          <cell r="BS712">
            <v>0</v>
          </cell>
          <cell r="BT712">
            <v>0</v>
          </cell>
          <cell r="BU712">
            <v>0</v>
          </cell>
          <cell r="BV712">
            <v>0</v>
          </cell>
          <cell r="BW712">
            <v>0</v>
          </cell>
          <cell r="BX712">
            <v>0</v>
          </cell>
          <cell r="BY712">
            <v>0</v>
          </cell>
          <cell r="BZ712">
            <v>0</v>
          </cell>
          <cell r="CA712">
            <v>0</v>
          </cell>
          <cell r="CB712">
            <v>0</v>
          </cell>
          <cell r="CC712">
            <v>0</v>
          </cell>
          <cell r="CD712">
            <v>0</v>
          </cell>
          <cell r="CE712">
            <v>0</v>
          </cell>
          <cell r="CF712">
            <v>0</v>
          </cell>
          <cell r="CG712">
            <v>0</v>
          </cell>
          <cell r="CH712">
            <v>0</v>
          </cell>
          <cell r="CN712">
            <v>0</v>
          </cell>
          <cell r="CO712">
            <v>0</v>
          </cell>
          <cell r="CP712">
            <v>0</v>
          </cell>
          <cell r="CQ712">
            <v>0</v>
          </cell>
          <cell r="CS712">
            <v>0</v>
          </cell>
          <cell r="CT712">
            <v>0</v>
          </cell>
          <cell r="CU712">
            <v>0</v>
          </cell>
          <cell r="CV712">
            <v>0</v>
          </cell>
          <cell r="CW712">
            <v>0</v>
          </cell>
          <cell r="EE712">
            <v>0</v>
          </cell>
          <cell r="EF712">
            <v>0</v>
          </cell>
          <cell r="EH712">
            <v>0</v>
          </cell>
          <cell r="EI712">
            <v>0</v>
          </cell>
          <cell r="EJ712">
            <v>0</v>
          </cell>
          <cell r="EK712">
            <v>0</v>
          </cell>
          <cell r="EL712">
            <v>0</v>
          </cell>
          <cell r="EM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V713">
            <v>0</v>
          </cell>
          <cell r="AW713">
            <v>0</v>
          </cell>
          <cell r="AX713">
            <v>0</v>
          </cell>
          <cell r="BA713">
            <v>0</v>
          </cell>
          <cell r="BB713">
            <v>0</v>
          </cell>
          <cell r="BC713">
            <v>0</v>
          </cell>
          <cell r="BD713">
            <v>0</v>
          </cell>
          <cell r="BE713">
            <v>0</v>
          </cell>
          <cell r="BF713">
            <v>0</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0</v>
          </cell>
          <cell r="CB713">
            <v>0</v>
          </cell>
          <cell r="CC713">
            <v>0</v>
          </cell>
          <cell r="CD713">
            <v>0</v>
          </cell>
          <cell r="CE713">
            <v>0</v>
          </cell>
          <cell r="CF713">
            <v>0</v>
          </cell>
          <cell r="CG713">
            <v>0</v>
          </cell>
          <cell r="CH713">
            <v>0</v>
          </cell>
          <cell r="CN713">
            <v>0</v>
          </cell>
          <cell r="CO713">
            <v>0</v>
          </cell>
          <cell r="CP713">
            <v>0</v>
          </cell>
          <cell r="CQ713">
            <v>0</v>
          </cell>
          <cell r="CS713">
            <v>0</v>
          </cell>
          <cell r="CT713">
            <v>0</v>
          </cell>
          <cell r="CU713">
            <v>0</v>
          </cell>
          <cell r="CV713">
            <v>0</v>
          </cell>
          <cell r="CW713">
            <v>0</v>
          </cell>
          <cell r="EE713">
            <v>0</v>
          </cell>
          <cell r="EF713">
            <v>0</v>
          </cell>
          <cell r="EH713">
            <v>0</v>
          </cell>
          <cell r="EI713">
            <v>0</v>
          </cell>
          <cell r="EJ713">
            <v>0</v>
          </cell>
          <cell r="EK713">
            <v>0</v>
          </cell>
          <cell r="EL713">
            <v>0</v>
          </cell>
          <cell r="EM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V714">
            <v>0</v>
          </cell>
          <cell r="AW714">
            <v>0</v>
          </cell>
          <cell r="AX714">
            <v>0</v>
          </cell>
          <cell r="BA714">
            <v>0</v>
          </cell>
          <cell r="BB714">
            <v>0</v>
          </cell>
          <cell r="BC714">
            <v>0</v>
          </cell>
          <cell r="BD714">
            <v>0</v>
          </cell>
          <cell r="BE714">
            <v>0</v>
          </cell>
          <cell r="BF714">
            <v>0</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0</v>
          </cell>
          <cell r="CB714">
            <v>0</v>
          </cell>
          <cell r="CC714">
            <v>0</v>
          </cell>
          <cell r="CD714">
            <v>0</v>
          </cell>
          <cell r="CE714">
            <v>0</v>
          </cell>
          <cell r="CF714">
            <v>0</v>
          </cell>
          <cell r="CG714">
            <v>0</v>
          </cell>
          <cell r="CH714">
            <v>0</v>
          </cell>
          <cell r="CN714">
            <v>0</v>
          </cell>
          <cell r="CO714">
            <v>0</v>
          </cell>
          <cell r="CP714">
            <v>0</v>
          </cell>
          <cell r="CQ714">
            <v>0</v>
          </cell>
          <cell r="CS714">
            <v>0</v>
          </cell>
          <cell r="CT714">
            <v>0</v>
          </cell>
          <cell r="CU714">
            <v>0</v>
          </cell>
          <cell r="CV714">
            <v>0</v>
          </cell>
          <cell r="CW714">
            <v>0</v>
          </cell>
          <cell r="EE714">
            <v>0</v>
          </cell>
          <cell r="EF714">
            <v>0</v>
          </cell>
          <cell r="EH714">
            <v>0</v>
          </cell>
          <cell r="EI714">
            <v>0</v>
          </cell>
          <cell r="EJ714">
            <v>0</v>
          </cell>
          <cell r="EK714">
            <v>0</v>
          </cell>
          <cell r="EL714">
            <v>0</v>
          </cell>
          <cell r="EM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V715">
            <v>0</v>
          </cell>
          <cell r="AW715">
            <v>0</v>
          </cell>
          <cell r="AX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0</v>
          </cell>
          <cell r="CB715">
            <v>0</v>
          </cell>
          <cell r="CC715">
            <v>0</v>
          </cell>
          <cell r="CD715">
            <v>0</v>
          </cell>
          <cell r="CE715">
            <v>0</v>
          </cell>
          <cell r="CF715">
            <v>0</v>
          </cell>
          <cell r="CG715">
            <v>0</v>
          </cell>
          <cell r="CH715">
            <v>0</v>
          </cell>
          <cell r="CN715">
            <v>0</v>
          </cell>
          <cell r="CO715">
            <v>0</v>
          </cell>
          <cell r="CP715">
            <v>0</v>
          </cell>
          <cell r="CQ715">
            <v>0</v>
          </cell>
          <cell r="CS715">
            <v>0</v>
          </cell>
          <cell r="CT715">
            <v>0</v>
          </cell>
          <cell r="CU715">
            <v>0</v>
          </cell>
          <cell r="CV715">
            <v>0</v>
          </cell>
          <cell r="CW715">
            <v>0</v>
          </cell>
          <cell r="EE715">
            <v>0</v>
          </cell>
          <cell r="EF715">
            <v>0</v>
          </cell>
          <cell r="EH715">
            <v>0</v>
          </cell>
          <cell r="EI715">
            <v>0</v>
          </cell>
          <cell r="EJ715">
            <v>0</v>
          </cell>
          <cell r="EK715">
            <v>0</v>
          </cell>
          <cell r="EL715">
            <v>0</v>
          </cell>
          <cell r="EM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V716">
            <v>0</v>
          </cell>
          <cell r="AW716">
            <v>0</v>
          </cell>
          <cell r="AX716">
            <v>0</v>
          </cell>
          <cell r="BA716">
            <v>0</v>
          </cell>
          <cell r="BB716">
            <v>0</v>
          </cell>
          <cell r="BC716">
            <v>0</v>
          </cell>
          <cell r="BD716">
            <v>0</v>
          </cell>
          <cell r="BE716">
            <v>0</v>
          </cell>
          <cell r="BF716">
            <v>0</v>
          </cell>
          <cell r="BG716">
            <v>0</v>
          </cell>
          <cell r="BH716">
            <v>0</v>
          </cell>
          <cell r="BI716">
            <v>0</v>
          </cell>
          <cell r="BJ716">
            <v>0</v>
          </cell>
          <cell r="BK716">
            <v>0</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0</v>
          </cell>
          <cell r="CB716">
            <v>0</v>
          </cell>
          <cell r="CC716">
            <v>0</v>
          </cell>
          <cell r="CD716">
            <v>0</v>
          </cell>
          <cell r="CE716">
            <v>0</v>
          </cell>
          <cell r="CF716">
            <v>0</v>
          </cell>
          <cell r="CG716">
            <v>0</v>
          </cell>
          <cell r="CH716">
            <v>0</v>
          </cell>
          <cell r="CN716">
            <v>0</v>
          </cell>
          <cell r="CO716">
            <v>0</v>
          </cell>
          <cell r="CP716">
            <v>0</v>
          </cell>
          <cell r="CQ716">
            <v>0</v>
          </cell>
          <cell r="CS716">
            <v>0</v>
          </cell>
          <cell r="CT716">
            <v>0</v>
          </cell>
          <cell r="CU716">
            <v>0</v>
          </cell>
          <cell r="CV716">
            <v>0</v>
          </cell>
          <cell r="CW716">
            <v>0</v>
          </cell>
          <cell r="EE716">
            <v>0</v>
          </cell>
          <cell r="EF716">
            <v>0</v>
          </cell>
          <cell r="EH716">
            <v>0</v>
          </cell>
          <cell r="EI716">
            <v>0</v>
          </cell>
          <cell r="EJ716">
            <v>0</v>
          </cell>
          <cell r="EK716">
            <v>0</v>
          </cell>
          <cell r="EL716">
            <v>0</v>
          </cell>
          <cell r="EM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V717">
            <v>0</v>
          </cell>
          <cell r="AW717">
            <v>0</v>
          </cell>
          <cell r="AX717">
            <v>0</v>
          </cell>
          <cell r="BA717">
            <v>0</v>
          </cell>
          <cell r="BB717">
            <v>0</v>
          </cell>
          <cell r="BC717">
            <v>0</v>
          </cell>
          <cell r="BD717">
            <v>0</v>
          </cell>
          <cell r="BE717">
            <v>0</v>
          </cell>
          <cell r="BF717">
            <v>0</v>
          </cell>
          <cell r="BG717">
            <v>0</v>
          </cell>
          <cell r="BH717">
            <v>0</v>
          </cell>
          <cell r="BI717">
            <v>0</v>
          </cell>
          <cell r="BJ717">
            <v>0</v>
          </cell>
          <cell r="BK717">
            <v>0</v>
          </cell>
          <cell r="BL717">
            <v>0</v>
          </cell>
          <cell r="BM717">
            <v>0</v>
          </cell>
          <cell r="BN717">
            <v>0</v>
          </cell>
          <cell r="BO717">
            <v>0</v>
          </cell>
          <cell r="BP717">
            <v>0</v>
          </cell>
          <cell r="BQ717">
            <v>0</v>
          </cell>
          <cell r="BR717">
            <v>0</v>
          </cell>
          <cell r="BS717">
            <v>0</v>
          </cell>
          <cell r="BT717">
            <v>0</v>
          </cell>
          <cell r="BU717">
            <v>0</v>
          </cell>
          <cell r="BV717">
            <v>0</v>
          </cell>
          <cell r="BW717">
            <v>0</v>
          </cell>
          <cell r="BX717">
            <v>0</v>
          </cell>
          <cell r="BY717">
            <v>0</v>
          </cell>
          <cell r="BZ717">
            <v>0</v>
          </cell>
          <cell r="CA717">
            <v>0</v>
          </cell>
          <cell r="CB717">
            <v>0</v>
          </cell>
          <cell r="CC717">
            <v>0</v>
          </cell>
          <cell r="CD717">
            <v>0</v>
          </cell>
          <cell r="CE717">
            <v>0</v>
          </cell>
          <cell r="CF717">
            <v>0</v>
          </cell>
          <cell r="CG717">
            <v>0</v>
          </cell>
          <cell r="CH717">
            <v>0</v>
          </cell>
          <cell r="CN717">
            <v>0</v>
          </cell>
          <cell r="CO717">
            <v>0</v>
          </cell>
          <cell r="CP717">
            <v>0</v>
          </cell>
          <cell r="CQ717">
            <v>0</v>
          </cell>
          <cell r="CS717">
            <v>0</v>
          </cell>
          <cell r="CT717">
            <v>0</v>
          </cell>
          <cell r="CU717">
            <v>0</v>
          </cell>
          <cell r="CV717">
            <v>0</v>
          </cell>
          <cell r="CW717">
            <v>0</v>
          </cell>
          <cell r="EE717">
            <v>0</v>
          </cell>
          <cell r="EF717">
            <v>0</v>
          </cell>
          <cell r="EH717">
            <v>0</v>
          </cell>
          <cell r="EI717">
            <v>0</v>
          </cell>
          <cell r="EJ717">
            <v>0</v>
          </cell>
          <cell r="EK717">
            <v>0</v>
          </cell>
          <cell r="EL717">
            <v>0</v>
          </cell>
          <cell r="EM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V718">
            <v>0</v>
          </cell>
          <cell r="AW718">
            <v>0</v>
          </cell>
          <cell r="AX718">
            <v>0</v>
          </cell>
          <cell r="BA718">
            <v>0</v>
          </cell>
          <cell r="BB718">
            <v>0</v>
          </cell>
          <cell r="BC718">
            <v>0</v>
          </cell>
          <cell r="BD718">
            <v>0</v>
          </cell>
          <cell r="BE718">
            <v>0</v>
          </cell>
          <cell r="BF718">
            <v>0</v>
          </cell>
          <cell r="BG718">
            <v>0</v>
          </cell>
          <cell r="BH718">
            <v>0</v>
          </cell>
          <cell r="BI718">
            <v>0</v>
          </cell>
          <cell r="BJ718">
            <v>0</v>
          </cell>
          <cell r="BK718">
            <v>0</v>
          </cell>
          <cell r="BL718">
            <v>0</v>
          </cell>
          <cell r="BM718">
            <v>0</v>
          </cell>
          <cell r="BN718">
            <v>0</v>
          </cell>
          <cell r="BO718">
            <v>0</v>
          </cell>
          <cell r="BP718">
            <v>0</v>
          </cell>
          <cell r="BQ718">
            <v>0</v>
          </cell>
          <cell r="BR718">
            <v>0</v>
          </cell>
          <cell r="BS718">
            <v>0</v>
          </cell>
          <cell r="BT718">
            <v>0</v>
          </cell>
          <cell r="BU718">
            <v>0</v>
          </cell>
          <cell r="BV718">
            <v>0</v>
          </cell>
          <cell r="BW718">
            <v>0</v>
          </cell>
          <cell r="BX718">
            <v>0</v>
          </cell>
          <cell r="BY718">
            <v>0</v>
          </cell>
          <cell r="BZ718">
            <v>0</v>
          </cell>
          <cell r="CA718">
            <v>0</v>
          </cell>
          <cell r="CB718">
            <v>0</v>
          </cell>
          <cell r="CC718">
            <v>0</v>
          </cell>
          <cell r="CD718">
            <v>0</v>
          </cell>
          <cell r="CE718">
            <v>0</v>
          </cell>
          <cell r="CF718">
            <v>0</v>
          </cell>
          <cell r="CG718">
            <v>0</v>
          </cell>
          <cell r="CH718">
            <v>0</v>
          </cell>
          <cell r="CN718">
            <v>0</v>
          </cell>
          <cell r="CO718">
            <v>0</v>
          </cell>
          <cell r="CP718">
            <v>0</v>
          </cell>
          <cell r="CQ718">
            <v>0</v>
          </cell>
          <cell r="CS718">
            <v>0</v>
          </cell>
          <cell r="CT718">
            <v>0</v>
          </cell>
          <cell r="CU718">
            <v>0</v>
          </cell>
          <cell r="CV718">
            <v>0</v>
          </cell>
          <cell r="CW718">
            <v>0</v>
          </cell>
          <cell r="EE718">
            <v>0</v>
          </cell>
          <cell r="EF718">
            <v>0</v>
          </cell>
          <cell r="EH718">
            <v>0</v>
          </cell>
          <cell r="EI718">
            <v>0</v>
          </cell>
          <cell r="EJ718">
            <v>0</v>
          </cell>
          <cell r="EK718">
            <v>0</v>
          </cell>
          <cell r="EL718">
            <v>0</v>
          </cell>
          <cell r="EM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V719">
            <v>0</v>
          </cell>
          <cell r="AW719">
            <v>0</v>
          </cell>
          <cell r="AX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0</v>
          </cell>
          <cell r="CB719">
            <v>0</v>
          </cell>
          <cell r="CC719">
            <v>0</v>
          </cell>
          <cell r="CD719">
            <v>0</v>
          </cell>
          <cell r="CE719">
            <v>0</v>
          </cell>
          <cell r="CF719">
            <v>0</v>
          </cell>
          <cell r="CG719">
            <v>0</v>
          </cell>
          <cell r="CH719">
            <v>0</v>
          </cell>
          <cell r="CN719">
            <v>0</v>
          </cell>
          <cell r="CO719">
            <v>0</v>
          </cell>
          <cell r="CP719">
            <v>0</v>
          </cell>
          <cell r="CQ719">
            <v>0</v>
          </cell>
          <cell r="CS719">
            <v>0</v>
          </cell>
          <cell r="CT719">
            <v>0</v>
          </cell>
          <cell r="CU719">
            <v>0</v>
          </cell>
          <cell r="CV719">
            <v>0</v>
          </cell>
          <cell r="CW719">
            <v>0</v>
          </cell>
          <cell r="EE719">
            <v>0</v>
          </cell>
          <cell r="EF719">
            <v>0</v>
          </cell>
          <cell r="EH719">
            <v>0</v>
          </cell>
          <cell r="EI719">
            <v>0</v>
          </cell>
          <cell r="EJ719">
            <v>0</v>
          </cell>
          <cell r="EK719">
            <v>0</v>
          </cell>
          <cell r="EL719">
            <v>0</v>
          </cell>
          <cell r="EM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V720">
            <v>0</v>
          </cell>
          <cell r="AW720">
            <v>0</v>
          </cell>
          <cell r="AX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0</v>
          </cell>
          <cell r="CB720">
            <v>0</v>
          </cell>
          <cell r="CC720">
            <v>0</v>
          </cell>
          <cell r="CD720">
            <v>0</v>
          </cell>
          <cell r="CE720">
            <v>0</v>
          </cell>
          <cell r="CF720">
            <v>0</v>
          </cell>
          <cell r="CG720">
            <v>0</v>
          </cell>
          <cell r="CH720">
            <v>0</v>
          </cell>
          <cell r="CN720">
            <v>0</v>
          </cell>
          <cell r="CO720">
            <v>0</v>
          </cell>
          <cell r="CP720">
            <v>0</v>
          </cell>
          <cell r="CQ720">
            <v>0</v>
          </cell>
          <cell r="CS720">
            <v>0</v>
          </cell>
          <cell r="CT720">
            <v>0</v>
          </cell>
          <cell r="CU720">
            <v>0</v>
          </cell>
          <cell r="CV720">
            <v>0</v>
          </cell>
          <cell r="CW720">
            <v>0</v>
          </cell>
          <cell r="EE720">
            <v>0</v>
          </cell>
          <cell r="EF720">
            <v>0</v>
          </cell>
          <cell r="EH720">
            <v>0</v>
          </cell>
          <cell r="EI720">
            <v>0</v>
          </cell>
          <cell r="EJ720">
            <v>0</v>
          </cell>
          <cell r="EK720">
            <v>0</v>
          </cell>
          <cell r="EL720">
            <v>0</v>
          </cell>
          <cell r="EM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V721">
            <v>0</v>
          </cell>
          <cell r="AW721">
            <v>0</v>
          </cell>
          <cell r="AX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0</v>
          </cell>
          <cell r="CB721">
            <v>0</v>
          </cell>
          <cell r="CC721">
            <v>0</v>
          </cell>
          <cell r="CD721">
            <v>0</v>
          </cell>
          <cell r="CE721">
            <v>0</v>
          </cell>
          <cell r="CF721">
            <v>0</v>
          </cell>
          <cell r="CG721">
            <v>0</v>
          </cell>
          <cell r="CH721">
            <v>0</v>
          </cell>
          <cell r="CN721">
            <v>0</v>
          </cell>
          <cell r="CO721">
            <v>0</v>
          </cell>
          <cell r="CP721">
            <v>0</v>
          </cell>
          <cell r="CQ721">
            <v>0</v>
          </cell>
          <cell r="CS721">
            <v>0</v>
          </cell>
          <cell r="CT721">
            <v>0</v>
          </cell>
          <cell r="CU721">
            <v>0</v>
          </cell>
          <cell r="CV721">
            <v>0</v>
          </cell>
          <cell r="CW721">
            <v>0</v>
          </cell>
          <cell r="EE721">
            <v>0</v>
          </cell>
          <cell r="EF721">
            <v>0</v>
          </cell>
          <cell r="EH721">
            <v>0</v>
          </cell>
          <cell r="EI721">
            <v>0</v>
          </cell>
          <cell r="EJ721">
            <v>0</v>
          </cell>
          <cell r="EK721">
            <v>0</v>
          </cell>
          <cell r="EL721">
            <v>0</v>
          </cell>
          <cell r="EM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V722">
            <v>0</v>
          </cell>
          <cell r="AW722">
            <v>0</v>
          </cell>
          <cell r="AX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0</v>
          </cell>
          <cell r="CB722">
            <v>0</v>
          </cell>
          <cell r="CC722">
            <v>0</v>
          </cell>
          <cell r="CD722">
            <v>0</v>
          </cell>
          <cell r="CE722">
            <v>0</v>
          </cell>
          <cell r="CF722">
            <v>0</v>
          </cell>
          <cell r="CG722">
            <v>0</v>
          </cell>
          <cell r="CH722">
            <v>0</v>
          </cell>
          <cell r="CN722">
            <v>0</v>
          </cell>
          <cell r="CO722">
            <v>0</v>
          </cell>
          <cell r="CP722">
            <v>0</v>
          </cell>
          <cell r="CQ722">
            <v>0</v>
          </cell>
          <cell r="CS722">
            <v>0</v>
          </cell>
          <cell r="CT722">
            <v>0</v>
          </cell>
          <cell r="CU722">
            <v>0</v>
          </cell>
          <cell r="CV722">
            <v>0</v>
          </cell>
          <cell r="CW722">
            <v>0</v>
          </cell>
          <cell r="EE722">
            <v>0</v>
          </cell>
          <cell r="EF722">
            <v>0</v>
          </cell>
          <cell r="EH722">
            <v>0</v>
          </cell>
          <cell r="EI722">
            <v>0</v>
          </cell>
          <cell r="EJ722">
            <v>0</v>
          </cell>
          <cell r="EK722">
            <v>0</v>
          </cell>
          <cell r="EL722">
            <v>0</v>
          </cell>
          <cell r="EM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V723">
            <v>0</v>
          </cell>
          <cell r="AW723">
            <v>0</v>
          </cell>
          <cell r="AX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0</v>
          </cell>
          <cell r="CB723">
            <v>0</v>
          </cell>
          <cell r="CC723">
            <v>0</v>
          </cell>
          <cell r="CD723">
            <v>0</v>
          </cell>
          <cell r="CE723">
            <v>0</v>
          </cell>
          <cell r="CF723">
            <v>0</v>
          </cell>
          <cell r="CG723">
            <v>0</v>
          </cell>
          <cell r="CH723">
            <v>0</v>
          </cell>
          <cell r="CN723">
            <v>0</v>
          </cell>
          <cell r="CO723">
            <v>0</v>
          </cell>
          <cell r="CP723">
            <v>0</v>
          </cell>
          <cell r="CQ723">
            <v>0</v>
          </cell>
          <cell r="CS723">
            <v>0</v>
          </cell>
          <cell r="CT723">
            <v>0</v>
          </cell>
          <cell r="CU723">
            <v>0</v>
          </cell>
          <cell r="CV723">
            <v>0</v>
          </cell>
          <cell r="CW723">
            <v>0</v>
          </cell>
          <cell r="EE723">
            <v>0</v>
          </cell>
          <cell r="EF723">
            <v>0</v>
          </cell>
          <cell r="EH723">
            <v>0</v>
          </cell>
          <cell r="EI723">
            <v>0</v>
          </cell>
          <cell r="EJ723">
            <v>0</v>
          </cell>
          <cell r="EK723">
            <v>0</v>
          </cell>
          <cell r="EL723">
            <v>0</v>
          </cell>
          <cell r="EM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V724">
            <v>0</v>
          </cell>
          <cell r="AW724">
            <v>0</v>
          </cell>
          <cell r="AX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0</v>
          </cell>
          <cell r="CB724">
            <v>0</v>
          </cell>
          <cell r="CC724">
            <v>0</v>
          </cell>
          <cell r="CD724">
            <v>0</v>
          </cell>
          <cell r="CE724">
            <v>0</v>
          </cell>
          <cell r="CF724">
            <v>0</v>
          </cell>
          <cell r="CG724">
            <v>0</v>
          </cell>
          <cell r="CH724">
            <v>0</v>
          </cell>
          <cell r="CN724">
            <v>0</v>
          </cell>
          <cell r="CO724">
            <v>0</v>
          </cell>
          <cell r="CP724">
            <v>0</v>
          </cell>
          <cell r="CQ724">
            <v>0</v>
          </cell>
          <cell r="CS724">
            <v>0</v>
          </cell>
          <cell r="CT724">
            <v>0</v>
          </cell>
          <cell r="CU724">
            <v>0</v>
          </cell>
          <cell r="CV724">
            <v>0</v>
          </cell>
          <cell r="CW724">
            <v>0</v>
          </cell>
          <cell r="EE724">
            <v>0</v>
          </cell>
          <cell r="EF724">
            <v>0</v>
          </cell>
          <cell r="EH724">
            <v>0</v>
          </cell>
          <cell r="EI724">
            <v>0</v>
          </cell>
          <cell r="EJ724">
            <v>0</v>
          </cell>
          <cell r="EK724">
            <v>0</v>
          </cell>
          <cell r="EL724">
            <v>0</v>
          </cell>
          <cell r="EM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V725">
            <v>0</v>
          </cell>
          <cell r="AW725">
            <v>0</v>
          </cell>
          <cell r="AX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v>
          </cell>
          <cell r="CB725">
            <v>0</v>
          </cell>
          <cell r="CC725">
            <v>0</v>
          </cell>
          <cell r="CD725">
            <v>0</v>
          </cell>
          <cell r="CE725">
            <v>0</v>
          </cell>
          <cell r="CF725">
            <v>0</v>
          </cell>
          <cell r="CG725">
            <v>0</v>
          </cell>
          <cell r="CH725">
            <v>0</v>
          </cell>
          <cell r="CN725">
            <v>0</v>
          </cell>
          <cell r="CO725">
            <v>0</v>
          </cell>
          <cell r="CP725">
            <v>0</v>
          </cell>
          <cell r="CQ725">
            <v>0</v>
          </cell>
          <cell r="CS725">
            <v>0</v>
          </cell>
          <cell r="CT725">
            <v>0</v>
          </cell>
          <cell r="CU725">
            <v>0</v>
          </cell>
          <cell r="CV725">
            <v>0</v>
          </cell>
          <cell r="CW725">
            <v>0</v>
          </cell>
          <cell r="EE725">
            <v>0</v>
          </cell>
          <cell r="EF725">
            <v>0</v>
          </cell>
          <cell r="EH725">
            <v>0</v>
          </cell>
          <cell r="EI725">
            <v>0</v>
          </cell>
          <cell r="EJ725">
            <v>0</v>
          </cell>
          <cell r="EK725">
            <v>0</v>
          </cell>
          <cell r="EL725">
            <v>0</v>
          </cell>
          <cell r="EM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V726">
            <v>0</v>
          </cell>
          <cell r="AW726">
            <v>0</v>
          </cell>
          <cell r="AX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0</v>
          </cell>
          <cell r="CB726">
            <v>0</v>
          </cell>
          <cell r="CC726">
            <v>0</v>
          </cell>
          <cell r="CD726">
            <v>0</v>
          </cell>
          <cell r="CE726">
            <v>0</v>
          </cell>
          <cell r="CF726">
            <v>0</v>
          </cell>
          <cell r="CG726">
            <v>0</v>
          </cell>
          <cell r="CH726">
            <v>0</v>
          </cell>
          <cell r="CN726">
            <v>0</v>
          </cell>
          <cell r="CO726">
            <v>0</v>
          </cell>
          <cell r="CP726">
            <v>0</v>
          </cell>
          <cell r="CQ726">
            <v>0</v>
          </cell>
          <cell r="CS726">
            <v>0</v>
          </cell>
          <cell r="CT726">
            <v>0</v>
          </cell>
          <cell r="CU726">
            <v>0</v>
          </cell>
          <cell r="CV726">
            <v>0</v>
          </cell>
          <cell r="CW726">
            <v>0</v>
          </cell>
          <cell r="EE726">
            <v>0</v>
          </cell>
          <cell r="EF726">
            <v>0</v>
          </cell>
          <cell r="EH726">
            <v>0</v>
          </cell>
          <cell r="EI726">
            <v>0</v>
          </cell>
          <cell r="EJ726">
            <v>0</v>
          </cell>
          <cell r="EK726">
            <v>0</v>
          </cell>
          <cell r="EL726">
            <v>0</v>
          </cell>
          <cell r="EM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V727">
            <v>0</v>
          </cell>
          <cell r="AW727">
            <v>0</v>
          </cell>
          <cell r="AX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BU727">
            <v>0</v>
          </cell>
          <cell r="BV727">
            <v>0</v>
          </cell>
          <cell r="BW727">
            <v>0</v>
          </cell>
          <cell r="BX727">
            <v>0</v>
          </cell>
          <cell r="BY727">
            <v>0</v>
          </cell>
          <cell r="BZ727">
            <v>0</v>
          </cell>
          <cell r="CA727">
            <v>0</v>
          </cell>
          <cell r="CB727">
            <v>0</v>
          </cell>
          <cell r="CC727">
            <v>0</v>
          </cell>
          <cell r="CD727">
            <v>0</v>
          </cell>
          <cell r="CE727">
            <v>0</v>
          </cell>
          <cell r="CF727">
            <v>0</v>
          </cell>
          <cell r="CG727">
            <v>0</v>
          </cell>
          <cell r="CH727">
            <v>0</v>
          </cell>
          <cell r="CN727">
            <v>0</v>
          </cell>
          <cell r="CO727">
            <v>0</v>
          </cell>
          <cell r="CP727">
            <v>0</v>
          </cell>
          <cell r="CQ727">
            <v>0</v>
          </cell>
          <cell r="CS727">
            <v>0</v>
          </cell>
          <cell r="CT727">
            <v>0</v>
          </cell>
          <cell r="CU727">
            <v>0</v>
          </cell>
          <cell r="CV727">
            <v>0</v>
          </cell>
          <cell r="CW727">
            <v>0</v>
          </cell>
          <cell r="EE727">
            <v>0</v>
          </cell>
          <cell r="EF727">
            <v>0</v>
          </cell>
          <cell r="EH727">
            <v>0</v>
          </cell>
          <cell r="EI727">
            <v>0</v>
          </cell>
          <cell r="EJ727">
            <v>0</v>
          </cell>
          <cell r="EK727">
            <v>0</v>
          </cell>
          <cell r="EL727">
            <v>0</v>
          </cell>
          <cell r="EM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V728">
            <v>0</v>
          </cell>
          <cell r="AW728">
            <v>0</v>
          </cell>
          <cell r="AX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0</v>
          </cell>
          <cell r="CB728">
            <v>0</v>
          </cell>
          <cell r="CC728">
            <v>0</v>
          </cell>
          <cell r="CD728">
            <v>0</v>
          </cell>
          <cell r="CE728">
            <v>0</v>
          </cell>
          <cell r="CF728">
            <v>0</v>
          </cell>
          <cell r="CG728">
            <v>0</v>
          </cell>
          <cell r="CH728">
            <v>0</v>
          </cell>
          <cell r="CN728">
            <v>0</v>
          </cell>
          <cell r="CO728">
            <v>0</v>
          </cell>
          <cell r="CP728">
            <v>0</v>
          </cell>
          <cell r="CQ728">
            <v>0</v>
          </cell>
          <cell r="CS728">
            <v>0</v>
          </cell>
          <cell r="CT728">
            <v>0</v>
          </cell>
          <cell r="CU728">
            <v>0</v>
          </cell>
          <cell r="CV728">
            <v>0</v>
          </cell>
          <cell r="CW728">
            <v>0</v>
          </cell>
          <cell r="EE728">
            <v>0</v>
          </cell>
          <cell r="EF728">
            <v>0</v>
          </cell>
          <cell r="EH728">
            <v>0</v>
          </cell>
          <cell r="EI728">
            <v>0</v>
          </cell>
          <cell r="EJ728">
            <v>0</v>
          </cell>
          <cell r="EK728">
            <v>0</v>
          </cell>
          <cell r="EL728">
            <v>0</v>
          </cell>
          <cell r="EM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V729">
            <v>0</v>
          </cell>
          <cell r="AW729">
            <v>0</v>
          </cell>
          <cell r="AX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0</v>
          </cell>
          <cell r="CB729">
            <v>0</v>
          </cell>
          <cell r="CC729">
            <v>0</v>
          </cell>
          <cell r="CD729">
            <v>0</v>
          </cell>
          <cell r="CE729">
            <v>0</v>
          </cell>
          <cell r="CF729">
            <v>0</v>
          </cell>
          <cell r="CG729">
            <v>0</v>
          </cell>
          <cell r="CH729">
            <v>0</v>
          </cell>
          <cell r="CN729">
            <v>0</v>
          </cell>
          <cell r="CO729">
            <v>0</v>
          </cell>
          <cell r="CP729">
            <v>0</v>
          </cell>
          <cell r="CQ729">
            <v>0</v>
          </cell>
          <cell r="CS729">
            <v>0</v>
          </cell>
          <cell r="CT729">
            <v>0</v>
          </cell>
          <cell r="CU729">
            <v>0</v>
          </cell>
          <cell r="CV729">
            <v>0</v>
          </cell>
          <cell r="CW729">
            <v>0</v>
          </cell>
          <cell r="EE729">
            <v>0</v>
          </cell>
          <cell r="EF729">
            <v>0</v>
          </cell>
          <cell r="EH729">
            <v>0</v>
          </cell>
          <cell r="EI729">
            <v>0</v>
          </cell>
          <cell r="EJ729">
            <v>0</v>
          </cell>
          <cell r="EK729">
            <v>0</v>
          </cell>
          <cell r="EL729">
            <v>0</v>
          </cell>
          <cell r="EM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V730">
            <v>0</v>
          </cell>
          <cell r="AW730">
            <v>0</v>
          </cell>
          <cell r="AX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0</v>
          </cell>
          <cell r="CB730">
            <v>0</v>
          </cell>
          <cell r="CC730">
            <v>0</v>
          </cell>
          <cell r="CD730">
            <v>0</v>
          </cell>
          <cell r="CE730">
            <v>0</v>
          </cell>
          <cell r="CF730">
            <v>0</v>
          </cell>
          <cell r="CG730">
            <v>0</v>
          </cell>
          <cell r="CH730">
            <v>0</v>
          </cell>
          <cell r="CN730">
            <v>0</v>
          </cell>
          <cell r="CO730">
            <v>0</v>
          </cell>
          <cell r="CP730">
            <v>0</v>
          </cell>
          <cell r="CQ730">
            <v>0</v>
          </cell>
          <cell r="CS730">
            <v>0</v>
          </cell>
          <cell r="CT730">
            <v>0</v>
          </cell>
          <cell r="CU730">
            <v>0</v>
          </cell>
          <cell r="CV730">
            <v>0</v>
          </cell>
          <cell r="CW730">
            <v>0</v>
          </cell>
          <cell r="EE730">
            <v>0</v>
          </cell>
          <cell r="EF730">
            <v>0</v>
          </cell>
          <cell r="EH730">
            <v>0</v>
          </cell>
          <cell r="EI730">
            <v>0</v>
          </cell>
          <cell r="EJ730">
            <v>0</v>
          </cell>
          <cell r="EK730">
            <v>0</v>
          </cell>
          <cell r="EL730">
            <v>0</v>
          </cell>
          <cell r="EM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V731">
            <v>0</v>
          </cell>
          <cell r="AW731">
            <v>0</v>
          </cell>
          <cell r="AX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0</v>
          </cell>
          <cell r="CB731">
            <v>0</v>
          </cell>
          <cell r="CC731">
            <v>0</v>
          </cell>
          <cell r="CD731">
            <v>0</v>
          </cell>
          <cell r="CE731">
            <v>0</v>
          </cell>
          <cell r="CF731">
            <v>0</v>
          </cell>
          <cell r="CG731">
            <v>0</v>
          </cell>
          <cell r="CH731">
            <v>0</v>
          </cell>
          <cell r="CN731">
            <v>0</v>
          </cell>
          <cell r="CO731">
            <v>0</v>
          </cell>
          <cell r="CP731">
            <v>0</v>
          </cell>
          <cell r="CQ731">
            <v>0</v>
          </cell>
          <cell r="CS731">
            <v>0</v>
          </cell>
          <cell r="CT731">
            <v>0</v>
          </cell>
          <cell r="CU731">
            <v>0</v>
          </cell>
          <cell r="CV731">
            <v>0</v>
          </cell>
          <cell r="CW731">
            <v>0</v>
          </cell>
          <cell r="EE731">
            <v>0</v>
          </cell>
          <cell r="EF731">
            <v>0</v>
          </cell>
          <cell r="EH731">
            <v>0</v>
          </cell>
          <cell r="EI731">
            <v>0</v>
          </cell>
          <cell r="EJ731">
            <v>0</v>
          </cell>
          <cell r="EK731">
            <v>0</v>
          </cell>
          <cell r="EL731">
            <v>0</v>
          </cell>
          <cell r="EM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V732">
            <v>0</v>
          </cell>
          <cell r="AW732">
            <v>0</v>
          </cell>
          <cell r="AX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0</v>
          </cell>
          <cell r="CB732">
            <v>0</v>
          </cell>
          <cell r="CC732">
            <v>0</v>
          </cell>
          <cell r="CD732">
            <v>0</v>
          </cell>
          <cell r="CE732">
            <v>0</v>
          </cell>
          <cell r="CF732">
            <v>0</v>
          </cell>
          <cell r="CG732">
            <v>0</v>
          </cell>
          <cell r="CH732">
            <v>0</v>
          </cell>
          <cell r="CN732">
            <v>0</v>
          </cell>
          <cell r="CO732">
            <v>0</v>
          </cell>
          <cell r="CP732">
            <v>0</v>
          </cell>
          <cell r="CQ732">
            <v>0</v>
          </cell>
          <cell r="CS732">
            <v>0</v>
          </cell>
          <cell r="CT732">
            <v>0</v>
          </cell>
          <cell r="CU732">
            <v>0</v>
          </cell>
          <cell r="CV732">
            <v>0</v>
          </cell>
          <cell r="CW732">
            <v>0</v>
          </cell>
          <cell r="EE732">
            <v>0</v>
          </cell>
          <cell r="EF732">
            <v>0</v>
          </cell>
          <cell r="EH732">
            <v>0</v>
          </cell>
          <cell r="EI732">
            <v>0</v>
          </cell>
          <cell r="EJ732">
            <v>0</v>
          </cell>
          <cell r="EK732">
            <v>0</v>
          </cell>
          <cell r="EL732">
            <v>0</v>
          </cell>
          <cell r="EM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V733">
            <v>0</v>
          </cell>
          <cell r="AW733">
            <v>0</v>
          </cell>
          <cell r="AX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0</v>
          </cell>
          <cell r="CB733">
            <v>0</v>
          </cell>
          <cell r="CC733">
            <v>0</v>
          </cell>
          <cell r="CD733">
            <v>0</v>
          </cell>
          <cell r="CE733">
            <v>0</v>
          </cell>
          <cell r="CF733">
            <v>0</v>
          </cell>
          <cell r="CG733">
            <v>0</v>
          </cell>
          <cell r="CH733">
            <v>0</v>
          </cell>
          <cell r="CN733">
            <v>0</v>
          </cell>
          <cell r="CO733">
            <v>0</v>
          </cell>
          <cell r="CP733">
            <v>0</v>
          </cell>
          <cell r="CQ733">
            <v>0</v>
          </cell>
          <cell r="CS733">
            <v>0</v>
          </cell>
          <cell r="CT733">
            <v>0</v>
          </cell>
          <cell r="CU733">
            <v>0</v>
          </cell>
          <cell r="CV733">
            <v>0</v>
          </cell>
          <cell r="CW733">
            <v>0</v>
          </cell>
          <cell r="EE733">
            <v>0</v>
          </cell>
          <cell r="EF733">
            <v>0</v>
          </cell>
          <cell r="EH733">
            <v>0</v>
          </cell>
          <cell r="EI733">
            <v>0</v>
          </cell>
          <cell r="EJ733">
            <v>0</v>
          </cell>
          <cell r="EK733">
            <v>0</v>
          </cell>
          <cell r="EL733">
            <v>0</v>
          </cell>
          <cell r="EM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V734">
            <v>0</v>
          </cell>
          <cell r="AW734">
            <v>0</v>
          </cell>
          <cell r="AX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0</v>
          </cell>
          <cell r="CB734">
            <v>0</v>
          </cell>
          <cell r="CC734">
            <v>0</v>
          </cell>
          <cell r="CD734">
            <v>0</v>
          </cell>
          <cell r="CE734">
            <v>0</v>
          </cell>
          <cell r="CF734">
            <v>0</v>
          </cell>
          <cell r="CG734">
            <v>0</v>
          </cell>
          <cell r="CH734">
            <v>0</v>
          </cell>
          <cell r="CN734">
            <v>0</v>
          </cell>
          <cell r="CO734">
            <v>0</v>
          </cell>
          <cell r="CP734">
            <v>0</v>
          </cell>
          <cell r="CQ734">
            <v>0</v>
          </cell>
          <cell r="CS734">
            <v>0</v>
          </cell>
          <cell r="CT734">
            <v>0</v>
          </cell>
          <cell r="CU734">
            <v>0</v>
          </cell>
          <cell r="CV734">
            <v>0</v>
          </cell>
          <cell r="CW734">
            <v>0</v>
          </cell>
          <cell r="EE734">
            <v>0</v>
          </cell>
          <cell r="EF734">
            <v>0</v>
          </cell>
          <cell r="EH734">
            <v>0</v>
          </cell>
          <cell r="EI734">
            <v>0</v>
          </cell>
          <cell r="EJ734">
            <v>0</v>
          </cell>
          <cell r="EK734">
            <v>0</v>
          </cell>
          <cell r="EL734">
            <v>0</v>
          </cell>
          <cell r="EM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V735">
            <v>0</v>
          </cell>
          <cell r="AW735">
            <v>0</v>
          </cell>
          <cell r="AX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0</v>
          </cell>
          <cell r="CB735">
            <v>0</v>
          </cell>
          <cell r="CC735">
            <v>0</v>
          </cell>
          <cell r="CD735">
            <v>0</v>
          </cell>
          <cell r="CE735">
            <v>0</v>
          </cell>
          <cell r="CF735">
            <v>0</v>
          </cell>
          <cell r="CG735">
            <v>0</v>
          </cell>
          <cell r="CH735">
            <v>0</v>
          </cell>
          <cell r="CN735">
            <v>0</v>
          </cell>
          <cell r="CO735">
            <v>0</v>
          </cell>
          <cell r="CP735">
            <v>0</v>
          </cell>
          <cell r="CQ735">
            <v>0</v>
          </cell>
          <cell r="CS735">
            <v>0</v>
          </cell>
          <cell r="CT735">
            <v>0</v>
          </cell>
          <cell r="CU735">
            <v>0</v>
          </cell>
          <cell r="CV735">
            <v>0</v>
          </cell>
          <cell r="CW735">
            <v>0</v>
          </cell>
          <cell r="EE735">
            <v>0</v>
          </cell>
          <cell r="EF735">
            <v>0</v>
          </cell>
          <cell r="EH735">
            <v>0</v>
          </cell>
          <cell r="EI735">
            <v>0</v>
          </cell>
          <cell r="EJ735">
            <v>0</v>
          </cell>
          <cell r="EK735">
            <v>0</v>
          </cell>
          <cell r="EL735">
            <v>0</v>
          </cell>
          <cell r="EM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V736">
            <v>0</v>
          </cell>
          <cell r="AW736">
            <v>0</v>
          </cell>
          <cell r="AX736">
            <v>0</v>
          </cell>
          <cell r="BA736">
            <v>0</v>
          </cell>
          <cell r="BB736">
            <v>0</v>
          </cell>
          <cell r="BC736">
            <v>0</v>
          </cell>
          <cell r="BD736">
            <v>0</v>
          </cell>
          <cell r="BE736">
            <v>0</v>
          </cell>
          <cell r="BF736">
            <v>0</v>
          </cell>
          <cell r="BG736">
            <v>0</v>
          </cell>
          <cell r="BH736">
            <v>0</v>
          </cell>
          <cell r="BI736">
            <v>0</v>
          </cell>
          <cell r="BJ736">
            <v>0</v>
          </cell>
          <cell r="BK736">
            <v>0</v>
          </cell>
          <cell r="BL736">
            <v>0</v>
          </cell>
          <cell r="BM736">
            <v>0</v>
          </cell>
          <cell r="BN736">
            <v>0</v>
          </cell>
          <cell r="BO736">
            <v>0</v>
          </cell>
          <cell r="BP736">
            <v>0</v>
          </cell>
          <cell r="BQ736">
            <v>0</v>
          </cell>
          <cell r="BR736">
            <v>0</v>
          </cell>
          <cell r="BS736">
            <v>0</v>
          </cell>
          <cell r="BT736">
            <v>0</v>
          </cell>
          <cell r="BU736">
            <v>0</v>
          </cell>
          <cell r="BV736">
            <v>0</v>
          </cell>
          <cell r="BW736">
            <v>0</v>
          </cell>
          <cell r="BX736">
            <v>0</v>
          </cell>
          <cell r="BY736">
            <v>0</v>
          </cell>
          <cell r="BZ736">
            <v>0</v>
          </cell>
          <cell r="CA736">
            <v>0</v>
          </cell>
          <cell r="CB736">
            <v>0</v>
          </cell>
          <cell r="CC736">
            <v>0</v>
          </cell>
          <cell r="CD736">
            <v>0</v>
          </cell>
          <cell r="CE736">
            <v>0</v>
          </cell>
          <cell r="CF736">
            <v>0</v>
          </cell>
          <cell r="CG736">
            <v>0</v>
          </cell>
          <cell r="CH736">
            <v>0</v>
          </cell>
          <cell r="CN736">
            <v>0</v>
          </cell>
          <cell r="CO736">
            <v>0</v>
          </cell>
          <cell r="CP736">
            <v>0</v>
          </cell>
          <cell r="CQ736">
            <v>0</v>
          </cell>
          <cell r="CS736">
            <v>0</v>
          </cell>
          <cell r="CT736">
            <v>0</v>
          </cell>
          <cell r="CU736">
            <v>0</v>
          </cell>
          <cell r="CV736">
            <v>0</v>
          </cell>
          <cell r="CW736">
            <v>0</v>
          </cell>
          <cell r="EE736">
            <v>0</v>
          </cell>
          <cell r="EF736">
            <v>0</v>
          </cell>
          <cell r="EH736">
            <v>0</v>
          </cell>
          <cell r="EI736">
            <v>0</v>
          </cell>
          <cell r="EJ736">
            <v>0</v>
          </cell>
          <cell r="EK736">
            <v>0</v>
          </cell>
          <cell r="EL736">
            <v>0</v>
          </cell>
          <cell r="EM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V737">
            <v>0</v>
          </cell>
          <cell r="AW737">
            <v>0</v>
          </cell>
          <cell r="AX737">
            <v>0</v>
          </cell>
          <cell r="BA737">
            <v>0</v>
          </cell>
          <cell r="BB737">
            <v>0</v>
          </cell>
          <cell r="BC737">
            <v>0</v>
          </cell>
          <cell r="BD737">
            <v>0</v>
          </cell>
          <cell r="BE737">
            <v>0</v>
          </cell>
          <cell r="BF737">
            <v>0</v>
          </cell>
          <cell r="BG737">
            <v>0</v>
          </cell>
          <cell r="BH737">
            <v>0</v>
          </cell>
          <cell r="BI737">
            <v>0</v>
          </cell>
          <cell r="BJ737">
            <v>0</v>
          </cell>
          <cell r="BK737">
            <v>0</v>
          </cell>
          <cell r="BL737">
            <v>0</v>
          </cell>
          <cell r="BM737">
            <v>0</v>
          </cell>
          <cell r="BN737">
            <v>0</v>
          </cell>
          <cell r="BO737">
            <v>0</v>
          </cell>
          <cell r="BP737">
            <v>0</v>
          </cell>
          <cell r="BQ737">
            <v>0</v>
          </cell>
          <cell r="BR737">
            <v>0</v>
          </cell>
          <cell r="BS737">
            <v>0</v>
          </cell>
          <cell r="BT737">
            <v>0</v>
          </cell>
          <cell r="BU737">
            <v>0</v>
          </cell>
          <cell r="BV737">
            <v>0</v>
          </cell>
          <cell r="BW737">
            <v>0</v>
          </cell>
          <cell r="BX737">
            <v>0</v>
          </cell>
          <cell r="BY737">
            <v>0</v>
          </cell>
          <cell r="BZ737">
            <v>0</v>
          </cell>
          <cell r="CA737">
            <v>0</v>
          </cell>
          <cell r="CB737">
            <v>0</v>
          </cell>
          <cell r="CC737">
            <v>0</v>
          </cell>
          <cell r="CD737">
            <v>0</v>
          </cell>
          <cell r="CE737">
            <v>0</v>
          </cell>
          <cell r="CF737">
            <v>0</v>
          </cell>
          <cell r="CG737">
            <v>0</v>
          </cell>
          <cell r="CH737">
            <v>0</v>
          </cell>
          <cell r="CN737">
            <v>0</v>
          </cell>
          <cell r="CO737">
            <v>0</v>
          </cell>
          <cell r="CP737">
            <v>0</v>
          </cell>
          <cell r="CQ737">
            <v>0</v>
          </cell>
          <cell r="CS737">
            <v>0</v>
          </cell>
          <cell r="CT737">
            <v>0</v>
          </cell>
          <cell r="CU737">
            <v>0</v>
          </cell>
          <cell r="CV737">
            <v>0</v>
          </cell>
          <cell r="CW737">
            <v>0</v>
          </cell>
          <cell r="EE737">
            <v>0</v>
          </cell>
          <cell r="EF737">
            <v>0</v>
          </cell>
          <cell r="EH737">
            <v>0</v>
          </cell>
          <cell r="EI737">
            <v>0</v>
          </cell>
          <cell r="EJ737">
            <v>0</v>
          </cell>
          <cell r="EK737">
            <v>0</v>
          </cell>
          <cell r="EL737">
            <v>0</v>
          </cell>
          <cell r="EM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V738">
            <v>0</v>
          </cell>
          <cell r="AW738">
            <v>0</v>
          </cell>
          <cell r="AX738">
            <v>0</v>
          </cell>
          <cell r="BA738">
            <v>0</v>
          </cell>
          <cell r="BB738">
            <v>0</v>
          </cell>
          <cell r="BC738">
            <v>0</v>
          </cell>
          <cell r="BD738">
            <v>0</v>
          </cell>
          <cell r="BE738">
            <v>0</v>
          </cell>
          <cell r="BF738">
            <v>0</v>
          </cell>
          <cell r="BG738">
            <v>0</v>
          </cell>
          <cell r="BH738">
            <v>0</v>
          </cell>
          <cell r="BI738">
            <v>0</v>
          </cell>
          <cell r="BJ738">
            <v>0</v>
          </cell>
          <cell r="BK738">
            <v>0</v>
          </cell>
          <cell r="BL738">
            <v>0</v>
          </cell>
          <cell r="BM738">
            <v>0</v>
          </cell>
          <cell r="BN738">
            <v>0</v>
          </cell>
          <cell r="BO738">
            <v>0</v>
          </cell>
          <cell r="BP738">
            <v>0</v>
          </cell>
          <cell r="BQ738">
            <v>0</v>
          </cell>
          <cell r="BR738">
            <v>0</v>
          </cell>
          <cell r="BS738">
            <v>0</v>
          </cell>
          <cell r="BT738">
            <v>0</v>
          </cell>
          <cell r="BU738">
            <v>0</v>
          </cell>
          <cell r="BV738">
            <v>0</v>
          </cell>
          <cell r="BW738">
            <v>0</v>
          </cell>
          <cell r="BX738">
            <v>0</v>
          </cell>
          <cell r="BY738">
            <v>0</v>
          </cell>
          <cell r="BZ738">
            <v>0</v>
          </cell>
          <cell r="CA738">
            <v>0</v>
          </cell>
          <cell r="CB738">
            <v>0</v>
          </cell>
          <cell r="CC738">
            <v>0</v>
          </cell>
          <cell r="CD738">
            <v>0</v>
          </cell>
          <cell r="CE738">
            <v>0</v>
          </cell>
          <cell r="CF738">
            <v>0</v>
          </cell>
          <cell r="CG738">
            <v>0</v>
          </cell>
          <cell r="CH738">
            <v>0</v>
          </cell>
          <cell r="CN738">
            <v>0</v>
          </cell>
          <cell r="CO738">
            <v>0</v>
          </cell>
          <cell r="CP738">
            <v>0</v>
          </cell>
          <cell r="CQ738">
            <v>0</v>
          </cell>
          <cell r="CS738">
            <v>0</v>
          </cell>
          <cell r="CT738">
            <v>0</v>
          </cell>
          <cell r="CU738">
            <v>0</v>
          </cell>
          <cell r="CV738">
            <v>0</v>
          </cell>
          <cell r="CW738">
            <v>0</v>
          </cell>
          <cell r="EE738">
            <v>0</v>
          </cell>
          <cell r="EF738">
            <v>0</v>
          </cell>
          <cell r="EH738">
            <v>0</v>
          </cell>
          <cell r="EI738">
            <v>0</v>
          </cell>
          <cell r="EJ738">
            <v>0</v>
          </cell>
          <cell r="EK738">
            <v>0</v>
          </cell>
          <cell r="EL738">
            <v>0</v>
          </cell>
          <cell r="EM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V739">
            <v>0</v>
          </cell>
          <cell r="AW739">
            <v>0</v>
          </cell>
          <cell r="AX739">
            <v>0</v>
          </cell>
          <cell r="BA739">
            <v>0</v>
          </cell>
          <cell r="BB739">
            <v>0</v>
          </cell>
          <cell r="BC739">
            <v>0</v>
          </cell>
          <cell r="BD739">
            <v>0</v>
          </cell>
          <cell r="BE739">
            <v>0</v>
          </cell>
          <cell r="BF739">
            <v>0</v>
          </cell>
          <cell r="BG739">
            <v>0</v>
          </cell>
          <cell r="BH739">
            <v>0</v>
          </cell>
          <cell r="BI739">
            <v>0</v>
          </cell>
          <cell r="BJ739">
            <v>0</v>
          </cell>
          <cell r="BK739">
            <v>0</v>
          </cell>
          <cell r="BL739">
            <v>0</v>
          </cell>
          <cell r="BM739">
            <v>0</v>
          </cell>
          <cell r="BN739">
            <v>0</v>
          </cell>
          <cell r="BO739">
            <v>0</v>
          </cell>
          <cell r="BP739">
            <v>0</v>
          </cell>
          <cell r="BQ739">
            <v>0</v>
          </cell>
          <cell r="BR739">
            <v>0</v>
          </cell>
          <cell r="BS739">
            <v>0</v>
          </cell>
          <cell r="BT739">
            <v>0</v>
          </cell>
          <cell r="BU739">
            <v>0</v>
          </cell>
          <cell r="BV739">
            <v>0</v>
          </cell>
          <cell r="BW739">
            <v>0</v>
          </cell>
          <cell r="BX739">
            <v>0</v>
          </cell>
          <cell r="BY739">
            <v>0</v>
          </cell>
          <cell r="BZ739">
            <v>0</v>
          </cell>
          <cell r="CA739">
            <v>0</v>
          </cell>
          <cell r="CB739">
            <v>0</v>
          </cell>
          <cell r="CC739">
            <v>0</v>
          </cell>
          <cell r="CD739">
            <v>0</v>
          </cell>
          <cell r="CE739">
            <v>0</v>
          </cell>
          <cell r="CF739">
            <v>0</v>
          </cell>
          <cell r="CG739">
            <v>0</v>
          </cell>
          <cell r="CH739">
            <v>0</v>
          </cell>
          <cell r="CN739">
            <v>0</v>
          </cell>
          <cell r="CO739">
            <v>0</v>
          </cell>
          <cell r="CP739">
            <v>0</v>
          </cell>
          <cell r="CQ739">
            <v>0</v>
          </cell>
          <cell r="CS739">
            <v>0</v>
          </cell>
          <cell r="CT739">
            <v>0</v>
          </cell>
          <cell r="CU739">
            <v>0</v>
          </cell>
          <cell r="CV739">
            <v>0</v>
          </cell>
          <cell r="CW739">
            <v>0</v>
          </cell>
          <cell r="EE739">
            <v>0</v>
          </cell>
          <cell r="EF739">
            <v>0</v>
          </cell>
          <cell r="EH739">
            <v>0</v>
          </cell>
          <cell r="EI739">
            <v>0</v>
          </cell>
          <cell r="EJ739">
            <v>0</v>
          </cell>
          <cell r="EK739">
            <v>0</v>
          </cell>
          <cell r="EL739">
            <v>0</v>
          </cell>
          <cell r="EM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V740">
            <v>0</v>
          </cell>
          <cell r="AW740">
            <v>0</v>
          </cell>
          <cell r="AX740">
            <v>0</v>
          </cell>
          <cell r="BA740">
            <v>0</v>
          </cell>
          <cell r="BB740">
            <v>0</v>
          </cell>
          <cell r="BC740">
            <v>0</v>
          </cell>
          <cell r="BD740">
            <v>0</v>
          </cell>
          <cell r="BE740">
            <v>0</v>
          </cell>
          <cell r="BF740">
            <v>0</v>
          </cell>
          <cell r="BG740">
            <v>0</v>
          </cell>
          <cell r="BH740">
            <v>0</v>
          </cell>
          <cell r="BI740">
            <v>0</v>
          </cell>
          <cell r="BJ740">
            <v>0</v>
          </cell>
          <cell r="BK740">
            <v>0</v>
          </cell>
          <cell r="BL740">
            <v>0</v>
          </cell>
          <cell r="BM740">
            <v>0</v>
          </cell>
          <cell r="BN740">
            <v>0</v>
          </cell>
          <cell r="BO740">
            <v>0</v>
          </cell>
          <cell r="BP740">
            <v>0</v>
          </cell>
          <cell r="BQ740">
            <v>0</v>
          </cell>
          <cell r="BR740">
            <v>0</v>
          </cell>
          <cell r="BS740">
            <v>0</v>
          </cell>
          <cell r="BT740">
            <v>0</v>
          </cell>
          <cell r="BU740">
            <v>0</v>
          </cell>
          <cell r="BV740">
            <v>0</v>
          </cell>
          <cell r="BW740">
            <v>0</v>
          </cell>
          <cell r="BX740">
            <v>0</v>
          </cell>
          <cell r="BY740">
            <v>0</v>
          </cell>
          <cell r="BZ740">
            <v>0</v>
          </cell>
          <cell r="CA740">
            <v>0</v>
          </cell>
          <cell r="CB740">
            <v>0</v>
          </cell>
          <cell r="CC740">
            <v>0</v>
          </cell>
          <cell r="CD740">
            <v>0</v>
          </cell>
          <cell r="CE740">
            <v>0</v>
          </cell>
          <cell r="CF740">
            <v>0</v>
          </cell>
          <cell r="CG740">
            <v>0</v>
          </cell>
          <cell r="CH740">
            <v>0</v>
          </cell>
          <cell r="CN740">
            <v>0</v>
          </cell>
          <cell r="CO740">
            <v>0</v>
          </cell>
          <cell r="CP740">
            <v>0</v>
          </cell>
          <cell r="CQ740">
            <v>0</v>
          </cell>
          <cell r="CS740">
            <v>0</v>
          </cell>
          <cell r="CT740">
            <v>0</v>
          </cell>
          <cell r="CU740">
            <v>0</v>
          </cell>
          <cell r="CV740">
            <v>0</v>
          </cell>
          <cell r="CW740">
            <v>0</v>
          </cell>
          <cell r="EE740">
            <v>0</v>
          </cell>
          <cell r="EF740">
            <v>0</v>
          </cell>
          <cell r="EH740">
            <v>0</v>
          </cell>
          <cell r="EI740">
            <v>0</v>
          </cell>
          <cell r="EJ740">
            <v>0</v>
          </cell>
          <cell r="EK740">
            <v>0</v>
          </cell>
          <cell r="EL740">
            <v>0</v>
          </cell>
          <cell r="EM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V741">
            <v>0</v>
          </cell>
          <cell r="AW741">
            <v>0</v>
          </cell>
          <cell r="AX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0</v>
          </cell>
          <cell r="CB741">
            <v>0</v>
          </cell>
          <cell r="CC741">
            <v>0</v>
          </cell>
          <cell r="CD741">
            <v>0</v>
          </cell>
          <cell r="CE741">
            <v>0</v>
          </cell>
          <cell r="CF741">
            <v>0</v>
          </cell>
          <cell r="CG741">
            <v>0</v>
          </cell>
          <cell r="CH741">
            <v>0</v>
          </cell>
          <cell r="CN741">
            <v>0</v>
          </cell>
          <cell r="CO741">
            <v>0</v>
          </cell>
          <cell r="CP741">
            <v>0</v>
          </cell>
          <cell r="CQ741">
            <v>0</v>
          </cell>
          <cell r="CS741">
            <v>0</v>
          </cell>
          <cell r="CT741">
            <v>0</v>
          </cell>
          <cell r="CU741">
            <v>0</v>
          </cell>
          <cell r="CV741">
            <v>0</v>
          </cell>
          <cell r="CW741">
            <v>0</v>
          </cell>
          <cell r="EE741">
            <v>0</v>
          </cell>
          <cell r="EF741">
            <v>0</v>
          </cell>
          <cell r="EH741">
            <v>0</v>
          </cell>
          <cell r="EI741">
            <v>0</v>
          </cell>
          <cell r="EJ741">
            <v>0</v>
          </cell>
          <cell r="EK741">
            <v>0</v>
          </cell>
          <cell r="EL741">
            <v>0</v>
          </cell>
          <cell r="EM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V742">
            <v>0</v>
          </cell>
          <cell r="AW742">
            <v>0</v>
          </cell>
          <cell r="AX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N742">
            <v>0</v>
          </cell>
          <cell r="CO742">
            <v>0</v>
          </cell>
          <cell r="CP742">
            <v>0</v>
          </cell>
          <cell r="CQ742">
            <v>0</v>
          </cell>
          <cell r="CS742">
            <v>0</v>
          </cell>
          <cell r="CT742">
            <v>0</v>
          </cell>
          <cell r="CU742">
            <v>0</v>
          </cell>
          <cell r="CV742">
            <v>0</v>
          </cell>
          <cell r="CW742">
            <v>0</v>
          </cell>
          <cell r="EE742">
            <v>0</v>
          </cell>
          <cell r="EF742">
            <v>0</v>
          </cell>
          <cell r="EH742">
            <v>0</v>
          </cell>
          <cell r="EI742">
            <v>0</v>
          </cell>
          <cell r="EJ742">
            <v>0</v>
          </cell>
          <cell r="EK742">
            <v>0</v>
          </cell>
          <cell r="EL742">
            <v>0</v>
          </cell>
          <cell r="EM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V743">
            <v>0</v>
          </cell>
          <cell r="AW743">
            <v>0</v>
          </cell>
          <cell r="AX743">
            <v>0</v>
          </cell>
          <cell r="BA743">
            <v>0</v>
          </cell>
          <cell r="BB743">
            <v>0</v>
          </cell>
          <cell r="BC743">
            <v>0</v>
          </cell>
          <cell r="BD743">
            <v>0</v>
          </cell>
          <cell r="BE743">
            <v>0</v>
          </cell>
          <cell r="BF743">
            <v>0</v>
          </cell>
          <cell r="BG743">
            <v>0</v>
          </cell>
          <cell r="BH743">
            <v>0</v>
          </cell>
          <cell r="BI743">
            <v>0</v>
          </cell>
          <cell r="BJ743">
            <v>0</v>
          </cell>
          <cell r="BK743">
            <v>0</v>
          </cell>
          <cell r="BL743">
            <v>0</v>
          </cell>
          <cell r="BM743">
            <v>0</v>
          </cell>
          <cell r="BN743">
            <v>0</v>
          </cell>
          <cell r="BO743">
            <v>0</v>
          </cell>
          <cell r="BP743">
            <v>0</v>
          </cell>
          <cell r="BQ743">
            <v>0</v>
          </cell>
          <cell r="BR743">
            <v>0</v>
          </cell>
          <cell r="BS743">
            <v>0</v>
          </cell>
          <cell r="BT743">
            <v>0</v>
          </cell>
          <cell r="BU743">
            <v>0</v>
          </cell>
          <cell r="BV743">
            <v>0</v>
          </cell>
          <cell r="BW743">
            <v>0</v>
          </cell>
          <cell r="BX743">
            <v>0</v>
          </cell>
          <cell r="BY743">
            <v>0</v>
          </cell>
          <cell r="BZ743">
            <v>0</v>
          </cell>
          <cell r="CA743">
            <v>0</v>
          </cell>
          <cell r="CB743">
            <v>0</v>
          </cell>
          <cell r="CC743">
            <v>0</v>
          </cell>
          <cell r="CD743">
            <v>0</v>
          </cell>
          <cell r="CE743">
            <v>0</v>
          </cell>
          <cell r="CF743">
            <v>0</v>
          </cell>
          <cell r="CG743">
            <v>0</v>
          </cell>
          <cell r="CH743">
            <v>0</v>
          </cell>
          <cell r="CN743">
            <v>0</v>
          </cell>
          <cell r="CO743">
            <v>0</v>
          </cell>
          <cell r="CP743">
            <v>0</v>
          </cell>
          <cell r="CQ743">
            <v>0</v>
          </cell>
          <cell r="CS743">
            <v>0</v>
          </cell>
          <cell r="CT743">
            <v>0</v>
          </cell>
          <cell r="CU743">
            <v>0</v>
          </cell>
          <cell r="CV743">
            <v>0</v>
          </cell>
          <cell r="CW743">
            <v>0</v>
          </cell>
          <cell r="EE743">
            <v>0</v>
          </cell>
          <cell r="EF743">
            <v>0</v>
          </cell>
          <cell r="EH743">
            <v>0</v>
          </cell>
          <cell r="EI743">
            <v>0</v>
          </cell>
          <cell r="EJ743">
            <v>0</v>
          </cell>
          <cell r="EK743">
            <v>0</v>
          </cell>
          <cell r="EL743">
            <v>0</v>
          </cell>
          <cell r="EM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V744">
            <v>0</v>
          </cell>
          <cell r="AW744">
            <v>0</v>
          </cell>
          <cell r="AX744">
            <v>0</v>
          </cell>
          <cell r="BA744">
            <v>0</v>
          </cell>
          <cell r="BB744">
            <v>0</v>
          </cell>
          <cell r="BC744">
            <v>0</v>
          </cell>
          <cell r="BD744">
            <v>0</v>
          </cell>
          <cell r="BE744">
            <v>0</v>
          </cell>
          <cell r="BF744">
            <v>0</v>
          </cell>
          <cell r="BG744">
            <v>0</v>
          </cell>
          <cell r="BH744">
            <v>0</v>
          </cell>
          <cell r="BI744">
            <v>0</v>
          </cell>
          <cell r="BJ744">
            <v>0</v>
          </cell>
          <cell r="BK744">
            <v>0</v>
          </cell>
          <cell r="BL744">
            <v>0</v>
          </cell>
          <cell r="BM744">
            <v>0</v>
          </cell>
          <cell r="BN744">
            <v>0</v>
          </cell>
          <cell r="BO744">
            <v>0</v>
          </cell>
          <cell r="BP744">
            <v>0</v>
          </cell>
          <cell r="BQ744">
            <v>0</v>
          </cell>
          <cell r="BR744">
            <v>0</v>
          </cell>
          <cell r="BS744">
            <v>0</v>
          </cell>
          <cell r="BT744">
            <v>0</v>
          </cell>
          <cell r="BU744">
            <v>0</v>
          </cell>
          <cell r="BV744">
            <v>0</v>
          </cell>
          <cell r="BW744">
            <v>0</v>
          </cell>
          <cell r="BX744">
            <v>0</v>
          </cell>
          <cell r="BY744">
            <v>0</v>
          </cell>
          <cell r="BZ744">
            <v>0</v>
          </cell>
          <cell r="CA744">
            <v>0</v>
          </cell>
          <cell r="CB744">
            <v>0</v>
          </cell>
          <cell r="CC744">
            <v>0</v>
          </cell>
          <cell r="CD744">
            <v>0</v>
          </cell>
          <cell r="CE744">
            <v>0</v>
          </cell>
          <cell r="CF744">
            <v>0</v>
          </cell>
          <cell r="CG744">
            <v>0</v>
          </cell>
          <cell r="CH744">
            <v>0</v>
          </cell>
          <cell r="CN744">
            <v>0</v>
          </cell>
          <cell r="CO744">
            <v>0</v>
          </cell>
          <cell r="CP744">
            <v>0</v>
          </cell>
          <cell r="CQ744">
            <v>0</v>
          </cell>
          <cell r="CS744">
            <v>0</v>
          </cell>
          <cell r="CT744">
            <v>0</v>
          </cell>
          <cell r="CU744">
            <v>0</v>
          </cell>
          <cell r="CV744">
            <v>0</v>
          </cell>
          <cell r="CW744">
            <v>0</v>
          </cell>
          <cell r="EE744">
            <v>0</v>
          </cell>
          <cell r="EF744">
            <v>0</v>
          </cell>
          <cell r="EH744">
            <v>0</v>
          </cell>
          <cell r="EI744">
            <v>0</v>
          </cell>
          <cell r="EJ744">
            <v>0</v>
          </cell>
          <cell r="EK744">
            <v>0</v>
          </cell>
          <cell r="EL744">
            <v>0</v>
          </cell>
          <cell r="EM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V745">
            <v>0</v>
          </cell>
          <cell r="AW745">
            <v>0</v>
          </cell>
          <cell r="AX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0</v>
          </cell>
          <cell r="CB745">
            <v>0</v>
          </cell>
          <cell r="CC745">
            <v>0</v>
          </cell>
          <cell r="CD745">
            <v>0</v>
          </cell>
          <cell r="CE745">
            <v>0</v>
          </cell>
          <cell r="CF745">
            <v>0</v>
          </cell>
          <cell r="CG745">
            <v>0</v>
          </cell>
          <cell r="CH745">
            <v>0</v>
          </cell>
          <cell r="CN745">
            <v>0</v>
          </cell>
          <cell r="CO745">
            <v>0</v>
          </cell>
          <cell r="CP745">
            <v>0</v>
          </cell>
          <cell r="CQ745">
            <v>0</v>
          </cell>
          <cell r="CS745">
            <v>0</v>
          </cell>
          <cell r="CT745">
            <v>0</v>
          </cell>
          <cell r="CU745">
            <v>0</v>
          </cell>
          <cell r="CV745">
            <v>0</v>
          </cell>
          <cell r="CW745">
            <v>0</v>
          </cell>
          <cell r="EE745">
            <v>0</v>
          </cell>
          <cell r="EF745">
            <v>0</v>
          </cell>
          <cell r="EH745">
            <v>0</v>
          </cell>
          <cell r="EI745">
            <v>0</v>
          </cell>
          <cell r="EJ745">
            <v>0</v>
          </cell>
          <cell r="EK745">
            <v>0</v>
          </cell>
          <cell r="EL745">
            <v>0</v>
          </cell>
          <cell r="EM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V746">
            <v>0</v>
          </cell>
          <cell r="AW746">
            <v>0</v>
          </cell>
          <cell r="AX746">
            <v>0</v>
          </cell>
          <cell r="BA746">
            <v>0</v>
          </cell>
          <cell r="BB746">
            <v>0</v>
          </cell>
          <cell r="BC746">
            <v>0</v>
          </cell>
          <cell r="BD746">
            <v>0</v>
          </cell>
          <cell r="BE746">
            <v>0</v>
          </cell>
          <cell r="BF746">
            <v>0</v>
          </cell>
          <cell r="BG746">
            <v>0</v>
          </cell>
          <cell r="BH746">
            <v>0</v>
          </cell>
          <cell r="BI746">
            <v>0</v>
          </cell>
          <cell r="BJ746">
            <v>0</v>
          </cell>
          <cell r="BK746">
            <v>0</v>
          </cell>
          <cell r="BL746">
            <v>0</v>
          </cell>
          <cell r="BM746">
            <v>0</v>
          </cell>
          <cell r="BN746">
            <v>0</v>
          </cell>
          <cell r="BO746">
            <v>0</v>
          </cell>
          <cell r="BP746">
            <v>0</v>
          </cell>
          <cell r="BQ746">
            <v>0</v>
          </cell>
          <cell r="BR746">
            <v>0</v>
          </cell>
          <cell r="BS746">
            <v>0</v>
          </cell>
          <cell r="BT746">
            <v>0</v>
          </cell>
          <cell r="BU746">
            <v>0</v>
          </cell>
          <cell r="BV746">
            <v>0</v>
          </cell>
          <cell r="BW746">
            <v>0</v>
          </cell>
          <cell r="BX746">
            <v>0</v>
          </cell>
          <cell r="BY746">
            <v>0</v>
          </cell>
          <cell r="BZ746">
            <v>0</v>
          </cell>
          <cell r="CA746">
            <v>0</v>
          </cell>
          <cell r="CB746">
            <v>0</v>
          </cell>
          <cell r="CC746">
            <v>0</v>
          </cell>
          <cell r="CD746">
            <v>0</v>
          </cell>
          <cell r="CE746">
            <v>0</v>
          </cell>
          <cell r="CF746">
            <v>0</v>
          </cell>
          <cell r="CG746">
            <v>0</v>
          </cell>
          <cell r="CH746">
            <v>0</v>
          </cell>
          <cell r="CN746">
            <v>0</v>
          </cell>
          <cell r="CO746">
            <v>0</v>
          </cell>
          <cell r="CP746">
            <v>0</v>
          </cell>
          <cell r="CQ746">
            <v>0</v>
          </cell>
          <cell r="CS746">
            <v>0</v>
          </cell>
          <cell r="CT746">
            <v>0</v>
          </cell>
          <cell r="CU746">
            <v>0</v>
          </cell>
          <cell r="CV746">
            <v>0</v>
          </cell>
          <cell r="CW746">
            <v>0</v>
          </cell>
          <cell r="EE746">
            <v>0</v>
          </cell>
          <cell r="EF746">
            <v>0</v>
          </cell>
          <cell r="EH746">
            <v>0</v>
          </cell>
          <cell r="EI746">
            <v>0</v>
          </cell>
          <cell r="EJ746">
            <v>0</v>
          </cell>
          <cell r="EK746">
            <v>0</v>
          </cell>
          <cell r="EL746">
            <v>0</v>
          </cell>
          <cell r="EM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V747">
            <v>0</v>
          </cell>
          <cell r="AW747">
            <v>0</v>
          </cell>
          <cell r="AX747">
            <v>0</v>
          </cell>
          <cell r="BA747">
            <v>0</v>
          </cell>
          <cell r="BB747">
            <v>0</v>
          </cell>
          <cell r="BC747">
            <v>0</v>
          </cell>
          <cell r="BD747">
            <v>0</v>
          </cell>
          <cell r="BE747">
            <v>0</v>
          </cell>
          <cell r="BF747">
            <v>0</v>
          </cell>
          <cell r="BG747">
            <v>0</v>
          </cell>
          <cell r="BH747">
            <v>0</v>
          </cell>
          <cell r="BI747">
            <v>0</v>
          </cell>
          <cell r="BJ747">
            <v>0</v>
          </cell>
          <cell r="BK747">
            <v>0</v>
          </cell>
          <cell r="BL747">
            <v>0</v>
          </cell>
          <cell r="BM747">
            <v>0</v>
          </cell>
          <cell r="BN747">
            <v>0</v>
          </cell>
          <cell r="BO747">
            <v>0</v>
          </cell>
          <cell r="BP747">
            <v>0</v>
          </cell>
          <cell r="BQ747">
            <v>0</v>
          </cell>
          <cell r="BR747">
            <v>0</v>
          </cell>
          <cell r="BS747">
            <v>0</v>
          </cell>
          <cell r="BT747">
            <v>0</v>
          </cell>
          <cell r="BU747">
            <v>0</v>
          </cell>
          <cell r="BV747">
            <v>0</v>
          </cell>
          <cell r="BW747">
            <v>0</v>
          </cell>
          <cell r="BX747">
            <v>0</v>
          </cell>
          <cell r="BY747">
            <v>0</v>
          </cell>
          <cell r="BZ747">
            <v>0</v>
          </cell>
          <cell r="CA747">
            <v>0</v>
          </cell>
          <cell r="CB747">
            <v>0</v>
          </cell>
          <cell r="CC747">
            <v>0</v>
          </cell>
          <cell r="CD747">
            <v>0</v>
          </cell>
          <cell r="CE747">
            <v>0</v>
          </cell>
          <cell r="CF747">
            <v>0</v>
          </cell>
          <cell r="CG747">
            <v>0</v>
          </cell>
          <cell r="CH747">
            <v>0</v>
          </cell>
          <cell r="CN747">
            <v>0</v>
          </cell>
          <cell r="CO747">
            <v>0</v>
          </cell>
          <cell r="CP747">
            <v>0</v>
          </cell>
          <cell r="CQ747">
            <v>0</v>
          </cell>
          <cell r="CS747">
            <v>0</v>
          </cell>
          <cell r="CT747">
            <v>0</v>
          </cell>
          <cell r="CU747">
            <v>0</v>
          </cell>
          <cell r="CV747">
            <v>0</v>
          </cell>
          <cell r="CW747">
            <v>0</v>
          </cell>
          <cell r="EE747">
            <v>0</v>
          </cell>
          <cell r="EF747">
            <v>0</v>
          </cell>
          <cell r="EH747">
            <v>0</v>
          </cell>
          <cell r="EI747">
            <v>0</v>
          </cell>
          <cell r="EJ747">
            <v>0</v>
          </cell>
          <cell r="EK747">
            <v>0</v>
          </cell>
          <cell r="EL747">
            <v>0</v>
          </cell>
          <cell r="EM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V748">
            <v>0</v>
          </cell>
          <cell r="AW748">
            <v>0</v>
          </cell>
          <cell r="AX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0</v>
          </cell>
          <cell r="CB748">
            <v>0</v>
          </cell>
          <cell r="CC748">
            <v>0</v>
          </cell>
          <cell r="CD748">
            <v>0</v>
          </cell>
          <cell r="CE748">
            <v>0</v>
          </cell>
          <cell r="CF748">
            <v>0</v>
          </cell>
          <cell r="CG748">
            <v>0</v>
          </cell>
          <cell r="CH748">
            <v>0</v>
          </cell>
          <cell r="CN748">
            <v>0</v>
          </cell>
          <cell r="CO748">
            <v>0</v>
          </cell>
          <cell r="CP748">
            <v>0</v>
          </cell>
          <cell r="CQ748">
            <v>0</v>
          </cell>
          <cell r="CS748">
            <v>0</v>
          </cell>
          <cell r="CT748">
            <v>0</v>
          </cell>
          <cell r="CU748">
            <v>0</v>
          </cell>
          <cell r="CV748">
            <v>0</v>
          </cell>
          <cell r="CW748">
            <v>0</v>
          </cell>
          <cell r="EE748">
            <v>0</v>
          </cell>
          <cell r="EF748">
            <v>0</v>
          </cell>
          <cell r="EH748">
            <v>0</v>
          </cell>
          <cell r="EI748">
            <v>0</v>
          </cell>
          <cell r="EJ748">
            <v>0</v>
          </cell>
          <cell r="EK748">
            <v>0</v>
          </cell>
          <cell r="EL748">
            <v>0</v>
          </cell>
          <cell r="EM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V749">
            <v>0</v>
          </cell>
          <cell r="AW749">
            <v>0</v>
          </cell>
          <cell r="AX749">
            <v>0</v>
          </cell>
          <cell r="BA749">
            <v>0</v>
          </cell>
          <cell r="BB749">
            <v>0</v>
          </cell>
          <cell r="BC749">
            <v>0</v>
          </cell>
          <cell r="BD749">
            <v>0</v>
          </cell>
          <cell r="BE749">
            <v>0</v>
          </cell>
          <cell r="BF749">
            <v>0</v>
          </cell>
          <cell r="BG749">
            <v>0</v>
          </cell>
          <cell r="BH749">
            <v>0</v>
          </cell>
          <cell r="BI749">
            <v>0</v>
          </cell>
          <cell r="BJ749">
            <v>0</v>
          </cell>
          <cell r="BK749">
            <v>0</v>
          </cell>
          <cell r="BL749">
            <v>0</v>
          </cell>
          <cell r="BM749">
            <v>0</v>
          </cell>
          <cell r="BN749">
            <v>0</v>
          </cell>
          <cell r="BO749">
            <v>0</v>
          </cell>
          <cell r="BP749">
            <v>0</v>
          </cell>
          <cell r="BQ749">
            <v>0</v>
          </cell>
          <cell r="BR749">
            <v>0</v>
          </cell>
          <cell r="BS749">
            <v>0</v>
          </cell>
          <cell r="BT749">
            <v>0</v>
          </cell>
          <cell r="BU749">
            <v>0</v>
          </cell>
          <cell r="BV749">
            <v>0</v>
          </cell>
          <cell r="BW749">
            <v>0</v>
          </cell>
          <cell r="BX749">
            <v>0</v>
          </cell>
          <cell r="BY749">
            <v>0</v>
          </cell>
          <cell r="BZ749">
            <v>0</v>
          </cell>
          <cell r="CA749">
            <v>0</v>
          </cell>
          <cell r="CB749">
            <v>0</v>
          </cell>
          <cell r="CC749">
            <v>0</v>
          </cell>
          <cell r="CD749">
            <v>0</v>
          </cell>
          <cell r="CE749">
            <v>0</v>
          </cell>
          <cell r="CF749">
            <v>0</v>
          </cell>
          <cell r="CG749">
            <v>0</v>
          </cell>
          <cell r="CH749">
            <v>0</v>
          </cell>
          <cell r="CN749">
            <v>0</v>
          </cell>
          <cell r="CO749">
            <v>0</v>
          </cell>
          <cell r="CP749">
            <v>0</v>
          </cell>
          <cell r="CQ749">
            <v>0</v>
          </cell>
          <cell r="CS749">
            <v>0</v>
          </cell>
          <cell r="CT749">
            <v>0</v>
          </cell>
          <cell r="CU749">
            <v>0</v>
          </cell>
          <cell r="CV749">
            <v>0</v>
          </cell>
          <cell r="CW749">
            <v>0</v>
          </cell>
          <cell r="EE749">
            <v>0</v>
          </cell>
          <cell r="EF749">
            <v>0</v>
          </cell>
          <cell r="EH749">
            <v>0</v>
          </cell>
          <cell r="EI749">
            <v>0</v>
          </cell>
          <cell r="EJ749">
            <v>0</v>
          </cell>
          <cell r="EK749">
            <v>0</v>
          </cell>
          <cell r="EL749">
            <v>0</v>
          </cell>
          <cell r="EM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V750">
            <v>0</v>
          </cell>
          <cell r="AW750">
            <v>0</v>
          </cell>
          <cell r="AX750">
            <v>0</v>
          </cell>
          <cell r="BA750">
            <v>0</v>
          </cell>
          <cell r="BB750">
            <v>0</v>
          </cell>
          <cell r="BC750">
            <v>0</v>
          </cell>
          <cell r="BD750">
            <v>0</v>
          </cell>
          <cell r="BE750">
            <v>0</v>
          </cell>
          <cell r="BF750">
            <v>0</v>
          </cell>
          <cell r="BG750">
            <v>0</v>
          </cell>
          <cell r="BH750">
            <v>0</v>
          </cell>
          <cell r="BI750">
            <v>0</v>
          </cell>
          <cell r="BJ750">
            <v>0</v>
          </cell>
          <cell r="BK750">
            <v>0</v>
          </cell>
          <cell r="BL750">
            <v>0</v>
          </cell>
          <cell r="BM750">
            <v>0</v>
          </cell>
          <cell r="BN750">
            <v>0</v>
          </cell>
          <cell r="BO750">
            <v>0</v>
          </cell>
          <cell r="BP750">
            <v>0</v>
          </cell>
          <cell r="BQ750">
            <v>0</v>
          </cell>
          <cell r="BR750">
            <v>0</v>
          </cell>
          <cell r="BS750">
            <v>0</v>
          </cell>
          <cell r="BT750">
            <v>0</v>
          </cell>
          <cell r="BU750">
            <v>0</v>
          </cell>
          <cell r="BV750">
            <v>0</v>
          </cell>
          <cell r="BW750">
            <v>0</v>
          </cell>
          <cell r="BX750">
            <v>0</v>
          </cell>
          <cell r="BY750">
            <v>0</v>
          </cell>
          <cell r="BZ750">
            <v>0</v>
          </cell>
          <cell r="CA750">
            <v>0</v>
          </cell>
          <cell r="CB750">
            <v>0</v>
          </cell>
          <cell r="CC750">
            <v>0</v>
          </cell>
          <cell r="CD750">
            <v>0</v>
          </cell>
          <cell r="CE750">
            <v>0</v>
          </cell>
          <cell r="CF750">
            <v>0</v>
          </cell>
          <cell r="CG750">
            <v>0</v>
          </cell>
          <cell r="CH750">
            <v>0</v>
          </cell>
          <cell r="CN750">
            <v>0</v>
          </cell>
          <cell r="CO750">
            <v>0</v>
          </cell>
          <cell r="CP750">
            <v>0</v>
          </cell>
          <cell r="CQ750">
            <v>0</v>
          </cell>
          <cell r="CS750">
            <v>0</v>
          </cell>
          <cell r="CT750">
            <v>0</v>
          </cell>
          <cell r="CU750">
            <v>0</v>
          </cell>
          <cell r="CV750">
            <v>0</v>
          </cell>
          <cell r="CW750">
            <v>0</v>
          </cell>
          <cell r="EE750">
            <v>0</v>
          </cell>
          <cell r="EF750">
            <v>0</v>
          </cell>
          <cell r="EH750">
            <v>0</v>
          </cell>
          <cell r="EI750">
            <v>0</v>
          </cell>
          <cell r="EJ750">
            <v>0</v>
          </cell>
          <cell r="EK750">
            <v>0</v>
          </cell>
          <cell r="EL750">
            <v>0</v>
          </cell>
          <cell r="EM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V751">
            <v>0</v>
          </cell>
          <cell r="AW751">
            <v>0</v>
          </cell>
          <cell r="AX751">
            <v>0</v>
          </cell>
          <cell r="BA751">
            <v>0</v>
          </cell>
          <cell r="BB751">
            <v>0</v>
          </cell>
          <cell r="BC751">
            <v>0</v>
          </cell>
          <cell r="BD751">
            <v>0</v>
          </cell>
          <cell r="BE751">
            <v>0</v>
          </cell>
          <cell r="BF751">
            <v>0</v>
          </cell>
          <cell r="BG751">
            <v>0</v>
          </cell>
          <cell r="BH751">
            <v>0</v>
          </cell>
          <cell r="BI751">
            <v>0</v>
          </cell>
          <cell r="BJ751">
            <v>0</v>
          </cell>
          <cell r="BK751">
            <v>0</v>
          </cell>
          <cell r="BL751">
            <v>0</v>
          </cell>
          <cell r="BM751">
            <v>0</v>
          </cell>
          <cell r="BN751">
            <v>0</v>
          </cell>
          <cell r="BO751">
            <v>0</v>
          </cell>
          <cell r="BP751">
            <v>0</v>
          </cell>
          <cell r="BQ751">
            <v>0</v>
          </cell>
          <cell r="BR751">
            <v>0</v>
          </cell>
          <cell r="BS751">
            <v>0</v>
          </cell>
          <cell r="BT751">
            <v>0</v>
          </cell>
          <cell r="BU751">
            <v>0</v>
          </cell>
          <cell r="BV751">
            <v>0</v>
          </cell>
          <cell r="BW751">
            <v>0</v>
          </cell>
          <cell r="BX751">
            <v>0</v>
          </cell>
          <cell r="BY751">
            <v>0</v>
          </cell>
          <cell r="BZ751">
            <v>0</v>
          </cell>
          <cell r="CA751">
            <v>0</v>
          </cell>
          <cell r="CB751">
            <v>0</v>
          </cell>
          <cell r="CC751">
            <v>0</v>
          </cell>
          <cell r="CD751">
            <v>0</v>
          </cell>
          <cell r="CE751">
            <v>0</v>
          </cell>
          <cell r="CF751">
            <v>0</v>
          </cell>
          <cell r="CG751">
            <v>0</v>
          </cell>
          <cell r="CH751">
            <v>0</v>
          </cell>
          <cell r="CN751">
            <v>0</v>
          </cell>
          <cell r="CO751">
            <v>0</v>
          </cell>
          <cell r="CP751">
            <v>0</v>
          </cell>
          <cell r="CQ751">
            <v>0</v>
          </cell>
          <cell r="CS751">
            <v>0</v>
          </cell>
          <cell r="CT751">
            <v>0</v>
          </cell>
          <cell r="CU751">
            <v>0</v>
          </cell>
          <cell r="CV751">
            <v>0</v>
          </cell>
          <cell r="CW751">
            <v>0</v>
          </cell>
          <cell r="EE751">
            <v>0</v>
          </cell>
          <cell r="EF751">
            <v>0</v>
          </cell>
          <cell r="EH751">
            <v>0</v>
          </cell>
          <cell r="EI751">
            <v>0</v>
          </cell>
          <cell r="EJ751">
            <v>0</v>
          </cell>
          <cell r="EK751">
            <v>0</v>
          </cell>
          <cell r="EL751">
            <v>0</v>
          </cell>
          <cell r="EM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V752">
            <v>0</v>
          </cell>
          <cell r="AW752">
            <v>0</v>
          </cell>
          <cell r="AX752">
            <v>0</v>
          </cell>
          <cell r="BA752">
            <v>0</v>
          </cell>
          <cell r="BB752">
            <v>0</v>
          </cell>
          <cell r="BC752">
            <v>0</v>
          </cell>
          <cell r="BD752">
            <v>0</v>
          </cell>
          <cell r="BE752">
            <v>0</v>
          </cell>
          <cell r="BF752">
            <v>0</v>
          </cell>
          <cell r="BG752">
            <v>0</v>
          </cell>
          <cell r="BH752">
            <v>0</v>
          </cell>
          <cell r="BI752">
            <v>0</v>
          </cell>
          <cell r="BJ752">
            <v>0</v>
          </cell>
          <cell r="BK752">
            <v>0</v>
          </cell>
          <cell r="BL752">
            <v>0</v>
          </cell>
          <cell r="BM752">
            <v>0</v>
          </cell>
          <cell r="BN752">
            <v>0</v>
          </cell>
          <cell r="BO752">
            <v>0</v>
          </cell>
          <cell r="BP752">
            <v>0</v>
          </cell>
          <cell r="BQ752">
            <v>0</v>
          </cell>
          <cell r="BR752">
            <v>0</v>
          </cell>
          <cell r="BS752">
            <v>0</v>
          </cell>
          <cell r="BT752">
            <v>0</v>
          </cell>
          <cell r="BU752">
            <v>0</v>
          </cell>
          <cell r="BV752">
            <v>0</v>
          </cell>
          <cell r="BW752">
            <v>0</v>
          </cell>
          <cell r="BX752">
            <v>0</v>
          </cell>
          <cell r="BY752">
            <v>0</v>
          </cell>
          <cell r="BZ752">
            <v>0</v>
          </cell>
          <cell r="CA752">
            <v>0</v>
          </cell>
          <cell r="CB752">
            <v>0</v>
          </cell>
          <cell r="CC752">
            <v>0</v>
          </cell>
          <cell r="CD752">
            <v>0</v>
          </cell>
          <cell r="CE752">
            <v>0</v>
          </cell>
          <cell r="CF752">
            <v>0</v>
          </cell>
          <cell r="CG752">
            <v>0</v>
          </cell>
          <cell r="CH752">
            <v>0</v>
          </cell>
          <cell r="CN752">
            <v>0</v>
          </cell>
          <cell r="CO752">
            <v>0</v>
          </cell>
          <cell r="CP752">
            <v>0</v>
          </cell>
          <cell r="CQ752">
            <v>0</v>
          </cell>
          <cell r="CS752">
            <v>0</v>
          </cell>
          <cell r="CT752">
            <v>0</v>
          </cell>
          <cell r="CU752">
            <v>0</v>
          </cell>
          <cell r="CV752">
            <v>0</v>
          </cell>
          <cell r="CW752">
            <v>0</v>
          </cell>
          <cell r="EE752">
            <v>0</v>
          </cell>
          <cell r="EF752">
            <v>0</v>
          </cell>
          <cell r="EH752">
            <v>0</v>
          </cell>
          <cell r="EI752">
            <v>0</v>
          </cell>
          <cell r="EJ752">
            <v>0</v>
          </cell>
          <cell r="EK752">
            <v>0</v>
          </cell>
          <cell r="EL752">
            <v>0</v>
          </cell>
          <cell r="EM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V753">
            <v>0</v>
          </cell>
          <cell r="AW753">
            <v>0</v>
          </cell>
          <cell r="AX753">
            <v>0</v>
          </cell>
          <cell r="BA753">
            <v>0</v>
          </cell>
          <cell r="BB753">
            <v>0</v>
          </cell>
          <cell r="BC753">
            <v>0</v>
          </cell>
          <cell r="BD753">
            <v>0</v>
          </cell>
          <cell r="BE753">
            <v>0</v>
          </cell>
          <cell r="BF753">
            <v>0</v>
          </cell>
          <cell r="BG753">
            <v>0</v>
          </cell>
          <cell r="BH753">
            <v>0</v>
          </cell>
          <cell r="BI753">
            <v>0</v>
          </cell>
          <cell r="BJ753">
            <v>0</v>
          </cell>
          <cell r="BK753">
            <v>0</v>
          </cell>
          <cell r="BL753">
            <v>0</v>
          </cell>
          <cell r="BM753">
            <v>0</v>
          </cell>
          <cell r="BN753">
            <v>0</v>
          </cell>
          <cell r="BO753">
            <v>0</v>
          </cell>
          <cell r="BP753">
            <v>0</v>
          </cell>
          <cell r="BQ753">
            <v>0</v>
          </cell>
          <cell r="BR753">
            <v>0</v>
          </cell>
          <cell r="BS753">
            <v>0</v>
          </cell>
          <cell r="BT753">
            <v>0</v>
          </cell>
          <cell r="BU753">
            <v>0</v>
          </cell>
          <cell r="BV753">
            <v>0</v>
          </cell>
          <cell r="BW753">
            <v>0</v>
          </cell>
          <cell r="BX753">
            <v>0</v>
          </cell>
          <cell r="BY753">
            <v>0</v>
          </cell>
          <cell r="BZ753">
            <v>0</v>
          </cell>
          <cell r="CA753">
            <v>0</v>
          </cell>
          <cell r="CB753">
            <v>0</v>
          </cell>
          <cell r="CC753">
            <v>0</v>
          </cell>
          <cell r="CD753">
            <v>0</v>
          </cell>
          <cell r="CE753">
            <v>0</v>
          </cell>
          <cell r="CF753">
            <v>0</v>
          </cell>
          <cell r="CG753">
            <v>0</v>
          </cell>
          <cell r="CH753">
            <v>0</v>
          </cell>
          <cell r="CN753">
            <v>0</v>
          </cell>
          <cell r="CO753">
            <v>0</v>
          </cell>
          <cell r="CP753">
            <v>0</v>
          </cell>
          <cell r="CQ753">
            <v>0</v>
          </cell>
          <cell r="CS753">
            <v>0</v>
          </cell>
          <cell r="CT753">
            <v>0</v>
          </cell>
          <cell r="CU753">
            <v>0</v>
          </cell>
          <cell r="CV753">
            <v>0</v>
          </cell>
          <cell r="CW753">
            <v>0</v>
          </cell>
          <cell r="EE753">
            <v>0</v>
          </cell>
          <cell r="EF753">
            <v>0</v>
          </cell>
          <cell r="EH753">
            <v>0</v>
          </cell>
          <cell r="EI753">
            <v>0</v>
          </cell>
          <cell r="EJ753">
            <v>0</v>
          </cell>
          <cell r="EK753">
            <v>0</v>
          </cell>
          <cell r="EL753">
            <v>0</v>
          </cell>
          <cell r="EM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V754">
            <v>0</v>
          </cell>
          <cell r="AW754">
            <v>0</v>
          </cell>
          <cell r="AX754">
            <v>0</v>
          </cell>
          <cell r="BA754">
            <v>0</v>
          </cell>
          <cell r="BB754">
            <v>0</v>
          </cell>
          <cell r="BC754">
            <v>0</v>
          </cell>
          <cell r="BD754">
            <v>0</v>
          </cell>
          <cell r="BE754">
            <v>0</v>
          </cell>
          <cell r="BF754">
            <v>0</v>
          </cell>
          <cell r="BG754">
            <v>0</v>
          </cell>
          <cell r="BH754">
            <v>0</v>
          </cell>
          <cell r="BI754">
            <v>0</v>
          </cell>
          <cell r="BJ754">
            <v>0</v>
          </cell>
          <cell r="BK754">
            <v>0</v>
          </cell>
          <cell r="BL754">
            <v>0</v>
          </cell>
          <cell r="BM754">
            <v>0</v>
          </cell>
          <cell r="BN754">
            <v>0</v>
          </cell>
          <cell r="BO754">
            <v>0</v>
          </cell>
          <cell r="BP754">
            <v>0</v>
          </cell>
          <cell r="BQ754">
            <v>0</v>
          </cell>
          <cell r="BR754">
            <v>0</v>
          </cell>
          <cell r="BS754">
            <v>0</v>
          </cell>
          <cell r="BT754">
            <v>0</v>
          </cell>
          <cell r="BU754">
            <v>0</v>
          </cell>
          <cell r="BV754">
            <v>0</v>
          </cell>
          <cell r="BW754">
            <v>0</v>
          </cell>
          <cell r="BX754">
            <v>0</v>
          </cell>
          <cell r="BY754">
            <v>0</v>
          </cell>
          <cell r="BZ754">
            <v>0</v>
          </cell>
          <cell r="CA754">
            <v>0</v>
          </cell>
          <cell r="CB754">
            <v>0</v>
          </cell>
          <cell r="CC754">
            <v>0</v>
          </cell>
          <cell r="CD754">
            <v>0</v>
          </cell>
          <cell r="CE754">
            <v>0</v>
          </cell>
          <cell r="CF754">
            <v>0</v>
          </cell>
          <cell r="CG754">
            <v>0</v>
          </cell>
          <cell r="CH754">
            <v>0</v>
          </cell>
          <cell r="CN754">
            <v>0</v>
          </cell>
          <cell r="CO754">
            <v>0</v>
          </cell>
          <cell r="CP754">
            <v>0</v>
          </cell>
          <cell r="CQ754">
            <v>0</v>
          </cell>
          <cell r="CS754">
            <v>0</v>
          </cell>
          <cell r="CT754">
            <v>0</v>
          </cell>
          <cell r="CU754">
            <v>0</v>
          </cell>
          <cell r="CV754">
            <v>0</v>
          </cell>
          <cell r="CW754">
            <v>0</v>
          </cell>
          <cell r="EE754">
            <v>0</v>
          </cell>
          <cell r="EF754">
            <v>0</v>
          </cell>
          <cell r="EH754">
            <v>0</v>
          </cell>
          <cell r="EI754">
            <v>0</v>
          </cell>
          <cell r="EJ754">
            <v>0</v>
          </cell>
          <cell r="EK754">
            <v>0</v>
          </cell>
          <cell r="EL754">
            <v>0</v>
          </cell>
          <cell r="EM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V755">
            <v>0</v>
          </cell>
          <cell r="AW755">
            <v>0</v>
          </cell>
          <cell r="AX755">
            <v>0</v>
          </cell>
          <cell r="BA755">
            <v>0</v>
          </cell>
          <cell r="BB755">
            <v>0</v>
          </cell>
          <cell r="BC755">
            <v>0</v>
          </cell>
          <cell r="BD755">
            <v>0</v>
          </cell>
          <cell r="BE755">
            <v>0</v>
          </cell>
          <cell r="BF755">
            <v>0</v>
          </cell>
          <cell r="BG755">
            <v>0</v>
          </cell>
          <cell r="BH755">
            <v>0</v>
          </cell>
          <cell r="BI755">
            <v>0</v>
          </cell>
          <cell r="BJ755">
            <v>0</v>
          </cell>
          <cell r="BK755">
            <v>0</v>
          </cell>
          <cell r="BL755">
            <v>0</v>
          </cell>
          <cell r="BM755">
            <v>0</v>
          </cell>
          <cell r="BN755">
            <v>0</v>
          </cell>
          <cell r="BO755">
            <v>0</v>
          </cell>
          <cell r="BP755">
            <v>0</v>
          </cell>
          <cell r="BQ755">
            <v>0</v>
          </cell>
          <cell r="BR755">
            <v>0</v>
          </cell>
          <cell r="BS755">
            <v>0</v>
          </cell>
          <cell r="BT755">
            <v>0</v>
          </cell>
          <cell r="BU755">
            <v>0</v>
          </cell>
          <cell r="BV755">
            <v>0</v>
          </cell>
          <cell r="BW755">
            <v>0</v>
          </cell>
          <cell r="BX755">
            <v>0</v>
          </cell>
          <cell r="BY755">
            <v>0</v>
          </cell>
          <cell r="BZ755">
            <v>0</v>
          </cell>
          <cell r="CA755">
            <v>0</v>
          </cell>
          <cell r="CB755">
            <v>0</v>
          </cell>
          <cell r="CC755">
            <v>0</v>
          </cell>
          <cell r="CD755">
            <v>0</v>
          </cell>
          <cell r="CE755">
            <v>0</v>
          </cell>
          <cell r="CF755">
            <v>0</v>
          </cell>
          <cell r="CG755">
            <v>0</v>
          </cell>
          <cell r="CH755">
            <v>0</v>
          </cell>
          <cell r="CN755">
            <v>0</v>
          </cell>
          <cell r="CO755">
            <v>0</v>
          </cell>
          <cell r="CP755">
            <v>0</v>
          </cell>
          <cell r="CQ755">
            <v>0</v>
          </cell>
          <cell r="CS755">
            <v>0</v>
          </cell>
          <cell r="CT755">
            <v>0</v>
          </cell>
          <cell r="CU755">
            <v>0</v>
          </cell>
          <cell r="CV755">
            <v>0</v>
          </cell>
          <cell r="CW755">
            <v>0</v>
          </cell>
          <cell r="EE755">
            <v>0</v>
          </cell>
          <cell r="EF755">
            <v>0</v>
          </cell>
          <cell r="EH755">
            <v>0</v>
          </cell>
          <cell r="EI755">
            <v>0</v>
          </cell>
          <cell r="EJ755">
            <v>0</v>
          </cell>
          <cell r="EK755">
            <v>0</v>
          </cell>
          <cell r="EL755">
            <v>0</v>
          </cell>
          <cell r="EM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V756">
            <v>0</v>
          </cell>
          <cell r="AW756">
            <v>0</v>
          </cell>
          <cell r="AX756">
            <v>0</v>
          </cell>
          <cell r="BA756">
            <v>0</v>
          </cell>
          <cell r="BB756">
            <v>0</v>
          </cell>
          <cell r="BC756">
            <v>0</v>
          </cell>
          <cell r="BD756">
            <v>0</v>
          </cell>
          <cell r="BE756">
            <v>0</v>
          </cell>
          <cell r="BF756">
            <v>0</v>
          </cell>
          <cell r="BG756">
            <v>0</v>
          </cell>
          <cell r="BH756">
            <v>0</v>
          </cell>
          <cell r="BI756">
            <v>0</v>
          </cell>
          <cell r="BJ756">
            <v>0</v>
          </cell>
          <cell r="BK756">
            <v>0</v>
          </cell>
          <cell r="BL756">
            <v>0</v>
          </cell>
          <cell r="BM756">
            <v>0</v>
          </cell>
          <cell r="BN756">
            <v>0</v>
          </cell>
          <cell r="BO756">
            <v>0</v>
          </cell>
          <cell r="BP756">
            <v>0</v>
          </cell>
          <cell r="BQ756">
            <v>0</v>
          </cell>
          <cell r="BR756">
            <v>0</v>
          </cell>
          <cell r="BS756">
            <v>0</v>
          </cell>
          <cell r="BT756">
            <v>0</v>
          </cell>
          <cell r="BU756">
            <v>0</v>
          </cell>
          <cell r="BV756">
            <v>0</v>
          </cell>
          <cell r="BW756">
            <v>0</v>
          </cell>
          <cell r="BX756">
            <v>0</v>
          </cell>
          <cell r="BY756">
            <v>0</v>
          </cell>
          <cell r="BZ756">
            <v>0</v>
          </cell>
          <cell r="CA756">
            <v>0</v>
          </cell>
          <cell r="CB756">
            <v>0</v>
          </cell>
          <cell r="CC756">
            <v>0</v>
          </cell>
          <cell r="CD756">
            <v>0</v>
          </cell>
          <cell r="CE756">
            <v>0</v>
          </cell>
          <cell r="CF756">
            <v>0</v>
          </cell>
          <cell r="CG756">
            <v>0</v>
          </cell>
          <cell r="CH756">
            <v>0</v>
          </cell>
          <cell r="CN756">
            <v>0</v>
          </cell>
          <cell r="CO756">
            <v>0</v>
          </cell>
          <cell r="CP756">
            <v>0</v>
          </cell>
          <cell r="CQ756">
            <v>0</v>
          </cell>
          <cell r="CS756">
            <v>0</v>
          </cell>
          <cell r="CT756">
            <v>0</v>
          </cell>
          <cell r="CU756">
            <v>0</v>
          </cell>
          <cell r="CV756">
            <v>0</v>
          </cell>
          <cell r="CW756">
            <v>0</v>
          </cell>
          <cell r="EE756">
            <v>0</v>
          </cell>
          <cell r="EF756">
            <v>0</v>
          </cell>
          <cell r="EH756">
            <v>0</v>
          </cell>
          <cell r="EI756">
            <v>0</v>
          </cell>
          <cell r="EJ756">
            <v>0</v>
          </cell>
          <cell r="EK756">
            <v>0</v>
          </cell>
          <cell r="EL756">
            <v>0</v>
          </cell>
          <cell r="EM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V757">
            <v>0</v>
          </cell>
          <cell r="AW757">
            <v>0</v>
          </cell>
          <cell r="AX757">
            <v>0</v>
          </cell>
          <cell r="BA757">
            <v>0</v>
          </cell>
          <cell r="BB757">
            <v>0</v>
          </cell>
          <cell r="BC757">
            <v>0</v>
          </cell>
          <cell r="BD757">
            <v>0</v>
          </cell>
          <cell r="BE757">
            <v>0</v>
          </cell>
          <cell r="BF757">
            <v>0</v>
          </cell>
          <cell r="BG757">
            <v>0</v>
          </cell>
          <cell r="BH757">
            <v>0</v>
          </cell>
          <cell r="BI757">
            <v>0</v>
          </cell>
          <cell r="BJ757">
            <v>0</v>
          </cell>
          <cell r="BK757">
            <v>0</v>
          </cell>
          <cell r="BL757">
            <v>0</v>
          </cell>
          <cell r="BM757">
            <v>0</v>
          </cell>
          <cell r="BN757">
            <v>0</v>
          </cell>
          <cell r="BO757">
            <v>0</v>
          </cell>
          <cell r="BP757">
            <v>0</v>
          </cell>
          <cell r="BQ757">
            <v>0</v>
          </cell>
          <cell r="BR757">
            <v>0</v>
          </cell>
          <cell r="BS757">
            <v>0</v>
          </cell>
          <cell r="BT757">
            <v>0</v>
          </cell>
          <cell r="BU757">
            <v>0</v>
          </cell>
          <cell r="BV757">
            <v>0</v>
          </cell>
          <cell r="BW757">
            <v>0</v>
          </cell>
          <cell r="BX757">
            <v>0</v>
          </cell>
          <cell r="BY757">
            <v>0</v>
          </cell>
          <cell r="BZ757">
            <v>0</v>
          </cell>
          <cell r="CA757">
            <v>0</v>
          </cell>
          <cell r="CB757">
            <v>0</v>
          </cell>
          <cell r="CC757">
            <v>0</v>
          </cell>
          <cell r="CD757">
            <v>0</v>
          </cell>
          <cell r="CE757">
            <v>0</v>
          </cell>
          <cell r="CF757">
            <v>0</v>
          </cell>
          <cell r="CG757">
            <v>0</v>
          </cell>
          <cell r="CH757">
            <v>0</v>
          </cell>
          <cell r="CN757">
            <v>0</v>
          </cell>
          <cell r="CO757">
            <v>0</v>
          </cell>
          <cell r="CP757">
            <v>0</v>
          </cell>
          <cell r="CQ757">
            <v>0</v>
          </cell>
          <cell r="CS757">
            <v>0</v>
          </cell>
          <cell r="CT757">
            <v>0</v>
          </cell>
          <cell r="CU757">
            <v>0</v>
          </cell>
          <cell r="CV757">
            <v>0</v>
          </cell>
          <cell r="CW757">
            <v>0</v>
          </cell>
          <cell r="EE757">
            <v>0</v>
          </cell>
          <cell r="EF757">
            <v>0</v>
          </cell>
          <cell r="EH757">
            <v>0</v>
          </cell>
          <cell r="EI757">
            <v>0</v>
          </cell>
          <cell r="EJ757">
            <v>0</v>
          </cell>
          <cell r="EK757">
            <v>0</v>
          </cell>
          <cell r="EL757">
            <v>0</v>
          </cell>
          <cell r="EM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V758">
            <v>0</v>
          </cell>
          <cell r="AW758">
            <v>0</v>
          </cell>
          <cell r="AX758">
            <v>0</v>
          </cell>
          <cell r="BA758">
            <v>0</v>
          </cell>
          <cell r="BB758">
            <v>0</v>
          </cell>
          <cell r="BC758">
            <v>0</v>
          </cell>
          <cell r="BD758">
            <v>0</v>
          </cell>
          <cell r="BE758">
            <v>0</v>
          </cell>
          <cell r="BF758">
            <v>0</v>
          </cell>
          <cell r="BG758">
            <v>0</v>
          </cell>
          <cell r="BH758">
            <v>0</v>
          </cell>
          <cell r="BI758">
            <v>0</v>
          </cell>
          <cell r="BJ758">
            <v>0</v>
          </cell>
          <cell r="BK758">
            <v>0</v>
          </cell>
          <cell r="BL758">
            <v>0</v>
          </cell>
          <cell r="BM758">
            <v>0</v>
          </cell>
          <cell r="BN758">
            <v>0</v>
          </cell>
          <cell r="BO758">
            <v>0</v>
          </cell>
          <cell r="BP758">
            <v>0</v>
          </cell>
          <cell r="BQ758">
            <v>0</v>
          </cell>
          <cell r="BR758">
            <v>0</v>
          </cell>
          <cell r="BS758">
            <v>0</v>
          </cell>
          <cell r="BT758">
            <v>0</v>
          </cell>
          <cell r="BU758">
            <v>0</v>
          </cell>
          <cell r="BV758">
            <v>0</v>
          </cell>
          <cell r="BW758">
            <v>0</v>
          </cell>
          <cell r="BX758">
            <v>0</v>
          </cell>
          <cell r="BY758">
            <v>0</v>
          </cell>
          <cell r="BZ758">
            <v>0</v>
          </cell>
          <cell r="CA758">
            <v>0</v>
          </cell>
          <cell r="CB758">
            <v>0</v>
          </cell>
          <cell r="CC758">
            <v>0</v>
          </cell>
          <cell r="CD758">
            <v>0</v>
          </cell>
          <cell r="CE758">
            <v>0</v>
          </cell>
          <cell r="CF758">
            <v>0</v>
          </cell>
          <cell r="CG758">
            <v>0</v>
          </cell>
          <cell r="CH758">
            <v>0</v>
          </cell>
          <cell r="CN758">
            <v>0</v>
          </cell>
          <cell r="CO758">
            <v>0</v>
          </cell>
          <cell r="CP758">
            <v>0</v>
          </cell>
          <cell r="CQ758">
            <v>0</v>
          </cell>
          <cell r="CS758">
            <v>0</v>
          </cell>
          <cell r="CT758">
            <v>0</v>
          </cell>
          <cell r="CU758">
            <v>0</v>
          </cell>
          <cell r="CV758">
            <v>0</v>
          </cell>
          <cell r="CW758">
            <v>0</v>
          </cell>
          <cell r="EE758">
            <v>0</v>
          </cell>
          <cell r="EF758">
            <v>0</v>
          </cell>
          <cell r="EH758">
            <v>0</v>
          </cell>
          <cell r="EI758">
            <v>0</v>
          </cell>
          <cell r="EJ758">
            <v>0</v>
          </cell>
          <cell r="EK758">
            <v>0</v>
          </cell>
          <cell r="EL758">
            <v>0</v>
          </cell>
          <cell r="EM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V759">
            <v>0</v>
          </cell>
          <cell r="AW759">
            <v>0</v>
          </cell>
          <cell r="AX759">
            <v>0</v>
          </cell>
          <cell r="BA759">
            <v>0</v>
          </cell>
          <cell r="BB759">
            <v>0</v>
          </cell>
          <cell r="BC759">
            <v>0</v>
          </cell>
          <cell r="BD759">
            <v>0</v>
          </cell>
          <cell r="BE759">
            <v>0</v>
          </cell>
          <cell r="BF759">
            <v>0</v>
          </cell>
          <cell r="BG759">
            <v>0</v>
          </cell>
          <cell r="BH759">
            <v>0</v>
          </cell>
          <cell r="BI759">
            <v>0</v>
          </cell>
          <cell r="BJ759">
            <v>0</v>
          </cell>
          <cell r="BK759">
            <v>0</v>
          </cell>
          <cell r="BL759">
            <v>0</v>
          </cell>
          <cell r="BM759">
            <v>0</v>
          </cell>
          <cell r="BN759">
            <v>0</v>
          </cell>
          <cell r="BO759">
            <v>0</v>
          </cell>
          <cell r="BP759">
            <v>0</v>
          </cell>
          <cell r="BQ759">
            <v>0</v>
          </cell>
          <cell r="BR759">
            <v>0</v>
          </cell>
          <cell r="BS759">
            <v>0</v>
          </cell>
          <cell r="BT759">
            <v>0</v>
          </cell>
          <cell r="BU759">
            <v>0</v>
          </cell>
          <cell r="BV759">
            <v>0</v>
          </cell>
          <cell r="BW759">
            <v>0</v>
          </cell>
          <cell r="BX759">
            <v>0</v>
          </cell>
          <cell r="BY759">
            <v>0</v>
          </cell>
          <cell r="BZ759">
            <v>0</v>
          </cell>
          <cell r="CA759">
            <v>0</v>
          </cell>
          <cell r="CB759">
            <v>0</v>
          </cell>
          <cell r="CC759">
            <v>0</v>
          </cell>
          <cell r="CD759">
            <v>0</v>
          </cell>
          <cell r="CE759">
            <v>0</v>
          </cell>
          <cell r="CF759">
            <v>0</v>
          </cell>
          <cell r="CG759">
            <v>0</v>
          </cell>
          <cell r="CH759">
            <v>0</v>
          </cell>
          <cell r="CN759">
            <v>0</v>
          </cell>
          <cell r="CO759">
            <v>0</v>
          </cell>
          <cell r="CP759">
            <v>0</v>
          </cell>
          <cell r="CQ759">
            <v>0</v>
          </cell>
          <cell r="CS759">
            <v>0</v>
          </cell>
          <cell r="CT759">
            <v>0</v>
          </cell>
          <cell r="CU759">
            <v>0</v>
          </cell>
          <cell r="CV759">
            <v>0</v>
          </cell>
          <cell r="CW759">
            <v>0</v>
          </cell>
          <cell r="EE759">
            <v>0</v>
          </cell>
          <cell r="EF759">
            <v>0</v>
          </cell>
          <cell r="EH759">
            <v>0</v>
          </cell>
          <cell r="EI759">
            <v>0</v>
          </cell>
          <cell r="EJ759">
            <v>0</v>
          </cell>
          <cell r="EK759">
            <v>0</v>
          </cell>
          <cell r="EL759">
            <v>0</v>
          </cell>
          <cell r="EM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V760">
            <v>0</v>
          </cell>
          <cell r="AW760">
            <v>0</v>
          </cell>
          <cell r="AX760">
            <v>0</v>
          </cell>
          <cell r="BA760">
            <v>0</v>
          </cell>
          <cell r="BB760">
            <v>0</v>
          </cell>
          <cell r="BC760">
            <v>0</v>
          </cell>
          <cell r="BD760">
            <v>0</v>
          </cell>
          <cell r="BE760">
            <v>0</v>
          </cell>
          <cell r="BF760">
            <v>0</v>
          </cell>
          <cell r="BG760">
            <v>0</v>
          </cell>
          <cell r="BH760">
            <v>0</v>
          </cell>
          <cell r="BI760">
            <v>0</v>
          </cell>
          <cell r="BJ760">
            <v>0</v>
          </cell>
          <cell r="BK760">
            <v>0</v>
          </cell>
          <cell r="BL760">
            <v>0</v>
          </cell>
          <cell r="BM760">
            <v>0</v>
          </cell>
          <cell r="BN760">
            <v>0</v>
          </cell>
          <cell r="BO760">
            <v>0</v>
          </cell>
          <cell r="BP760">
            <v>0</v>
          </cell>
          <cell r="BQ760">
            <v>0</v>
          </cell>
          <cell r="BR760">
            <v>0</v>
          </cell>
          <cell r="BS760">
            <v>0</v>
          </cell>
          <cell r="BT760">
            <v>0</v>
          </cell>
          <cell r="BU760">
            <v>0</v>
          </cell>
          <cell r="BV760">
            <v>0</v>
          </cell>
          <cell r="BW760">
            <v>0</v>
          </cell>
          <cell r="BX760">
            <v>0</v>
          </cell>
          <cell r="BY760">
            <v>0</v>
          </cell>
          <cell r="BZ760">
            <v>0</v>
          </cell>
          <cell r="CA760">
            <v>0</v>
          </cell>
          <cell r="CB760">
            <v>0</v>
          </cell>
          <cell r="CC760">
            <v>0</v>
          </cell>
          <cell r="CD760">
            <v>0</v>
          </cell>
          <cell r="CE760">
            <v>0</v>
          </cell>
          <cell r="CF760">
            <v>0</v>
          </cell>
          <cell r="CG760">
            <v>0</v>
          </cell>
          <cell r="CH760">
            <v>0</v>
          </cell>
          <cell r="CN760">
            <v>0</v>
          </cell>
          <cell r="CO760">
            <v>0</v>
          </cell>
          <cell r="CP760">
            <v>0</v>
          </cell>
          <cell r="CQ760">
            <v>0</v>
          </cell>
          <cell r="CS760">
            <v>0</v>
          </cell>
          <cell r="CT760">
            <v>0</v>
          </cell>
          <cell r="CU760">
            <v>0</v>
          </cell>
          <cell r="CV760">
            <v>0</v>
          </cell>
          <cell r="CW760">
            <v>0</v>
          </cell>
          <cell r="EE760">
            <v>0</v>
          </cell>
          <cell r="EF760">
            <v>0</v>
          </cell>
          <cell r="EH760">
            <v>0</v>
          </cell>
          <cell r="EI760">
            <v>0</v>
          </cell>
          <cell r="EJ760">
            <v>0</v>
          </cell>
          <cell r="EK760">
            <v>0</v>
          </cell>
          <cell r="EL760">
            <v>0</v>
          </cell>
          <cell r="EM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V761">
            <v>0</v>
          </cell>
          <cell r="AW761">
            <v>0</v>
          </cell>
          <cell r="AX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0</v>
          </cell>
          <cell r="CB761">
            <v>0</v>
          </cell>
          <cell r="CC761">
            <v>0</v>
          </cell>
          <cell r="CD761">
            <v>0</v>
          </cell>
          <cell r="CE761">
            <v>0</v>
          </cell>
          <cell r="CF761">
            <v>0</v>
          </cell>
          <cell r="CG761">
            <v>0</v>
          </cell>
          <cell r="CH761">
            <v>0</v>
          </cell>
          <cell r="CN761">
            <v>0</v>
          </cell>
          <cell r="CO761">
            <v>0</v>
          </cell>
          <cell r="CP761">
            <v>0</v>
          </cell>
          <cell r="CQ761">
            <v>0</v>
          </cell>
          <cell r="CS761">
            <v>0</v>
          </cell>
          <cell r="CT761">
            <v>0</v>
          </cell>
          <cell r="CU761">
            <v>0</v>
          </cell>
          <cell r="CV761">
            <v>0</v>
          </cell>
          <cell r="CW761">
            <v>0</v>
          </cell>
          <cell r="EE761">
            <v>0</v>
          </cell>
          <cell r="EF761">
            <v>0</v>
          </cell>
          <cell r="EH761">
            <v>0</v>
          </cell>
          <cell r="EI761">
            <v>0</v>
          </cell>
          <cell r="EJ761">
            <v>0</v>
          </cell>
          <cell r="EK761">
            <v>0</v>
          </cell>
          <cell r="EL761">
            <v>0</v>
          </cell>
          <cell r="EM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V762">
            <v>0</v>
          </cell>
          <cell r="AW762">
            <v>0</v>
          </cell>
          <cell r="AX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0</v>
          </cell>
          <cell r="CB762">
            <v>0</v>
          </cell>
          <cell r="CC762">
            <v>0</v>
          </cell>
          <cell r="CD762">
            <v>0</v>
          </cell>
          <cell r="CE762">
            <v>0</v>
          </cell>
          <cell r="CF762">
            <v>0</v>
          </cell>
          <cell r="CG762">
            <v>0</v>
          </cell>
          <cell r="CH762">
            <v>0</v>
          </cell>
          <cell r="CN762">
            <v>0</v>
          </cell>
          <cell r="CO762">
            <v>0</v>
          </cell>
          <cell r="CP762">
            <v>0</v>
          </cell>
          <cell r="CQ762">
            <v>0</v>
          </cell>
          <cell r="CS762">
            <v>0</v>
          </cell>
          <cell r="CT762">
            <v>0</v>
          </cell>
          <cell r="CU762">
            <v>0</v>
          </cell>
          <cell r="CV762">
            <v>0</v>
          </cell>
          <cell r="CW762">
            <v>0</v>
          </cell>
          <cell r="EE762">
            <v>0</v>
          </cell>
          <cell r="EF762">
            <v>0</v>
          </cell>
          <cell r="EH762">
            <v>0</v>
          </cell>
          <cell r="EI762">
            <v>0</v>
          </cell>
          <cell r="EJ762">
            <v>0</v>
          </cell>
          <cell r="EK762">
            <v>0</v>
          </cell>
          <cell r="EL762">
            <v>0</v>
          </cell>
          <cell r="EM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V763">
            <v>0</v>
          </cell>
          <cell r="AW763">
            <v>0</v>
          </cell>
          <cell r="AX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0</v>
          </cell>
          <cell r="CB763">
            <v>0</v>
          </cell>
          <cell r="CC763">
            <v>0</v>
          </cell>
          <cell r="CD763">
            <v>0</v>
          </cell>
          <cell r="CE763">
            <v>0</v>
          </cell>
          <cell r="CF763">
            <v>0</v>
          </cell>
          <cell r="CG763">
            <v>0</v>
          </cell>
          <cell r="CH763">
            <v>0</v>
          </cell>
          <cell r="CN763">
            <v>0</v>
          </cell>
          <cell r="CO763">
            <v>0</v>
          </cell>
          <cell r="CP763">
            <v>0</v>
          </cell>
          <cell r="CQ763">
            <v>0</v>
          </cell>
          <cell r="CS763">
            <v>0</v>
          </cell>
          <cell r="CT763">
            <v>0</v>
          </cell>
          <cell r="CU763">
            <v>0</v>
          </cell>
          <cell r="CV763">
            <v>0</v>
          </cell>
          <cell r="CW763">
            <v>0</v>
          </cell>
          <cell r="EE763">
            <v>0</v>
          </cell>
          <cell r="EF763">
            <v>0</v>
          </cell>
          <cell r="EH763">
            <v>0</v>
          </cell>
          <cell r="EI763">
            <v>0</v>
          </cell>
          <cell r="EJ763">
            <v>0</v>
          </cell>
          <cell r="EK763">
            <v>0</v>
          </cell>
          <cell r="EL763">
            <v>0</v>
          </cell>
          <cell r="EM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V764">
            <v>0</v>
          </cell>
          <cell r="AW764">
            <v>0</v>
          </cell>
          <cell r="AX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0</v>
          </cell>
          <cell r="CB764">
            <v>0</v>
          </cell>
          <cell r="CC764">
            <v>0</v>
          </cell>
          <cell r="CD764">
            <v>0</v>
          </cell>
          <cell r="CE764">
            <v>0</v>
          </cell>
          <cell r="CF764">
            <v>0</v>
          </cell>
          <cell r="CG764">
            <v>0</v>
          </cell>
          <cell r="CH764">
            <v>0</v>
          </cell>
          <cell r="CN764">
            <v>0</v>
          </cell>
          <cell r="CO764">
            <v>0</v>
          </cell>
          <cell r="CP764">
            <v>0</v>
          </cell>
          <cell r="CQ764">
            <v>0</v>
          </cell>
          <cell r="CS764">
            <v>0</v>
          </cell>
          <cell r="CT764">
            <v>0</v>
          </cell>
          <cell r="CU764">
            <v>0</v>
          </cell>
          <cell r="CV764">
            <v>0</v>
          </cell>
          <cell r="CW764">
            <v>0</v>
          </cell>
          <cell r="EE764">
            <v>0</v>
          </cell>
          <cell r="EF764">
            <v>0</v>
          </cell>
          <cell r="EH764">
            <v>0</v>
          </cell>
          <cell r="EI764">
            <v>0</v>
          </cell>
          <cell r="EJ764">
            <v>0</v>
          </cell>
          <cell r="EK764">
            <v>0</v>
          </cell>
          <cell r="EL764">
            <v>0</v>
          </cell>
          <cell r="EM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V765">
            <v>0</v>
          </cell>
          <cell r="AW765">
            <v>0</v>
          </cell>
          <cell r="AX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0</v>
          </cell>
          <cell r="CB765">
            <v>0</v>
          </cell>
          <cell r="CC765">
            <v>0</v>
          </cell>
          <cell r="CD765">
            <v>0</v>
          </cell>
          <cell r="CE765">
            <v>0</v>
          </cell>
          <cell r="CF765">
            <v>0</v>
          </cell>
          <cell r="CG765">
            <v>0</v>
          </cell>
          <cell r="CH765">
            <v>0</v>
          </cell>
          <cell r="CN765">
            <v>0</v>
          </cell>
          <cell r="CO765">
            <v>0</v>
          </cell>
          <cell r="CP765">
            <v>0</v>
          </cell>
          <cell r="CQ765">
            <v>0</v>
          </cell>
          <cell r="CS765">
            <v>0</v>
          </cell>
          <cell r="CT765">
            <v>0</v>
          </cell>
          <cell r="CU765">
            <v>0</v>
          </cell>
          <cell r="CV765">
            <v>0</v>
          </cell>
          <cell r="CW765">
            <v>0</v>
          </cell>
          <cell r="EE765">
            <v>0</v>
          </cell>
          <cell r="EF765">
            <v>0</v>
          </cell>
          <cell r="EH765">
            <v>0</v>
          </cell>
          <cell r="EI765">
            <v>0</v>
          </cell>
          <cell r="EJ765">
            <v>0</v>
          </cell>
          <cell r="EK765">
            <v>0</v>
          </cell>
          <cell r="EL765">
            <v>0</v>
          </cell>
          <cell r="EM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V766">
            <v>0</v>
          </cell>
          <cell r="AW766">
            <v>0</v>
          </cell>
          <cell r="AX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0</v>
          </cell>
          <cell r="CB766">
            <v>0</v>
          </cell>
          <cell r="CC766">
            <v>0</v>
          </cell>
          <cell r="CD766">
            <v>0</v>
          </cell>
          <cell r="CE766">
            <v>0</v>
          </cell>
          <cell r="CF766">
            <v>0</v>
          </cell>
          <cell r="CG766">
            <v>0</v>
          </cell>
          <cell r="CH766">
            <v>0</v>
          </cell>
          <cell r="CN766">
            <v>0</v>
          </cell>
          <cell r="CO766">
            <v>0</v>
          </cell>
          <cell r="CP766">
            <v>0</v>
          </cell>
          <cell r="CQ766">
            <v>0</v>
          </cell>
          <cell r="CS766">
            <v>0</v>
          </cell>
          <cell r="CT766">
            <v>0</v>
          </cell>
          <cell r="CU766">
            <v>0</v>
          </cell>
          <cell r="CV766">
            <v>0</v>
          </cell>
          <cell r="CW766">
            <v>0</v>
          </cell>
          <cell r="EE766">
            <v>0</v>
          </cell>
          <cell r="EF766">
            <v>0</v>
          </cell>
          <cell r="EH766">
            <v>0</v>
          </cell>
          <cell r="EI766">
            <v>0</v>
          </cell>
          <cell r="EJ766">
            <v>0</v>
          </cell>
          <cell r="EK766">
            <v>0</v>
          </cell>
          <cell r="EL766">
            <v>0</v>
          </cell>
          <cell r="EM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V767">
            <v>0</v>
          </cell>
          <cell r="AW767">
            <v>0</v>
          </cell>
          <cell r="AX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0</v>
          </cell>
          <cell r="CB767">
            <v>0</v>
          </cell>
          <cell r="CC767">
            <v>0</v>
          </cell>
          <cell r="CD767">
            <v>0</v>
          </cell>
          <cell r="CE767">
            <v>0</v>
          </cell>
          <cell r="CF767">
            <v>0</v>
          </cell>
          <cell r="CG767">
            <v>0</v>
          </cell>
          <cell r="CH767">
            <v>0</v>
          </cell>
          <cell r="CN767">
            <v>0</v>
          </cell>
          <cell r="CO767">
            <v>0</v>
          </cell>
          <cell r="CP767">
            <v>0</v>
          </cell>
          <cell r="CQ767">
            <v>0</v>
          </cell>
          <cell r="CS767">
            <v>0</v>
          </cell>
          <cell r="CT767">
            <v>0</v>
          </cell>
          <cell r="CU767">
            <v>0</v>
          </cell>
          <cell r="CV767">
            <v>0</v>
          </cell>
          <cell r="CW767">
            <v>0</v>
          </cell>
          <cell r="EE767">
            <v>0</v>
          </cell>
          <cell r="EF767">
            <v>0</v>
          </cell>
          <cell r="EH767">
            <v>0</v>
          </cell>
          <cell r="EI767">
            <v>0</v>
          </cell>
          <cell r="EJ767">
            <v>0</v>
          </cell>
          <cell r="EK767">
            <v>0</v>
          </cell>
          <cell r="EL767">
            <v>0</v>
          </cell>
          <cell r="EM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V768">
            <v>0</v>
          </cell>
          <cell r="AW768">
            <v>0</v>
          </cell>
          <cell r="AX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0</v>
          </cell>
          <cell r="CB768">
            <v>0</v>
          </cell>
          <cell r="CC768">
            <v>0</v>
          </cell>
          <cell r="CD768">
            <v>0</v>
          </cell>
          <cell r="CE768">
            <v>0</v>
          </cell>
          <cell r="CF768">
            <v>0</v>
          </cell>
          <cell r="CG768">
            <v>0</v>
          </cell>
          <cell r="CH768">
            <v>0</v>
          </cell>
          <cell r="CN768">
            <v>0</v>
          </cell>
          <cell r="CO768">
            <v>0</v>
          </cell>
          <cell r="CP768">
            <v>0</v>
          </cell>
          <cell r="CQ768">
            <v>0</v>
          </cell>
          <cell r="CS768">
            <v>0</v>
          </cell>
          <cell r="CT768">
            <v>0</v>
          </cell>
          <cell r="CU768">
            <v>0</v>
          </cell>
          <cell r="CV768">
            <v>0</v>
          </cell>
          <cell r="CW768">
            <v>0</v>
          </cell>
          <cell r="EE768">
            <v>0</v>
          </cell>
          <cell r="EF768">
            <v>0</v>
          </cell>
          <cell r="EH768">
            <v>0</v>
          </cell>
          <cell r="EI768">
            <v>0</v>
          </cell>
          <cell r="EJ768">
            <v>0</v>
          </cell>
          <cell r="EK768">
            <v>0</v>
          </cell>
          <cell r="EL768">
            <v>0</v>
          </cell>
          <cell r="EM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V769">
            <v>0</v>
          </cell>
          <cell r="AW769">
            <v>0</v>
          </cell>
          <cell r="AX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0</v>
          </cell>
          <cell r="CB769">
            <v>0</v>
          </cell>
          <cell r="CC769">
            <v>0</v>
          </cell>
          <cell r="CD769">
            <v>0</v>
          </cell>
          <cell r="CE769">
            <v>0</v>
          </cell>
          <cell r="CF769">
            <v>0</v>
          </cell>
          <cell r="CG769">
            <v>0</v>
          </cell>
          <cell r="CH769">
            <v>0</v>
          </cell>
          <cell r="CN769">
            <v>0</v>
          </cell>
          <cell r="CO769">
            <v>0</v>
          </cell>
          <cell r="CP769">
            <v>0</v>
          </cell>
          <cell r="CQ769">
            <v>0</v>
          </cell>
          <cell r="CS769">
            <v>0</v>
          </cell>
          <cell r="CT769">
            <v>0</v>
          </cell>
          <cell r="CU769">
            <v>0</v>
          </cell>
          <cell r="CV769">
            <v>0</v>
          </cell>
          <cell r="CW769">
            <v>0</v>
          </cell>
          <cell r="EE769">
            <v>0</v>
          </cell>
          <cell r="EF769">
            <v>0</v>
          </cell>
          <cell r="EH769">
            <v>0</v>
          </cell>
          <cell r="EI769">
            <v>0</v>
          </cell>
          <cell r="EJ769">
            <v>0</v>
          </cell>
          <cell r="EK769">
            <v>0</v>
          </cell>
          <cell r="EL769">
            <v>0</v>
          </cell>
          <cell r="EM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V770">
            <v>0</v>
          </cell>
          <cell r="AW770">
            <v>0</v>
          </cell>
          <cell r="AX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0</v>
          </cell>
          <cell r="CB770">
            <v>0</v>
          </cell>
          <cell r="CC770">
            <v>0</v>
          </cell>
          <cell r="CD770">
            <v>0</v>
          </cell>
          <cell r="CE770">
            <v>0</v>
          </cell>
          <cell r="CF770">
            <v>0</v>
          </cell>
          <cell r="CG770">
            <v>0</v>
          </cell>
          <cell r="CH770">
            <v>0</v>
          </cell>
          <cell r="CN770">
            <v>0</v>
          </cell>
          <cell r="CO770">
            <v>0</v>
          </cell>
          <cell r="CP770">
            <v>0</v>
          </cell>
          <cell r="CQ770">
            <v>0</v>
          </cell>
          <cell r="CS770">
            <v>0</v>
          </cell>
          <cell r="CT770">
            <v>0</v>
          </cell>
          <cell r="CU770">
            <v>0</v>
          </cell>
          <cell r="CV770">
            <v>0</v>
          </cell>
          <cell r="CW770">
            <v>0</v>
          </cell>
          <cell r="EE770">
            <v>0</v>
          </cell>
          <cell r="EF770">
            <v>0</v>
          </cell>
          <cell r="EH770">
            <v>0</v>
          </cell>
          <cell r="EI770">
            <v>0</v>
          </cell>
          <cell r="EJ770">
            <v>0</v>
          </cell>
          <cell r="EK770">
            <v>0</v>
          </cell>
          <cell r="EL770">
            <v>0</v>
          </cell>
          <cell r="EM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V771">
            <v>0</v>
          </cell>
          <cell r="AW771">
            <v>0</v>
          </cell>
          <cell r="AX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0</v>
          </cell>
          <cell r="CB771">
            <v>0</v>
          </cell>
          <cell r="CC771">
            <v>0</v>
          </cell>
          <cell r="CD771">
            <v>0</v>
          </cell>
          <cell r="CE771">
            <v>0</v>
          </cell>
          <cell r="CF771">
            <v>0</v>
          </cell>
          <cell r="CG771">
            <v>0</v>
          </cell>
          <cell r="CH771">
            <v>0</v>
          </cell>
          <cell r="CN771">
            <v>0</v>
          </cell>
          <cell r="CO771">
            <v>0</v>
          </cell>
          <cell r="CP771">
            <v>0</v>
          </cell>
          <cell r="CQ771">
            <v>0</v>
          </cell>
          <cell r="CS771">
            <v>0</v>
          </cell>
          <cell r="CT771">
            <v>0</v>
          </cell>
          <cell r="CU771">
            <v>0</v>
          </cell>
          <cell r="CV771">
            <v>0</v>
          </cell>
          <cell r="CW771">
            <v>0</v>
          </cell>
          <cell r="EE771">
            <v>0</v>
          </cell>
          <cell r="EF771">
            <v>0</v>
          </cell>
          <cell r="EH771">
            <v>0</v>
          </cell>
          <cell r="EI771">
            <v>0</v>
          </cell>
          <cell r="EJ771">
            <v>0</v>
          </cell>
          <cell r="EK771">
            <v>0</v>
          </cell>
          <cell r="EL771">
            <v>0</v>
          </cell>
          <cell r="EM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V772">
            <v>0</v>
          </cell>
          <cell r="AW772">
            <v>0</v>
          </cell>
          <cell r="AX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0</v>
          </cell>
          <cell r="CB772">
            <v>0</v>
          </cell>
          <cell r="CC772">
            <v>0</v>
          </cell>
          <cell r="CD772">
            <v>0</v>
          </cell>
          <cell r="CE772">
            <v>0</v>
          </cell>
          <cell r="CF772">
            <v>0</v>
          </cell>
          <cell r="CG772">
            <v>0</v>
          </cell>
          <cell r="CH772">
            <v>0</v>
          </cell>
          <cell r="CN772">
            <v>0</v>
          </cell>
          <cell r="CO772">
            <v>0</v>
          </cell>
          <cell r="CP772">
            <v>0</v>
          </cell>
          <cell r="CQ772">
            <v>0</v>
          </cell>
          <cell r="CS772">
            <v>0</v>
          </cell>
          <cell r="CT772">
            <v>0</v>
          </cell>
          <cell r="CU772">
            <v>0</v>
          </cell>
          <cell r="CV772">
            <v>0</v>
          </cell>
          <cell r="CW772">
            <v>0</v>
          </cell>
          <cell r="EE772">
            <v>0</v>
          </cell>
          <cell r="EF772">
            <v>0</v>
          </cell>
          <cell r="EH772">
            <v>0</v>
          </cell>
          <cell r="EI772">
            <v>0</v>
          </cell>
          <cell r="EJ772">
            <v>0</v>
          </cell>
          <cell r="EK772">
            <v>0</v>
          </cell>
          <cell r="EL772">
            <v>0</v>
          </cell>
          <cell r="EM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V773">
            <v>0</v>
          </cell>
          <cell r="AW773">
            <v>0</v>
          </cell>
          <cell r="AX773">
            <v>0</v>
          </cell>
          <cell r="BA773">
            <v>0</v>
          </cell>
          <cell r="BB773">
            <v>0</v>
          </cell>
          <cell r="BC773">
            <v>0</v>
          </cell>
          <cell r="BD773">
            <v>0</v>
          </cell>
          <cell r="BE773">
            <v>0</v>
          </cell>
          <cell r="BF773">
            <v>0</v>
          </cell>
          <cell r="BG773">
            <v>0</v>
          </cell>
          <cell r="BH773">
            <v>0</v>
          </cell>
          <cell r="BI773">
            <v>0</v>
          </cell>
          <cell r="BJ773">
            <v>0</v>
          </cell>
          <cell r="BK773">
            <v>0</v>
          </cell>
          <cell r="BL773">
            <v>0</v>
          </cell>
          <cell r="BM773">
            <v>0</v>
          </cell>
          <cell r="BN773">
            <v>0</v>
          </cell>
          <cell r="BO773">
            <v>0</v>
          </cell>
          <cell r="BP773">
            <v>0</v>
          </cell>
          <cell r="BQ773">
            <v>0</v>
          </cell>
          <cell r="BR773">
            <v>0</v>
          </cell>
          <cell r="BS773">
            <v>0</v>
          </cell>
          <cell r="BT773">
            <v>0</v>
          </cell>
          <cell r="BU773">
            <v>0</v>
          </cell>
          <cell r="BV773">
            <v>0</v>
          </cell>
          <cell r="BW773">
            <v>0</v>
          </cell>
          <cell r="BX773">
            <v>0</v>
          </cell>
          <cell r="BY773">
            <v>0</v>
          </cell>
          <cell r="BZ773">
            <v>0</v>
          </cell>
          <cell r="CA773">
            <v>0</v>
          </cell>
          <cell r="CB773">
            <v>0</v>
          </cell>
          <cell r="CC773">
            <v>0</v>
          </cell>
          <cell r="CD773">
            <v>0</v>
          </cell>
          <cell r="CE773">
            <v>0</v>
          </cell>
          <cell r="CF773">
            <v>0</v>
          </cell>
          <cell r="CG773">
            <v>0</v>
          </cell>
          <cell r="CH773">
            <v>0</v>
          </cell>
          <cell r="CN773">
            <v>0</v>
          </cell>
          <cell r="CO773">
            <v>0</v>
          </cell>
          <cell r="CP773">
            <v>0</v>
          </cell>
          <cell r="CQ773">
            <v>0</v>
          </cell>
          <cell r="CS773">
            <v>0</v>
          </cell>
          <cell r="CT773">
            <v>0</v>
          </cell>
          <cell r="CU773">
            <v>0</v>
          </cell>
          <cell r="CV773">
            <v>0</v>
          </cell>
          <cell r="CW773">
            <v>0</v>
          </cell>
          <cell r="EE773">
            <v>0</v>
          </cell>
          <cell r="EF773">
            <v>0</v>
          </cell>
          <cell r="EH773">
            <v>0</v>
          </cell>
          <cell r="EI773">
            <v>0</v>
          </cell>
          <cell r="EJ773">
            <v>0</v>
          </cell>
          <cell r="EK773">
            <v>0</v>
          </cell>
          <cell r="EL773">
            <v>0</v>
          </cell>
          <cell r="EM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V774">
            <v>0</v>
          </cell>
          <cell r="AW774">
            <v>0</v>
          </cell>
          <cell r="AX774">
            <v>0</v>
          </cell>
          <cell r="BA774">
            <v>0</v>
          </cell>
          <cell r="BB774">
            <v>0</v>
          </cell>
          <cell r="BC774">
            <v>0</v>
          </cell>
          <cell r="BD774">
            <v>0</v>
          </cell>
          <cell r="BE774">
            <v>0</v>
          </cell>
          <cell r="BF774">
            <v>0</v>
          </cell>
          <cell r="BG774">
            <v>0</v>
          </cell>
          <cell r="BH774">
            <v>0</v>
          </cell>
          <cell r="BI774">
            <v>0</v>
          </cell>
          <cell r="BJ774">
            <v>0</v>
          </cell>
          <cell r="BK774">
            <v>0</v>
          </cell>
          <cell r="BL774">
            <v>0</v>
          </cell>
          <cell r="BM774">
            <v>0</v>
          </cell>
          <cell r="BN774">
            <v>0</v>
          </cell>
          <cell r="BO774">
            <v>0</v>
          </cell>
          <cell r="BP774">
            <v>0</v>
          </cell>
          <cell r="BQ774">
            <v>0</v>
          </cell>
          <cell r="BR774">
            <v>0</v>
          </cell>
          <cell r="BS774">
            <v>0</v>
          </cell>
          <cell r="BT774">
            <v>0</v>
          </cell>
          <cell r="BU774">
            <v>0</v>
          </cell>
          <cell r="BV774">
            <v>0</v>
          </cell>
          <cell r="BW774">
            <v>0</v>
          </cell>
          <cell r="BX774">
            <v>0</v>
          </cell>
          <cell r="BY774">
            <v>0</v>
          </cell>
          <cell r="BZ774">
            <v>0</v>
          </cell>
          <cell r="CA774">
            <v>0</v>
          </cell>
          <cell r="CB774">
            <v>0</v>
          </cell>
          <cell r="CC774">
            <v>0</v>
          </cell>
          <cell r="CD774">
            <v>0</v>
          </cell>
          <cell r="CE774">
            <v>0</v>
          </cell>
          <cell r="CF774">
            <v>0</v>
          </cell>
          <cell r="CG774">
            <v>0</v>
          </cell>
          <cell r="CH774">
            <v>0</v>
          </cell>
          <cell r="CN774">
            <v>0</v>
          </cell>
          <cell r="CO774">
            <v>0</v>
          </cell>
          <cell r="CP774">
            <v>0</v>
          </cell>
          <cell r="CQ774">
            <v>0</v>
          </cell>
          <cell r="CS774">
            <v>0</v>
          </cell>
          <cell r="CT774">
            <v>0</v>
          </cell>
          <cell r="CU774">
            <v>0</v>
          </cell>
          <cell r="CV774">
            <v>0</v>
          </cell>
          <cell r="CW774">
            <v>0</v>
          </cell>
          <cell r="EE774">
            <v>0</v>
          </cell>
          <cell r="EF774">
            <v>0</v>
          </cell>
          <cell r="EH774">
            <v>0</v>
          </cell>
          <cell r="EI774">
            <v>0</v>
          </cell>
          <cell r="EJ774">
            <v>0</v>
          </cell>
          <cell r="EK774">
            <v>0</v>
          </cell>
          <cell r="EL774">
            <v>0</v>
          </cell>
          <cell r="EM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V775">
            <v>0</v>
          </cell>
          <cell r="AW775">
            <v>0</v>
          </cell>
          <cell r="AX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0</v>
          </cell>
          <cell r="CB775">
            <v>0</v>
          </cell>
          <cell r="CC775">
            <v>0</v>
          </cell>
          <cell r="CD775">
            <v>0</v>
          </cell>
          <cell r="CE775">
            <v>0</v>
          </cell>
          <cell r="CF775">
            <v>0</v>
          </cell>
          <cell r="CG775">
            <v>0</v>
          </cell>
          <cell r="CH775">
            <v>0</v>
          </cell>
          <cell r="CN775">
            <v>0</v>
          </cell>
          <cell r="CO775">
            <v>0</v>
          </cell>
          <cell r="CP775">
            <v>0</v>
          </cell>
          <cell r="CQ775">
            <v>0</v>
          </cell>
          <cell r="CS775">
            <v>0</v>
          </cell>
          <cell r="CT775">
            <v>0</v>
          </cell>
          <cell r="CU775">
            <v>0</v>
          </cell>
          <cell r="CV775">
            <v>0</v>
          </cell>
          <cell r="CW775">
            <v>0</v>
          </cell>
          <cell r="EE775">
            <v>0</v>
          </cell>
          <cell r="EF775">
            <v>0</v>
          </cell>
          <cell r="EH775">
            <v>0</v>
          </cell>
          <cell r="EI775">
            <v>0</v>
          </cell>
          <cell r="EJ775">
            <v>0</v>
          </cell>
          <cell r="EK775">
            <v>0</v>
          </cell>
          <cell r="EL775">
            <v>0</v>
          </cell>
          <cell r="EM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V776">
            <v>0</v>
          </cell>
          <cell r="AW776">
            <v>0</v>
          </cell>
          <cell r="AX776">
            <v>0</v>
          </cell>
          <cell r="BA776">
            <v>0</v>
          </cell>
          <cell r="BB776">
            <v>0</v>
          </cell>
          <cell r="BC776">
            <v>0</v>
          </cell>
          <cell r="BD776">
            <v>0</v>
          </cell>
          <cell r="BE776">
            <v>0</v>
          </cell>
          <cell r="BF776">
            <v>0</v>
          </cell>
          <cell r="BG776">
            <v>0</v>
          </cell>
          <cell r="BH776">
            <v>0</v>
          </cell>
          <cell r="BI776">
            <v>0</v>
          </cell>
          <cell r="BJ776">
            <v>0</v>
          </cell>
          <cell r="BK776">
            <v>0</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0</v>
          </cell>
          <cell r="CB776">
            <v>0</v>
          </cell>
          <cell r="CC776">
            <v>0</v>
          </cell>
          <cell r="CD776">
            <v>0</v>
          </cell>
          <cell r="CE776">
            <v>0</v>
          </cell>
          <cell r="CF776">
            <v>0</v>
          </cell>
          <cell r="CG776">
            <v>0</v>
          </cell>
          <cell r="CH776">
            <v>0</v>
          </cell>
          <cell r="CN776">
            <v>0</v>
          </cell>
          <cell r="CO776">
            <v>0</v>
          </cell>
          <cell r="CP776">
            <v>0</v>
          </cell>
          <cell r="CQ776">
            <v>0</v>
          </cell>
          <cell r="CS776">
            <v>0</v>
          </cell>
          <cell r="CT776">
            <v>0</v>
          </cell>
          <cell r="CU776">
            <v>0</v>
          </cell>
          <cell r="CV776">
            <v>0</v>
          </cell>
          <cell r="CW776">
            <v>0</v>
          </cell>
          <cell r="EE776">
            <v>0</v>
          </cell>
          <cell r="EF776">
            <v>0</v>
          </cell>
          <cell r="EH776">
            <v>0</v>
          </cell>
          <cell r="EI776">
            <v>0</v>
          </cell>
          <cell r="EJ776">
            <v>0</v>
          </cell>
          <cell r="EK776">
            <v>0</v>
          </cell>
          <cell r="EL776">
            <v>0</v>
          </cell>
          <cell r="EM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V777">
            <v>0</v>
          </cell>
          <cell r="AW777">
            <v>0</v>
          </cell>
          <cell r="AX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0</v>
          </cell>
          <cell r="CB777">
            <v>0</v>
          </cell>
          <cell r="CC777">
            <v>0</v>
          </cell>
          <cell r="CD777">
            <v>0</v>
          </cell>
          <cell r="CE777">
            <v>0</v>
          </cell>
          <cell r="CF777">
            <v>0</v>
          </cell>
          <cell r="CG777">
            <v>0</v>
          </cell>
          <cell r="CH777">
            <v>0</v>
          </cell>
          <cell r="CN777">
            <v>0</v>
          </cell>
          <cell r="CO777">
            <v>0</v>
          </cell>
          <cell r="CP777">
            <v>0</v>
          </cell>
          <cell r="CQ777">
            <v>0</v>
          </cell>
          <cell r="CS777">
            <v>0</v>
          </cell>
          <cell r="CT777">
            <v>0</v>
          </cell>
          <cell r="CU777">
            <v>0</v>
          </cell>
          <cell r="CV777">
            <v>0</v>
          </cell>
          <cell r="CW777">
            <v>0</v>
          </cell>
          <cell r="EE777">
            <v>0</v>
          </cell>
          <cell r="EF777">
            <v>0</v>
          </cell>
          <cell r="EH777">
            <v>0</v>
          </cell>
          <cell r="EI777">
            <v>0</v>
          </cell>
          <cell r="EJ777">
            <v>0</v>
          </cell>
          <cell r="EK777">
            <v>0</v>
          </cell>
          <cell r="EL777">
            <v>0</v>
          </cell>
          <cell r="EM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V778">
            <v>0</v>
          </cell>
          <cell r="AW778">
            <v>0</v>
          </cell>
          <cell r="AX778">
            <v>0</v>
          </cell>
          <cell r="BA778">
            <v>0</v>
          </cell>
          <cell r="BB778">
            <v>0</v>
          </cell>
          <cell r="BC778">
            <v>0</v>
          </cell>
          <cell r="BD778">
            <v>0</v>
          </cell>
          <cell r="BE778">
            <v>0</v>
          </cell>
          <cell r="BF778">
            <v>0</v>
          </cell>
          <cell r="BG778">
            <v>0</v>
          </cell>
          <cell r="BH778">
            <v>0</v>
          </cell>
          <cell r="BI778">
            <v>0</v>
          </cell>
          <cell r="BJ778">
            <v>0</v>
          </cell>
          <cell r="BK778">
            <v>0</v>
          </cell>
          <cell r="BL778">
            <v>0</v>
          </cell>
          <cell r="BM778">
            <v>0</v>
          </cell>
          <cell r="BN778">
            <v>0</v>
          </cell>
          <cell r="BO778">
            <v>0</v>
          </cell>
          <cell r="BP778">
            <v>0</v>
          </cell>
          <cell r="BQ778">
            <v>0</v>
          </cell>
          <cell r="BR778">
            <v>0</v>
          </cell>
          <cell r="BS778">
            <v>0</v>
          </cell>
          <cell r="BT778">
            <v>0</v>
          </cell>
          <cell r="BU778">
            <v>0</v>
          </cell>
          <cell r="BV778">
            <v>0</v>
          </cell>
          <cell r="BW778">
            <v>0</v>
          </cell>
          <cell r="BX778">
            <v>0</v>
          </cell>
          <cell r="BY778">
            <v>0</v>
          </cell>
          <cell r="BZ778">
            <v>0</v>
          </cell>
          <cell r="CA778">
            <v>0</v>
          </cell>
          <cell r="CB778">
            <v>0</v>
          </cell>
          <cell r="CC778">
            <v>0</v>
          </cell>
          <cell r="CD778">
            <v>0</v>
          </cell>
          <cell r="CE778">
            <v>0</v>
          </cell>
          <cell r="CF778">
            <v>0</v>
          </cell>
          <cell r="CG778">
            <v>0</v>
          </cell>
          <cell r="CH778">
            <v>0</v>
          </cell>
          <cell r="CN778">
            <v>0</v>
          </cell>
          <cell r="CO778">
            <v>0</v>
          </cell>
          <cell r="CP778">
            <v>0</v>
          </cell>
          <cell r="CQ778">
            <v>0</v>
          </cell>
          <cell r="CS778">
            <v>0</v>
          </cell>
          <cell r="CT778">
            <v>0</v>
          </cell>
          <cell r="CU778">
            <v>0</v>
          </cell>
          <cell r="CV778">
            <v>0</v>
          </cell>
          <cell r="CW778">
            <v>0</v>
          </cell>
          <cell r="EE778">
            <v>0</v>
          </cell>
          <cell r="EF778">
            <v>0</v>
          </cell>
          <cell r="EH778">
            <v>0</v>
          </cell>
          <cell r="EI778">
            <v>0</v>
          </cell>
          <cell r="EJ778">
            <v>0</v>
          </cell>
          <cell r="EK778">
            <v>0</v>
          </cell>
          <cell r="EL778">
            <v>0</v>
          </cell>
          <cell r="EM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V779">
            <v>0</v>
          </cell>
          <cell r="AW779">
            <v>0</v>
          </cell>
          <cell r="AX779">
            <v>0</v>
          </cell>
          <cell r="BA779">
            <v>0</v>
          </cell>
          <cell r="BB779">
            <v>0</v>
          </cell>
          <cell r="BC779">
            <v>0</v>
          </cell>
          <cell r="BD779">
            <v>0</v>
          </cell>
          <cell r="BE779">
            <v>0</v>
          </cell>
          <cell r="BF779">
            <v>0</v>
          </cell>
          <cell r="BG779">
            <v>0</v>
          </cell>
          <cell r="BH779">
            <v>0</v>
          </cell>
          <cell r="BI779">
            <v>0</v>
          </cell>
          <cell r="BJ779">
            <v>0</v>
          </cell>
          <cell r="BK779">
            <v>0</v>
          </cell>
          <cell r="BL779">
            <v>0</v>
          </cell>
          <cell r="BM779">
            <v>0</v>
          </cell>
          <cell r="BN779">
            <v>0</v>
          </cell>
          <cell r="BO779">
            <v>0</v>
          </cell>
          <cell r="BP779">
            <v>0</v>
          </cell>
          <cell r="BQ779">
            <v>0</v>
          </cell>
          <cell r="BR779">
            <v>0</v>
          </cell>
          <cell r="BS779">
            <v>0</v>
          </cell>
          <cell r="BT779">
            <v>0</v>
          </cell>
          <cell r="BU779">
            <v>0</v>
          </cell>
          <cell r="BV779">
            <v>0</v>
          </cell>
          <cell r="BW779">
            <v>0</v>
          </cell>
          <cell r="BX779">
            <v>0</v>
          </cell>
          <cell r="BY779">
            <v>0</v>
          </cell>
          <cell r="BZ779">
            <v>0</v>
          </cell>
          <cell r="CA779">
            <v>0</v>
          </cell>
          <cell r="CB779">
            <v>0</v>
          </cell>
          <cell r="CC779">
            <v>0</v>
          </cell>
          <cell r="CD779">
            <v>0</v>
          </cell>
          <cell r="CE779">
            <v>0</v>
          </cell>
          <cell r="CF779">
            <v>0</v>
          </cell>
          <cell r="CG779">
            <v>0</v>
          </cell>
          <cell r="CH779">
            <v>0</v>
          </cell>
          <cell r="CN779">
            <v>0</v>
          </cell>
          <cell r="CO779">
            <v>0</v>
          </cell>
          <cell r="CP779">
            <v>0</v>
          </cell>
          <cell r="CQ779">
            <v>0</v>
          </cell>
          <cell r="CS779">
            <v>0</v>
          </cell>
          <cell r="CT779">
            <v>0</v>
          </cell>
          <cell r="CU779">
            <v>0</v>
          </cell>
          <cell r="CV779">
            <v>0</v>
          </cell>
          <cell r="CW779">
            <v>0</v>
          </cell>
          <cell r="EE779">
            <v>0</v>
          </cell>
          <cell r="EF779">
            <v>0</v>
          </cell>
          <cell r="EH779">
            <v>0</v>
          </cell>
          <cell r="EI779">
            <v>0</v>
          </cell>
          <cell r="EJ779">
            <v>0</v>
          </cell>
          <cell r="EK779">
            <v>0</v>
          </cell>
          <cell r="EL779">
            <v>0</v>
          </cell>
          <cell r="EM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V780">
            <v>0</v>
          </cell>
          <cell r="AW780">
            <v>0</v>
          </cell>
          <cell r="AX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0</v>
          </cell>
          <cell r="BT780">
            <v>0</v>
          </cell>
          <cell r="BU780">
            <v>0</v>
          </cell>
          <cell r="BV780">
            <v>0</v>
          </cell>
          <cell r="BW780">
            <v>0</v>
          </cell>
          <cell r="BX780">
            <v>0</v>
          </cell>
          <cell r="BY780">
            <v>0</v>
          </cell>
          <cell r="BZ780">
            <v>0</v>
          </cell>
          <cell r="CA780">
            <v>0</v>
          </cell>
          <cell r="CB780">
            <v>0</v>
          </cell>
          <cell r="CC780">
            <v>0</v>
          </cell>
          <cell r="CD780">
            <v>0</v>
          </cell>
          <cell r="CE780">
            <v>0</v>
          </cell>
          <cell r="CF780">
            <v>0</v>
          </cell>
          <cell r="CG780">
            <v>0</v>
          </cell>
          <cell r="CH780">
            <v>0</v>
          </cell>
          <cell r="CN780">
            <v>0</v>
          </cell>
          <cell r="CO780">
            <v>0</v>
          </cell>
          <cell r="CP780">
            <v>0</v>
          </cell>
          <cell r="CQ780">
            <v>0</v>
          </cell>
          <cell r="CS780">
            <v>0</v>
          </cell>
          <cell r="CT780">
            <v>0</v>
          </cell>
          <cell r="CU780">
            <v>0</v>
          </cell>
          <cell r="CV780">
            <v>0</v>
          </cell>
          <cell r="CW780">
            <v>0</v>
          </cell>
          <cell r="EE780">
            <v>0</v>
          </cell>
          <cell r="EF780">
            <v>0</v>
          </cell>
          <cell r="EH780">
            <v>0</v>
          </cell>
          <cell r="EI780">
            <v>0</v>
          </cell>
          <cell r="EJ780">
            <v>0</v>
          </cell>
          <cell r="EK780">
            <v>0</v>
          </cell>
          <cell r="EL780">
            <v>0</v>
          </cell>
          <cell r="EM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V781">
            <v>0</v>
          </cell>
          <cell r="AW781">
            <v>0</v>
          </cell>
          <cell r="AX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v>
          </cell>
          <cell r="BT781">
            <v>0</v>
          </cell>
          <cell r="BU781">
            <v>0</v>
          </cell>
          <cell r="BV781">
            <v>0</v>
          </cell>
          <cell r="BW781">
            <v>0</v>
          </cell>
          <cell r="BX781">
            <v>0</v>
          </cell>
          <cell r="BY781">
            <v>0</v>
          </cell>
          <cell r="BZ781">
            <v>0</v>
          </cell>
          <cell r="CA781">
            <v>0</v>
          </cell>
          <cell r="CB781">
            <v>0</v>
          </cell>
          <cell r="CC781">
            <v>0</v>
          </cell>
          <cell r="CD781">
            <v>0</v>
          </cell>
          <cell r="CE781">
            <v>0</v>
          </cell>
          <cell r="CF781">
            <v>0</v>
          </cell>
          <cell r="CG781">
            <v>0</v>
          </cell>
          <cell r="CH781">
            <v>0</v>
          </cell>
          <cell r="CN781">
            <v>0</v>
          </cell>
          <cell r="CO781">
            <v>0</v>
          </cell>
          <cell r="CP781">
            <v>0</v>
          </cell>
          <cell r="CQ781">
            <v>0</v>
          </cell>
          <cell r="CS781">
            <v>0</v>
          </cell>
          <cell r="CT781">
            <v>0</v>
          </cell>
          <cell r="CU781">
            <v>0</v>
          </cell>
          <cell r="CV781">
            <v>0</v>
          </cell>
          <cell r="CW781">
            <v>0</v>
          </cell>
          <cell r="EE781">
            <v>0</v>
          </cell>
          <cell r="EF781">
            <v>0</v>
          </cell>
          <cell r="EH781">
            <v>0</v>
          </cell>
          <cell r="EI781">
            <v>0</v>
          </cell>
          <cell r="EJ781">
            <v>0</v>
          </cell>
          <cell r="EK781">
            <v>0</v>
          </cell>
          <cell r="EL781">
            <v>0</v>
          </cell>
          <cell r="EM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V782">
            <v>0</v>
          </cell>
          <cell r="AW782">
            <v>0</v>
          </cell>
          <cell r="AX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0</v>
          </cell>
          <cell r="CB782">
            <v>0</v>
          </cell>
          <cell r="CC782">
            <v>0</v>
          </cell>
          <cell r="CD782">
            <v>0</v>
          </cell>
          <cell r="CE782">
            <v>0</v>
          </cell>
          <cell r="CF782">
            <v>0</v>
          </cell>
          <cell r="CG782">
            <v>0</v>
          </cell>
          <cell r="CH782">
            <v>0</v>
          </cell>
          <cell r="CN782">
            <v>0</v>
          </cell>
          <cell r="CO782">
            <v>0</v>
          </cell>
          <cell r="CP782">
            <v>0</v>
          </cell>
          <cell r="CQ782">
            <v>0</v>
          </cell>
          <cell r="CS782">
            <v>0</v>
          </cell>
          <cell r="CT782">
            <v>0</v>
          </cell>
          <cell r="CU782">
            <v>0</v>
          </cell>
          <cell r="CV782">
            <v>0</v>
          </cell>
          <cell r="CW782">
            <v>0</v>
          </cell>
          <cell r="EE782">
            <v>0</v>
          </cell>
          <cell r="EF782">
            <v>0</v>
          </cell>
          <cell r="EH782">
            <v>0</v>
          </cell>
          <cell r="EI782">
            <v>0</v>
          </cell>
          <cell r="EJ782">
            <v>0</v>
          </cell>
          <cell r="EK782">
            <v>0</v>
          </cell>
          <cell r="EL782">
            <v>0</v>
          </cell>
          <cell r="EM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V783">
            <v>0</v>
          </cell>
          <cell r="AW783">
            <v>0</v>
          </cell>
          <cell r="AX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0</v>
          </cell>
          <cell r="CB783">
            <v>0</v>
          </cell>
          <cell r="CC783">
            <v>0</v>
          </cell>
          <cell r="CD783">
            <v>0</v>
          </cell>
          <cell r="CE783">
            <v>0</v>
          </cell>
          <cell r="CF783">
            <v>0</v>
          </cell>
          <cell r="CG783">
            <v>0</v>
          </cell>
          <cell r="CH783">
            <v>0</v>
          </cell>
          <cell r="CN783">
            <v>0</v>
          </cell>
          <cell r="CO783">
            <v>0</v>
          </cell>
          <cell r="CP783">
            <v>0</v>
          </cell>
          <cell r="CQ783">
            <v>0</v>
          </cell>
          <cell r="CS783">
            <v>0</v>
          </cell>
          <cell r="CT783">
            <v>0</v>
          </cell>
          <cell r="CU783">
            <v>0</v>
          </cell>
          <cell r="CV783">
            <v>0</v>
          </cell>
          <cell r="CW783">
            <v>0</v>
          </cell>
          <cell r="EE783">
            <v>0</v>
          </cell>
          <cell r="EF783">
            <v>0</v>
          </cell>
          <cell r="EH783">
            <v>0</v>
          </cell>
          <cell r="EI783">
            <v>0</v>
          </cell>
          <cell r="EJ783">
            <v>0</v>
          </cell>
          <cell r="EK783">
            <v>0</v>
          </cell>
          <cell r="EL783">
            <v>0</v>
          </cell>
          <cell r="EM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V784">
            <v>0</v>
          </cell>
          <cell r="AW784">
            <v>0</v>
          </cell>
          <cell r="AX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0</v>
          </cell>
          <cell r="CB784">
            <v>0</v>
          </cell>
          <cell r="CC784">
            <v>0</v>
          </cell>
          <cell r="CD784">
            <v>0</v>
          </cell>
          <cell r="CE784">
            <v>0</v>
          </cell>
          <cell r="CF784">
            <v>0</v>
          </cell>
          <cell r="CG784">
            <v>0</v>
          </cell>
          <cell r="CH784">
            <v>0</v>
          </cell>
          <cell r="CN784">
            <v>0</v>
          </cell>
          <cell r="CO784">
            <v>0</v>
          </cell>
          <cell r="CP784">
            <v>0</v>
          </cell>
          <cell r="CQ784">
            <v>0</v>
          </cell>
          <cell r="CS784">
            <v>0</v>
          </cell>
          <cell r="CT784">
            <v>0</v>
          </cell>
          <cell r="CU784">
            <v>0</v>
          </cell>
          <cell r="CV784">
            <v>0</v>
          </cell>
          <cell r="CW784">
            <v>0</v>
          </cell>
          <cell r="EE784">
            <v>0</v>
          </cell>
          <cell r="EF784">
            <v>0</v>
          </cell>
          <cell r="EH784">
            <v>0</v>
          </cell>
          <cell r="EI784">
            <v>0</v>
          </cell>
          <cell r="EJ784">
            <v>0</v>
          </cell>
          <cell r="EK784">
            <v>0</v>
          </cell>
          <cell r="EL784">
            <v>0</v>
          </cell>
          <cell r="EM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V785">
            <v>0</v>
          </cell>
          <cell r="AW785">
            <v>0</v>
          </cell>
          <cell r="AX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0</v>
          </cell>
          <cell r="BT785">
            <v>0</v>
          </cell>
          <cell r="BU785">
            <v>0</v>
          </cell>
          <cell r="BV785">
            <v>0</v>
          </cell>
          <cell r="BW785">
            <v>0</v>
          </cell>
          <cell r="BX785">
            <v>0</v>
          </cell>
          <cell r="BY785">
            <v>0</v>
          </cell>
          <cell r="BZ785">
            <v>0</v>
          </cell>
          <cell r="CA785">
            <v>0</v>
          </cell>
          <cell r="CB785">
            <v>0</v>
          </cell>
          <cell r="CC785">
            <v>0</v>
          </cell>
          <cell r="CD785">
            <v>0</v>
          </cell>
          <cell r="CE785">
            <v>0</v>
          </cell>
          <cell r="CF785">
            <v>0</v>
          </cell>
          <cell r="CG785">
            <v>0</v>
          </cell>
          <cell r="CH785">
            <v>0</v>
          </cell>
          <cell r="CN785">
            <v>0</v>
          </cell>
          <cell r="CO785">
            <v>0</v>
          </cell>
          <cell r="CP785">
            <v>0</v>
          </cell>
          <cell r="CQ785">
            <v>0</v>
          </cell>
          <cell r="CS785">
            <v>0</v>
          </cell>
          <cell r="CT785">
            <v>0</v>
          </cell>
          <cell r="CU785">
            <v>0</v>
          </cell>
          <cell r="CV785">
            <v>0</v>
          </cell>
          <cell r="CW785">
            <v>0</v>
          </cell>
          <cell r="EE785">
            <v>0</v>
          </cell>
          <cell r="EF785">
            <v>0</v>
          </cell>
          <cell r="EH785">
            <v>0</v>
          </cell>
          <cell r="EI785">
            <v>0</v>
          </cell>
          <cell r="EJ785">
            <v>0</v>
          </cell>
          <cell r="EK785">
            <v>0</v>
          </cell>
          <cell r="EL785">
            <v>0</v>
          </cell>
          <cell r="EM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V786">
            <v>0</v>
          </cell>
          <cell r="AW786">
            <v>0</v>
          </cell>
          <cell r="AX786">
            <v>0</v>
          </cell>
          <cell r="BA786">
            <v>0</v>
          </cell>
          <cell r="BB786">
            <v>0</v>
          </cell>
          <cell r="BC786">
            <v>0</v>
          </cell>
          <cell r="BD786">
            <v>0</v>
          </cell>
          <cell r="BE786">
            <v>0</v>
          </cell>
          <cell r="BF786">
            <v>0</v>
          </cell>
          <cell r="BG786">
            <v>0</v>
          </cell>
          <cell r="BH786">
            <v>0</v>
          </cell>
          <cell r="BI786">
            <v>0</v>
          </cell>
          <cell r="BJ786">
            <v>0</v>
          </cell>
          <cell r="BK786">
            <v>0</v>
          </cell>
          <cell r="BL786">
            <v>0</v>
          </cell>
          <cell r="BM786">
            <v>0</v>
          </cell>
          <cell r="BN786">
            <v>0</v>
          </cell>
          <cell r="BO786">
            <v>0</v>
          </cell>
          <cell r="BP786">
            <v>0</v>
          </cell>
          <cell r="BQ786">
            <v>0</v>
          </cell>
          <cell r="BR786">
            <v>0</v>
          </cell>
          <cell r="BS786">
            <v>0</v>
          </cell>
          <cell r="BT786">
            <v>0</v>
          </cell>
          <cell r="BU786">
            <v>0</v>
          </cell>
          <cell r="BV786">
            <v>0</v>
          </cell>
          <cell r="BW786">
            <v>0</v>
          </cell>
          <cell r="BX786">
            <v>0</v>
          </cell>
          <cell r="BY786">
            <v>0</v>
          </cell>
          <cell r="BZ786">
            <v>0</v>
          </cell>
          <cell r="CA786">
            <v>0</v>
          </cell>
          <cell r="CB786">
            <v>0</v>
          </cell>
          <cell r="CC786">
            <v>0</v>
          </cell>
          <cell r="CD786">
            <v>0</v>
          </cell>
          <cell r="CE786">
            <v>0</v>
          </cell>
          <cell r="CF786">
            <v>0</v>
          </cell>
          <cell r="CG786">
            <v>0</v>
          </cell>
          <cell r="CH786">
            <v>0</v>
          </cell>
          <cell r="CN786">
            <v>0</v>
          </cell>
          <cell r="CO786">
            <v>0</v>
          </cell>
          <cell r="CP786">
            <v>0</v>
          </cell>
          <cell r="CQ786">
            <v>0</v>
          </cell>
          <cell r="CS786">
            <v>0</v>
          </cell>
          <cell r="CT786">
            <v>0</v>
          </cell>
          <cell r="CU786">
            <v>0</v>
          </cell>
          <cell r="CV786">
            <v>0</v>
          </cell>
          <cell r="CW786">
            <v>0</v>
          </cell>
          <cell r="EE786">
            <v>0</v>
          </cell>
          <cell r="EF786">
            <v>0</v>
          </cell>
          <cell r="EH786">
            <v>0</v>
          </cell>
          <cell r="EI786">
            <v>0</v>
          </cell>
          <cell r="EJ786">
            <v>0</v>
          </cell>
          <cell r="EK786">
            <v>0</v>
          </cell>
          <cell r="EL786">
            <v>0</v>
          </cell>
          <cell r="EM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V787">
            <v>0</v>
          </cell>
          <cell r="AW787">
            <v>0</v>
          </cell>
          <cell r="AX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0</v>
          </cell>
          <cell r="BP787">
            <v>0</v>
          </cell>
          <cell r="BQ787">
            <v>0</v>
          </cell>
          <cell r="BR787">
            <v>0</v>
          </cell>
          <cell r="BS787">
            <v>0</v>
          </cell>
          <cell r="BT787">
            <v>0</v>
          </cell>
          <cell r="BU787">
            <v>0</v>
          </cell>
          <cell r="BV787">
            <v>0</v>
          </cell>
          <cell r="BW787">
            <v>0</v>
          </cell>
          <cell r="BX787">
            <v>0</v>
          </cell>
          <cell r="BY787">
            <v>0</v>
          </cell>
          <cell r="BZ787">
            <v>0</v>
          </cell>
          <cell r="CA787">
            <v>0</v>
          </cell>
          <cell r="CB787">
            <v>0</v>
          </cell>
          <cell r="CC787">
            <v>0</v>
          </cell>
          <cell r="CD787">
            <v>0</v>
          </cell>
          <cell r="CE787">
            <v>0</v>
          </cell>
          <cell r="CF787">
            <v>0</v>
          </cell>
          <cell r="CG787">
            <v>0</v>
          </cell>
          <cell r="CH787">
            <v>0</v>
          </cell>
          <cell r="CN787">
            <v>0</v>
          </cell>
          <cell r="CO787">
            <v>0</v>
          </cell>
          <cell r="CP787">
            <v>0</v>
          </cell>
          <cell r="CQ787">
            <v>0</v>
          </cell>
          <cell r="CS787">
            <v>0</v>
          </cell>
          <cell r="CT787">
            <v>0</v>
          </cell>
          <cell r="CU787">
            <v>0</v>
          </cell>
          <cell r="CV787">
            <v>0</v>
          </cell>
          <cell r="CW787">
            <v>0</v>
          </cell>
          <cell r="EE787">
            <v>0</v>
          </cell>
          <cell r="EF787">
            <v>0</v>
          </cell>
          <cell r="EH787">
            <v>0</v>
          </cell>
          <cell r="EI787">
            <v>0</v>
          </cell>
          <cell r="EJ787">
            <v>0</v>
          </cell>
          <cell r="EK787">
            <v>0</v>
          </cell>
          <cell r="EL787">
            <v>0</v>
          </cell>
          <cell r="EM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V788">
            <v>0</v>
          </cell>
          <cell r="AW788">
            <v>0</v>
          </cell>
          <cell r="AX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0</v>
          </cell>
          <cell r="BT788">
            <v>0</v>
          </cell>
          <cell r="BU788">
            <v>0</v>
          </cell>
          <cell r="BV788">
            <v>0</v>
          </cell>
          <cell r="BW788">
            <v>0</v>
          </cell>
          <cell r="BX788">
            <v>0</v>
          </cell>
          <cell r="BY788">
            <v>0</v>
          </cell>
          <cell r="BZ788">
            <v>0</v>
          </cell>
          <cell r="CA788">
            <v>0</v>
          </cell>
          <cell r="CB788">
            <v>0</v>
          </cell>
          <cell r="CC788">
            <v>0</v>
          </cell>
          <cell r="CD788">
            <v>0</v>
          </cell>
          <cell r="CE788">
            <v>0</v>
          </cell>
          <cell r="CF788">
            <v>0</v>
          </cell>
          <cell r="CG788">
            <v>0</v>
          </cell>
          <cell r="CH788">
            <v>0</v>
          </cell>
          <cell r="CN788">
            <v>0</v>
          </cell>
          <cell r="CO788">
            <v>0</v>
          </cell>
          <cell r="CP788">
            <v>0</v>
          </cell>
          <cell r="CQ788">
            <v>0</v>
          </cell>
          <cell r="CS788">
            <v>0</v>
          </cell>
          <cell r="CT788">
            <v>0</v>
          </cell>
          <cell r="CU788">
            <v>0</v>
          </cell>
          <cell r="CV788">
            <v>0</v>
          </cell>
          <cell r="CW788">
            <v>0</v>
          </cell>
          <cell r="EE788">
            <v>0</v>
          </cell>
          <cell r="EF788">
            <v>0</v>
          </cell>
          <cell r="EH788">
            <v>0</v>
          </cell>
          <cell r="EI788">
            <v>0</v>
          </cell>
          <cell r="EJ788">
            <v>0</v>
          </cell>
          <cell r="EK788">
            <v>0</v>
          </cell>
          <cell r="EL788">
            <v>0</v>
          </cell>
          <cell r="EM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V789">
            <v>0</v>
          </cell>
          <cell r="AW789">
            <v>0</v>
          </cell>
          <cell r="AX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0</v>
          </cell>
          <cell r="BT789">
            <v>0</v>
          </cell>
          <cell r="BU789">
            <v>0</v>
          </cell>
          <cell r="BV789">
            <v>0</v>
          </cell>
          <cell r="BW789">
            <v>0</v>
          </cell>
          <cell r="BX789">
            <v>0</v>
          </cell>
          <cell r="BY789">
            <v>0</v>
          </cell>
          <cell r="BZ789">
            <v>0</v>
          </cell>
          <cell r="CA789">
            <v>0</v>
          </cell>
          <cell r="CB789">
            <v>0</v>
          </cell>
          <cell r="CC789">
            <v>0</v>
          </cell>
          <cell r="CD789">
            <v>0</v>
          </cell>
          <cell r="CE789">
            <v>0</v>
          </cell>
          <cell r="CF789">
            <v>0</v>
          </cell>
          <cell r="CG789">
            <v>0</v>
          </cell>
          <cell r="CH789">
            <v>0</v>
          </cell>
          <cell r="CN789">
            <v>0</v>
          </cell>
          <cell r="CO789">
            <v>0</v>
          </cell>
          <cell r="CP789">
            <v>0</v>
          </cell>
          <cell r="CQ789">
            <v>0</v>
          </cell>
          <cell r="CS789">
            <v>0</v>
          </cell>
          <cell r="CT789">
            <v>0</v>
          </cell>
          <cell r="CU789">
            <v>0</v>
          </cell>
          <cell r="CV789">
            <v>0</v>
          </cell>
          <cell r="CW789">
            <v>0</v>
          </cell>
          <cell r="EE789">
            <v>0</v>
          </cell>
          <cell r="EF789">
            <v>0</v>
          </cell>
          <cell r="EH789">
            <v>0</v>
          </cell>
          <cell r="EI789">
            <v>0</v>
          </cell>
          <cell r="EJ789">
            <v>0</v>
          </cell>
          <cell r="EK789">
            <v>0</v>
          </cell>
          <cell r="EL789">
            <v>0</v>
          </cell>
          <cell r="EM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V790">
            <v>0</v>
          </cell>
          <cell r="AW790">
            <v>0</v>
          </cell>
          <cell r="AX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0</v>
          </cell>
          <cell r="BT790">
            <v>0</v>
          </cell>
          <cell r="BU790">
            <v>0</v>
          </cell>
          <cell r="BV790">
            <v>0</v>
          </cell>
          <cell r="BW790">
            <v>0</v>
          </cell>
          <cell r="BX790">
            <v>0</v>
          </cell>
          <cell r="BY790">
            <v>0</v>
          </cell>
          <cell r="BZ790">
            <v>0</v>
          </cell>
          <cell r="CA790">
            <v>0</v>
          </cell>
          <cell r="CB790">
            <v>0</v>
          </cell>
          <cell r="CC790">
            <v>0</v>
          </cell>
          <cell r="CD790">
            <v>0</v>
          </cell>
          <cell r="CE790">
            <v>0</v>
          </cell>
          <cell r="CF790">
            <v>0</v>
          </cell>
          <cell r="CG790">
            <v>0</v>
          </cell>
          <cell r="CH790">
            <v>0</v>
          </cell>
          <cell r="CN790">
            <v>0</v>
          </cell>
          <cell r="CO790">
            <v>0</v>
          </cell>
          <cell r="CP790">
            <v>0</v>
          </cell>
          <cell r="CQ790">
            <v>0</v>
          </cell>
          <cell r="CS790">
            <v>0</v>
          </cell>
          <cell r="CT790">
            <v>0</v>
          </cell>
          <cell r="CU790">
            <v>0</v>
          </cell>
          <cell r="CV790">
            <v>0</v>
          </cell>
          <cell r="CW790">
            <v>0</v>
          </cell>
          <cell r="EE790">
            <v>0</v>
          </cell>
          <cell r="EF790">
            <v>0</v>
          </cell>
          <cell r="EH790">
            <v>0</v>
          </cell>
          <cell r="EI790">
            <v>0</v>
          </cell>
          <cell r="EJ790">
            <v>0</v>
          </cell>
          <cell r="EK790">
            <v>0</v>
          </cell>
          <cell r="EL790">
            <v>0</v>
          </cell>
          <cell r="EM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V791">
            <v>0</v>
          </cell>
          <cell r="AW791">
            <v>0</v>
          </cell>
          <cell r="AX791">
            <v>0</v>
          </cell>
          <cell r="BA791">
            <v>0</v>
          </cell>
          <cell r="BB791">
            <v>0</v>
          </cell>
          <cell r="BC791">
            <v>0</v>
          </cell>
          <cell r="BD791">
            <v>0</v>
          </cell>
          <cell r="BE791">
            <v>0</v>
          </cell>
          <cell r="BF791">
            <v>0</v>
          </cell>
          <cell r="BG791">
            <v>0</v>
          </cell>
          <cell r="BH791">
            <v>0</v>
          </cell>
          <cell r="BI791">
            <v>0</v>
          </cell>
          <cell r="BJ791">
            <v>0</v>
          </cell>
          <cell r="BK791">
            <v>0</v>
          </cell>
          <cell r="BL791">
            <v>0</v>
          </cell>
          <cell r="BM791">
            <v>0</v>
          </cell>
          <cell r="BN791">
            <v>0</v>
          </cell>
          <cell r="BO791">
            <v>0</v>
          </cell>
          <cell r="BP791">
            <v>0</v>
          </cell>
          <cell r="BQ791">
            <v>0</v>
          </cell>
          <cell r="BR791">
            <v>0</v>
          </cell>
          <cell r="BS791">
            <v>0</v>
          </cell>
          <cell r="BT791">
            <v>0</v>
          </cell>
          <cell r="BU791">
            <v>0</v>
          </cell>
          <cell r="BV791">
            <v>0</v>
          </cell>
          <cell r="BW791">
            <v>0</v>
          </cell>
          <cell r="BX791">
            <v>0</v>
          </cell>
          <cell r="BY791">
            <v>0</v>
          </cell>
          <cell r="BZ791">
            <v>0</v>
          </cell>
          <cell r="CA791">
            <v>0</v>
          </cell>
          <cell r="CB791">
            <v>0</v>
          </cell>
          <cell r="CC791">
            <v>0</v>
          </cell>
          <cell r="CD791">
            <v>0</v>
          </cell>
          <cell r="CE791">
            <v>0</v>
          </cell>
          <cell r="CF791">
            <v>0</v>
          </cell>
          <cell r="CG791">
            <v>0</v>
          </cell>
          <cell r="CH791">
            <v>0</v>
          </cell>
          <cell r="CN791">
            <v>0</v>
          </cell>
          <cell r="CO791">
            <v>0</v>
          </cell>
          <cell r="CP791">
            <v>0</v>
          </cell>
          <cell r="CQ791">
            <v>0</v>
          </cell>
          <cell r="CS791">
            <v>0</v>
          </cell>
          <cell r="CT791">
            <v>0</v>
          </cell>
          <cell r="CU791">
            <v>0</v>
          </cell>
          <cell r="CV791">
            <v>0</v>
          </cell>
          <cell r="CW791">
            <v>0</v>
          </cell>
          <cell r="EE791">
            <v>0</v>
          </cell>
          <cell r="EF791">
            <v>0</v>
          </cell>
          <cell r="EH791">
            <v>0</v>
          </cell>
          <cell r="EI791">
            <v>0</v>
          </cell>
          <cell r="EJ791">
            <v>0</v>
          </cell>
          <cell r="EK791">
            <v>0</v>
          </cell>
          <cell r="EL791">
            <v>0</v>
          </cell>
          <cell r="EM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V792">
            <v>0</v>
          </cell>
          <cell r="AW792">
            <v>0</v>
          </cell>
          <cell r="AX792">
            <v>0</v>
          </cell>
          <cell r="BA792">
            <v>0</v>
          </cell>
          <cell r="BB792">
            <v>0</v>
          </cell>
          <cell r="BC792">
            <v>0</v>
          </cell>
          <cell r="BD792">
            <v>0</v>
          </cell>
          <cell r="BE792">
            <v>0</v>
          </cell>
          <cell r="BF792">
            <v>0</v>
          </cell>
          <cell r="BG792">
            <v>0</v>
          </cell>
          <cell r="BH792">
            <v>0</v>
          </cell>
          <cell r="BI792">
            <v>0</v>
          </cell>
          <cell r="BJ792">
            <v>0</v>
          </cell>
          <cell r="BK792">
            <v>0</v>
          </cell>
          <cell r="BL792">
            <v>0</v>
          </cell>
          <cell r="BM792">
            <v>0</v>
          </cell>
          <cell r="BN792">
            <v>0</v>
          </cell>
          <cell r="BO792">
            <v>0</v>
          </cell>
          <cell r="BP792">
            <v>0</v>
          </cell>
          <cell r="BQ792">
            <v>0</v>
          </cell>
          <cell r="BR792">
            <v>0</v>
          </cell>
          <cell r="BS792">
            <v>0</v>
          </cell>
          <cell r="BT792">
            <v>0</v>
          </cell>
          <cell r="BU792">
            <v>0</v>
          </cell>
          <cell r="BV792">
            <v>0</v>
          </cell>
          <cell r="BW792">
            <v>0</v>
          </cell>
          <cell r="BX792">
            <v>0</v>
          </cell>
          <cell r="BY792">
            <v>0</v>
          </cell>
          <cell r="BZ792">
            <v>0</v>
          </cell>
          <cell r="CA792">
            <v>0</v>
          </cell>
          <cell r="CB792">
            <v>0</v>
          </cell>
          <cell r="CC792">
            <v>0</v>
          </cell>
          <cell r="CD792">
            <v>0</v>
          </cell>
          <cell r="CE792">
            <v>0</v>
          </cell>
          <cell r="CF792">
            <v>0</v>
          </cell>
          <cell r="CG792">
            <v>0</v>
          </cell>
          <cell r="CH792">
            <v>0</v>
          </cell>
          <cell r="CN792">
            <v>0</v>
          </cell>
          <cell r="CO792">
            <v>0</v>
          </cell>
          <cell r="CP792">
            <v>0</v>
          </cell>
          <cell r="CQ792">
            <v>0</v>
          </cell>
          <cell r="CS792">
            <v>0</v>
          </cell>
          <cell r="CT792">
            <v>0</v>
          </cell>
          <cell r="CU792">
            <v>0</v>
          </cell>
          <cell r="CV792">
            <v>0</v>
          </cell>
          <cell r="CW792">
            <v>0</v>
          </cell>
          <cell r="EE792">
            <v>0</v>
          </cell>
          <cell r="EF792">
            <v>0</v>
          </cell>
          <cell r="EH792">
            <v>0</v>
          </cell>
          <cell r="EI792">
            <v>0</v>
          </cell>
          <cell r="EJ792">
            <v>0</v>
          </cell>
          <cell r="EK792">
            <v>0</v>
          </cell>
          <cell r="EL792">
            <v>0</v>
          </cell>
          <cell r="EM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V793">
            <v>0</v>
          </cell>
          <cell r="AW793">
            <v>0</v>
          </cell>
          <cell r="AX793">
            <v>0</v>
          </cell>
          <cell r="BA793">
            <v>0</v>
          </cell>
          <cell r="BB793">
            <v>0</v>
          </cell>
          <cell r="BC793">
            <v>0</v>
          </cell>
          <cell r="BD793">
            <v>0</v>
          </cell>
          <cell r="BE793">
            <v>0</v>
          </cell>
          <cell r="BF793">
            <v>0</v>
          </cell>
          <cell r="BG793">
            <v>0</v>
          </cell>
          <cell r="BH793">
            <v>0</v>
          </cell>
          <cell r="BI793">
            <v>0</v>
          </cell>
          <cell r="BJ793">
            <v>0</v>
          </cell>
          <cell r="BK793">
            <v>0</v>
          </cell>
          <cell r="BL793">
            <v>0</v>
          </cell>
          <cell r="BM793">
            <v>0</v>
          </cell>
          <cell r="BN793">
            <v>0</v>
          </cell>
          <cell r="BO793">
            <v>0</v>
          </cell>
          <cell r="BP793">
            <v>0</v>
          </cell>
          <cell r="BQ793">
            <v>0</v>
          </cell>
          <cell r="BR793">
            <v>0</v>
          </cell>
          <cell r="BS793">
            <v>0</v>
          </cell>
          <cell r="BT793">
            <v>0</v>
          </cell>
          <cell r="BU793">
            <v>0</v>
          </cell>
          <cell r="BV793">
            <v>0</v>
          </cell>
          <cell r="BW793">
            <v>0</v>
          </cell>
          <cell r="BX793">
            <v>0</v>
          </cell>
          <cell r="BY793">
            <v>0</v>
          </cell>
          <cell r="BZ793">
            <v>0</v>
          </cell>
          <cell r="CA793">
            <v>0</v>
          </cell>
          <cell r="CB793">
            <v>0</v>
          </cell>
          <cell r="CC793">
            <v>0</v>
          </cell>
          <cell r="CD793">
            <v>0</v>
          </cell>
          <cell r="CE793">
            <v>0</v>
          </cell>
          <cell r="CF793">
            <v>0</v>
          </cell>
          <cell r="CG793">
            <v>0</v>
          </cell>
          <cell r="CH793">
            <v>0</v>
          </cell>
          <cell r="CN793">
            <v>0</v>
          </cell>
          <cell r="CO793">
            <v>0</v>
          </cell>
          <cell r="CP793">
            <v>0</v>
          </cell>
          <cell r="CQ793">
            <v>0</v>
          </cell>
          <cell r="CS793">
            <v>0</v>
          </cell>
          <cell r="CT793">
            <v>0</v>
          </cell>
          <cell r="CU793">
            <v>0</v>
          </cell>
          <cell r="CV793">
            <v>0</v>
          </cell>
          <cell r="CW793">
            <v>0</v>
          </cell>
          <cell r="EE793">
            <v>0</v>
          </cell>
          <cell r="EF793">
            <v>0</v>
          </cell>
          <cell r="EH793">
            <v>0</v>
          </cell>
          <cell r="EI793">
            <v>0</v>
          </cell>
          <cell r="EJ793">
            <v>0</v>
          </cell>
          <cell r="EK793">
            <v>0</v>
          </cell>
          <cell r="EL793">
            <v>0</v>
          </cell>
          <cell r="EM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V794">
            <v>0</v>
          </cell>
          <cell r="AW794">
            <v>0</v>
          </cell>
          <cell r="AX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0</v>
          </cell>
          <cell r="CB794">
            <v>0</v>
          </cell>
          <cell r="CC794">
            <v>0</v>
          </cell>
          <cell r="CD794">
            <v>0</v>
          </cell>
          <cell r="CE794">
            <v>0</v>
          </cell>
          <cell r="CF794">
            <v>0</v>
          </cell>
          <cell r="CG794">
            <v>0</v>
          </cell>
          <cell r="CH794">
            <v>0</v>
          </cell>
          <cell r="CN794">
            <v>0</v>
          </cell>
          <cell r="CO794">
            <v>0</v>
          </cell>
          <cell r="CP794">
            <v>0</v>
          </cell>
          <cell r="CQ794">
            <v>0</v>
          </cell>
          <cell r="CS794">
            <v>0</v>
          </cell>
          <cell r="CT794">
            <v>0</v>
          </cell>
          <cell r="CU794">
            <v>0</v>
          </cell>
          <cell r="CV794">
            <v>0</v>
          </cell>
          <cell r="CW794">
            <v>0</v>
          </cell>
          <cell r="EE794">
            <v>0</v>
          </cell>
          <cell r="EF794">
            <v>0</v>
          </cell>
          <cell r="EH794">
            <v>0</v>
          </cell>
          <cell r="EI794">
            <v>0</v>
          </cell>
          <cell r="EJ794">
            <v>0</v>
          </cell>
          <cell r="EK794">
            <v>0</v>
          </cell>
          <cell r="EL794">
            <v>0</v>
          </cell>
          <cell r="EM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V795">
            <v>0</v>
          </cell>
          <cell r="AW795">
            <v>0</v>
          </cell>
          <cell r="AX795">
            <v>0</v>
          </cell>
          <cell r="BA795">
            <v>0</v>
          </cell>
          <cell r="BB795">
            <v>0</v>
          </cell>
          <cell r="BC795">
            <v>0</v>
          </cell>
          <cell r="BD795">
            <v>0</v>
          </cell>
          <cell r="BE795">
            <v>0</v>
          </cell>
          <cell r="BF795">
            <v>0</v>
          </cell>
          <cell r="BG795">
            <v>0</v>
          </cell>
          <cell r="BH795">
            <v>0</v>
          </cell>
          <cell r="BI795">
            <v>0</v>
          </cell>
          <cell r="BJ795">
            <v>0</v>
          </cell>
          <cell r="BK795">
            <v>0</v>
          </cell>
          <cell r="BL795">
            <v>0</v>
          </cell>
          <cell r="BM795">
            <v>0</v>
          </cell>
          <cell r="BN795">
            <v>0</v>
          </cell>
          <cell r="BO795">
            <v>0</v>
          </cell>
          <cell r="BP795">
            <v>0</v>
          </cell>
          <cell r="BQ795">
            <v>0</v>
          </cell>
          <cell r="BR795">
            <v>0</v>
          </cell>
          <cell r="BS795">
            <v>0</v>
          </cell>
          <cell r="BT795">
            <v>0</v>
          </cell>
          <cell r="BU795">
            <v>0</v>
          </cell>
          <cell r="BV795">
            <v>0</v>
          </cell>
          <cell r="BW795">
            <v>0</v>
          </cell>
          <cell r="BX795">
            <v>0</v>
          </cell>
          <cell r="BY795">
            <v>0</v>
          </cell>
          <cell r="BZ795">
            <v>0</v>
          </cell>
          <cell r="CA795">
            <v>0</v>
          </cell>
          <cell r="CB795">
            <v>0</v>
          </cell>
          <cell r="CC795">
            <v>0</v>
          </cell>
          <cell r="CD795">
            <v>0</v>
          </cell>
          <cell r="CE795">
            <v>0</v>
          </cell>
          <cell r="CF795">
            <v>0</v>
          </cell>
          <cell r="CG795">
            <v>0</v>
          </cell>
          <cell r="CH795">
            <v>0</v>
          </cell>
          <cell r="CN795">
            <v>0</v>
          </cell>
          <cell r="CO795">
            <v>0</v>
          </cell>
          <cell r="CP795">
            <v>0</v>
          </cell>
          <cell r="CQ795">
            <v>0</v>
          </cell>
          <cell r="CS795">
            <v>0</v>
          </cell>
          <cell r="CT795">
            <v>0</v>
          </cell>
          <cell r="CU795">
            <v>0</v>
          </cell>
          <cell r="CV795">
            <v>0</v>
          </cell>
          <cell r="CW795">
            <v>0</v>
          </cell>
          <cell r="EE795">
            <v>0</v>
          </cell>
          <cell r="EF795">
            <v>0</v>
          </cell>
          <cell r="EH795">
            <v>0</v>
          </cell>
          <cell r="EI795">
            <v>0</v>
          </cell>
          <cell r="EJ795">
            <v>0</v>
          </cell>
          <cell r="EK795">
            <v>0</v>
          </cell>
          <cell r="EL795">
            <v>0</v>
          </cell>
          <cell r="EM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V796">
            <v>0</v>
          </cell>
          <cell r="AW796">
            <v>0</v>
          </cell>
          <cell r="AX796">
            <v>0</v>
          </cell>
          <cell r="BA796">
            <v>0</v>
          </cell>
          <cell r="BB796">
            <v>0</v>
          </cell>
          <cell r="BC796">
            <v>0</v>
          </cell>
          <cell r="BD796">
            <v>0</v>
          </cell>
          <cell r="BE796">
            <v>0</v>
          </cell>
          <cell r="BF796">
            <v>0</v>
          </cell>
          <cell r="BG796">
            <v>0</v>
          </cell>
          <cell r="BH796">
            <v>0</v>
          </cell>
          <cell r="BI796">
            <v>0</v>
          </cell>
          <cell r="BJ796">
            <v>0</v>
          </cell>
          <cell r="BK796">
            <v>0</v>
          </cell>
          <cell r="BL796">
            <v>0</v>
          </cell>
          <cell r="BM796">
            <v>0</v>
          </cell>
          <cell r="BN796">
            <v>0</v>
          </cell>
          <cell r="BO796">
            <v>0</v>
          </cell>
          <cell r="BP796">
            <v>0</v>
          </cell>
          <cell r="BQ796">
            <v>0</v>
          </cell>
          <cell r="BR796">
            <v>0</v>
          </cell>
          <cell r="BS796">
            <v>0</v>
          </cell>
          <cell r="BT796">
            <v>0</v>
          </cell>
          <cell r="BU796">
            <v>0</v>
          </cell>
          <cell r="BV796">
            <v>0</v>
          </cell>
          <cell r="BW796">
            <v>0</v>
          </cell>
          <cell r="BX796">
            <v>0</v>
          </cell>
          <cell r="BY796">
            <v>0</v>
          </cell>
          <cell r="BZ796">
            <v>0</v>
          </cell>
          <cell r="CA796">
            <v>0</v>
          </cell>
          <cell r="CB796">
            <v>0</v>
          </cell>
          <cell r="CC796">
            <v>0</v>
          </cell>
          <cell r="CD796">
            <v>0</v>
          </cell>
          <cell r="CE796">
            <v>0</v>
          </cell>
          <cell r="CF796">
            <v>0</v>
          </cell>
          <cell r="CG796">
            <v>0</v>
          </cell>
          <cell r="CH796">
            <v>0</v>
          </cell>
          <cell r="CN796">
            <v>0</v>
          </cell>
          <cell r="CO796">
            <v>0</v>
          </cell>
          <cell r="CP796">
            <v>0</v>
          </cell>
          <cell r="CQ796">
            <v>0</v>
          </cell>
          <cell r="CS796">
            <v>0</v>
          </cell>
          <cell r="CT796">
            <v>0</v>
          </cell>
          <cell r="CU796">
            <v>0</v>
          </cell>
          <cell r="CV796">
            <v>0</v>
          </cell>
          <cell r="CW796">
            <v>0</v>
          </cell>
          <cell r="EE796">
            <v>0</v>
          </cell>
          <cell r="EF796">
            <v>0</v>
          </cell>
          <cell r="EH796">
            <v>0</v>
          </cell>
          <cell r="EI796">
            <v>0</v>
          </cell>
          <cell r="EJ796">
            <v>0</v>
          </cell>
          <cell r="EK796">
            <v>0</v>
          </cell>
          <cell r="EL796">
            <v>0</v>
          </cell>
          <cell r="EM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V797">
            <v>0</v>
          </cell>
          <cell r="AW797">
            <v>0</v>
          </cell>
          <cell r="AX797">
            <v>0</v>
          </cell>
          <cell r="BA797">
            <v>0</v>
          </cell>
          <cell r="BB797">
            <v>0</v>
          </cell>
          <cell r="BC797">
            <v>0</v>
          </cell>
          <cell r="BD797">
            <v>0</v>
          </cell>
          <cell r="BE797">
            <v>0</v>
          </cell>
          <cell r="BF797">
            <v>0</v>
          </cell>
          <cell r="BG797">
            <v>0</v>
          </cell>
          <cell r="BH797">
            <v>0</v>
          </cell>
          <cell r="BI797">
            <v>0</v>
          </cell>
          <cell r="BJ797">
            <v>0</v>
          </cell>
          <cell r="BK797">
            <v>0</v>
          </cell>
          <cell r="BL797">
            <v>0</v>
          </cell>
          <cell r="BM797">
            <v>0</v>
          </cell>
          <cell r="BN797">
            <v>0</v>
          </cell>
          <cell r="BO797">
            <v>0</v>
          </cell>
          <cell r="BP797">
            <v>0</v>
          </cell>
          <cell r="BQ797">
            <v>0</v>
          </cell>
          <cell r="BR797">
            <v>0</v>
          </cell>
          <cell r="BS797">
            <v>0</v>
          </cell>
          <cell r="BT797">
            <v>0</v>
          </cell>
          <cell r="BU797">
            <v>0</v>
          </cell>
          <cell r="BV797">
            <v>0</v>
          </cell>
          <cell r="BW797">
            <v>0</v>
          </cell>
          <cell r="BX797">
            <v>0</v>
          </cell>
          <cell r="BY797">
            <v>0</v>
          </cell>
          <cell r="BZ797">
            <v>0</v>
          </cell>
          <cell r="CA797">
            <v>0</v>
          </cell>
          <cell r="CB797">
            <v>0</v>
          </cell>
          <cell r="CC797">
            <v>0</v>
          </cell>
          <cell r="CD797">
            <v>0</v>
          </cell>
          <cell r="CE797">
            <v>0</v>
          </cell>
          <cell r="CF797">
            <v>0</v>
          </cell>
          <cell r="CG797">
            <v>0</v>
          </cell>
          <cell r="CH797">
            <v>0</v>
          </cell>
          <cell r="CN797">
            <v>0</v>
          </cell>
          <cell r="CO797">
            <v>0</v>
          </cell>
          <cell r="CP797">
            <v>0</v>
          </cell>
          <cell r="CQ797">
            <v>0</v>
          </cell>
          <cell r="CS797">
            <v>0</v>
          </cell>
          <cell r="CT797">
            <v>0</v>
          </cell>
          <cell r="CU797">
            <v>0</v>
          </cell>
          <cell r="CV797">
            <v>0</v>
          </cell>
          <cell r="CW797">
            <v>0</v>
          </cell>
          <cell r="EE797">
            <v>0</v>
          </cell>
          <cell r="EF797">
            <v>0</v>
          </cell>
          <cell r="EH797">
            <v>0</v>
          </cell>
          <cell r="EI797">
            <v>0</v>
          </cell>
          <cell r="EJ797">
            <v>0</v>
          </cell>
          <cell r="EK797">
            <v>0</v>
          </cell>
          <cell r="EL797">
            <v>0</v>
          </cell>
          <cell r="EM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V798">
            <v>0</v>
          </cell>
          <cell r="AW798">
            <v>0</v>
          </cell>
          <cell r="AX798">
            <v>0</v>
          </cell>
          <cell r="BA798">
            <v>0</v>
          </cell>
          <cell r="BB798">
            <v>0</v>
          </cell>
          <cell r="BC798">
            <v>0</v>
          </cell>
          <cell r="BD798">
            <v>0</v>
          </cell>
          <cell r="BE798">
            <v>0</v>
          </cell>
          <cell r="BF798">
            <v>0</v>
          </cell>
          <cell r="BG798">
            <v>0</v>
          </cell>
          <cell r="BH798">
            <v>0</v>
          </cell>
          <cell r="BI798">
            <v>0</v>
          </cell>
          <cell r="BJ798">
            <v>0</v>
          </cell>
          <cell r="BK798">
            <v>0</v>
          </cell>
          <cell r="BL798">
            <v>0</v>
          </cell>
          <cell r="BM798">
            <v>0</v>
          </cell>
          <cell r="BN798">
            <v>0</v>
          </cell>
          <cell r="BO798">
            <v>0</v>
          </cell>
          <cell r="BP798">
            <v>0</v>
          </cell>
          <cell r="BQ798">
            <v>0</v>
          </cell>
          <cell r="BR798">
            <v>0</v>
          </cell>
          <cell r="BS798">
            <v>0</v>
          </cell>
          <cell r="BT798">
            <v>0</v>
          </cell>
          <cell r="BU798">
            <v>0</v>
          </cell>
          <cell r="BV798">
            <v>0</v>
          </cell>
          <cell r="BW798">
            <v>0</v>
          </cell>
          <cell r="BX798">
            <v>0</v>
          </cell>
          <cell r="BY798">
            <v>0</v>
          </cell>
          <cell r="BZ798">
            <v>0</v>
          </cell>
          <cell r="CA798">
            <v>0</v>
          </cell>
          <cell r="CB798">
            <v>0</v>
          </cell>
          <cell r="CC798">
            <v>0</v>
          </cell>
          <cell r="CD798">
            <v>0</v>
          </cell>
          <cell r="CE798">
            <v>0</v>
          </cell>
          <cell r="CF798">
            <v>0</v>
          </cell>
          <cell r="CG798">
            <v>0</v>
          </cell>
          <cell r="CH798">
            <v>0</v>
          </cell>
          <cell r="CN798">
            <v>0</v>
          </cell>
          <cell r="CO798">
            <v>0</v>
          </cell>
          <cell r="CP798">
            <v>0</v>
          </cell>
          <cell r="CQ798">
            <v>0</v>
          </cell>
          <cell r="CS798">
            <v>0</v>
          </cell>
          <cell r="CT798">
            <v>0</v>
          </cell>
          <cell r="CU798">
            <v>0</v>
          </cell>
          <cell r="CV798">
            <v>0</v>
          </cell>
          <cell r="CW798">
            <v>0</v>
          </cell>
          <cell r="EE798">
            <v>0</v>
          </cell>
          <cell r="EF798">
            <v>0</v>
          </cell>
          <cell r="EH798">
            <v>0</v>
          </cell>
          <cell r="EI798">
            <v>0</v>
          </cell>
          <cell r="EJ798">
            <v>0</v>
          </cell>
          <cell r="EK798">
            <v>0</v>
          </cell>
          <cell r="EL798">
            <v>0</v>
          </cell>
          <cell r="EM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V799">
            <v>0</v>
          </cell>
          <cell r="AW799">
            <v>0</v>
          </cell>
          <cell r="AX799">
            <v>0</v>
          </cell>
          <cell r="BA799">
            <v>0</v>
          </cell>
          <cell r="BB799">
            <v>0</v>
          </cell>
          <cell r="BC799">
            <v>0</v>
          </cell>
          <cell r="BD799">
            <v>0</v>
          </cell>
          <cell r="BE799">
            <v>0</v>
          </cell>
          <cell r="BF799">
            <v>0</v>
          </cell>
          <cell r="BG799">
            <v>0</v>
          </cell>
          <cell r="BH799">
            <v>0</v>
          </cell>
          <cell r="BI799">
            <v>0</v>
          </cell>
          <cell r="BJ799">
            <v>0</v>
          </cell>
          <cell r="BK799">
            <v>0</v>
          </cell>
          <cell r="BL799">
            <v>0</v>
          </cell>
          <cell r="BM799">
            <v>0</v>
          </cell>
          <cell r="BN799">
            <v>0</v>
          </cell>
          <cell r="BO799">
            <v>0</v>
          </cell>
          <cell r="BP799">
            <v>0</v>
          </cell>
          <cell r="BQ799">
            <v>0</v>
          </cell>
          <cell r="BR799">
            <v>0</v>
          </cell>
          <cell r="BS799">
            <v>0</v>
          </cell>
          <cell r="BT799">
            <v>0</v>
          </cell>
          <cell r="BU799">
            <v>0</v>
          </cell>
          <cell r="BV799">
            <v>0</v>
          </cell>
          <cell r="BW799">
            <v>0</v>
          </cell>
          <cell r="BX799">
            <v>0</v>
          </cell>
          <cell r="BY799">
            <v>0</v>
          </cell>
          <cell r="BZ799">
            <v>0</v>
          </cell>
          <cell r="CA799">
            <v>0</v>
          </cell>
          <cell r="CB799">
            <v>0</v>
          </cell>
          <cell r="CC799">
            <v>0</v>
          </cell>
          <cell r="CD799">
            <v>0</v>
          </cell>
          <cell r="CE799">
            <v>0</v>
          </cell>
          <cell r="CF799">
            <v>0</v>
          </cell>
          <cell r="CG799">
            <v>0</v>
          </cell>
          <cell r="CH799">
            <v>0</v>
          </cell>
          <cell r="CN799">
            <v>0</v>
          </cell>
          <cell r="CO799">
            <v>0</v>
          </cell>
          <cell r="CP799">
            <v>0</v>
          </cell>
          <cell r="CQ799">
            <v>0</v>
          </cell>
          <cell r="CS799">
            <v>0</v>
          </cell>
          <cell r="CT799">
            <v>0</v>
          </cell>
          <cell r="CU799">
            <v>0</v>
          </cell>
          <cell r="CV799">
            <v>0</v>
          </cell>
          <cell r="CW799">
            <v>0</v>
          </cell>
          <cell r="EE799">
            <v>0</v>
          </cell>
          <cell r="EF799">
            <v>0</v>
          </cell>
          <cell r="EH799">
            <v>0</v>
          </cell>
          <cell r="EI799">
            <v>0</v>
          </cell>
          <cell r="EJ799">
            <v>0</v>
          </cell>
          <cell r="EK799">
            <v>0</v>
          </cell>
          <cell r="EL799">
            <v>0</v>
          </cell>
          <cell r="EM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V800">
            <v>0</v>
          </cell>
          <cell r="AW800">
            <v>0</v>
          </cell>
          <cell r="AX800">
            <v>0</v>
          </cell>
          <cell r="BA800">
            <v>0</v>
          </cell>
          <cell r="BB800">
            <v>0</v>
          </cell>
          <cell r="BC800">
            <v>0</v>
          </cell>
          <cell r="BD800">
            <v>0</v>
          </cell>
          <cell r="BE800">
            <v>0</v>
          </cell>
          <cell r="BF800">
            <v>0</v>
          </cell>
          <cell r="BG800">
            <v>0</v>
          </cell>
          <cell r="BH800">
            <v>0</v>
          </cell>
          <cell r="BI800">
            <v>0</v>
          </cell>
          <cell r="BJ800">
            <v>0</v>
          </cell>
          <cell r="BK800">
            <v>0</v>
          </cell>
          <cell r="BL800">
            <v>0</v>
          </cell>
          <cell r="BM800">
            <v>0</v>
          </cell>
          <cell r="BN800">
            <v>0</v>
          </cell>
          <cell r="BO800">
            <v>0</v>
          </cell>
          <cell r="BP800">
            <v>0</v>
          </cell>
          <cell r="BQ800">
            <v>0</v>
          </cell>
          <cell r="BR800">
            <v>0</v>
          </cell>
          <cell r="BS800">
            <v>0</v>
          </cell>
          <cell r="BT800">
            <v>0</v>
          </cell>
          <cell r="BU800">
            <v>0</v>
          </cell>
          <cell r="BV800">
            <v>0</v>
          </cell>
          <cell r="BW800">
            <v>0</v>
          </cell>
          <cell r="BX800">
            <v>0</v>
          </cell>
          <cell r="BY800">
            <v>0</v>
          </cell>
          <cell r="BZ800">
            <v>0</v>
          </cell>
          <cell r="CA800">
            <v>0</v>
          </cell>
          <cell r="CB800">
            <v>0</v>
          </cell>
          <cell r="CC800">
            <v>0</v>
          </cell>
          <cell r="CD800">
            <v>0</v>
          </cell>
          <cell r="CE800">
            <v>0</v>
          </cell>
          <cell r="CF800">
            <v>0</v>
          </cell>
          <cell r="CG800">
            <v>0</v>
          </cell>
          <cell r="CH800">
            <v>0</v>
          </cell>
          <cell r="CN800">
            <v>0</v>
          </cell>
          <cell r="CO800">
            <v>0</v>
          </cell>
          <cell r="CP800">
            <v>0</v>
          </cell>
          <cell r="CQ800">
            <v>0</v>
          </cell>
          <cell r="CS800">
            <v>0</v>
          </cell>
          <cell r="CT800">
            <v>0</v>
          </cell>
          <cell r="CU800">
            <v>0</v>
          </cell>
          <cell r="CV800">
            <v>0</v>
          </cell>
          <cell r="CW800">
            <v>0</v>
          </cell>
          <cell r="EE800">
            <v>0</v>
          </cell>
          <cell r="EF800">
            <v>0</v>
          </cell>
          <cell r="EH800">
            <v>0</v>
          </cell>
          <cell r="EI800">
            <v>0</v>
          </cell>
          <cell r="EJ800">
            <v>0</v>
          </cell>
          <cell r="EK800">
            <v>0</v>
          </cell>
          <cell r="EL800">
            <v>0</v>
          </cell>
          <cell r="EM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V801">
            <v>0</v>
          </cell>
          <cell r="AW801">
            <v>0</v>
          </cell>
          <cell r="AX801">
            <v>0</v>
          </cell>
          <cell r="BA801">
            <v>0</v>
          </cell>
          <cell r="BB801">
            <v>0</v>
          </cell>
          <cell r="BC801">
            <v>0</v>
          </cell>
          <cell r="BD801">
            <v>0</v>
          </cell>
          <cell r="BE801">
            <v>0</v>
          </cell>
          <cell r="BF801">
            <v>0</v>
          </cell>
          <cell r="BG801">
            <v>0</v>
          </cell>
          <cell r="BH801">
            <v>0</v>
          </cell>
          <cell r="BI801">
            <v>0</v>
          </cell>
          <cell r="BJ801">
            <v>0</v>
          </cell>
          <cell r="BK801">
            <v>0</v>
          </cell>
          <cell r="BL801">
            <v>0</v>
          </cell>
          <cell r="BM801">
            <v>0</v>
          </cell>
          <cell r="BN801">
            <v>0</v>
          </cell>
          <cell r="BO801">
            <v>0</v>
          </cell>
          <cell r="BP801">
            <v>0</v>
          </cell>
          <cell r="BQ801">
            <v>0</v>
          </cell>
          <cell r="BR801">
            <v>0</v>
          </cell>
          <cell r="BS801">
            <v>0</v>
          </cell>
          <cell r="BT801">
            <v>0</v>
          </cell>
          <cell r="BU801">
            <v>0</v>
          </cell>
          <cell r="BV801">
            <v>0</v>
          </cell>
          <cell r="BW801">
            <v>0</v>
          </cell>
          <cell r="BX801">
            <v>0</v>
          </cell>
          <cell r="BY801">
            <v>0</v>
          </cell>
          <cell r="BZ801">
            <v>0</v>
          </cell>
          <cell r="CA801">
            <v>0</v>
          </cell>
          <cell r="CB801">
            <v>0</v>
          </cell>
          <cell r="CC801">
            <v>0</v>
          </cell>
          <cell r="CD801">
            <v>0</v>
          </cell>
          <cell r="CE801">
            <v>0</v>
          </cell>
          <cell r="CF801">
            <v>0</v>
          </cell>
          <cell r="CG801">
            <v>0</v>
          </cell>
          <cell r="CH801">
            <v>0</v>
          </cell>
          <cell r="CN801">
            <v>0</v>
          </cell>
          <cell r="CO801">
            <v>0</v>
          </cell>
          <cell r="CP801">
            <v>0</v>
          </cell>
          <cell r="CQ801">
            <v>0</v>
          </cell>
          <cell r="CS801">
            <v>0</v>
          </cell>
          <cell r="CT801">
            <v>0</v>
          </cell>
          <cell r="CU801">
            <v>0</v>
          </cell>
          <cell r="CV801">
            <v>0</v>
          </cell>
          <cell r="CW801">
            <v>0</v>
          </cell>
          <cell r="EE801">
            <v>0</v>
          </cell>
          <cell r="EF801">
            <v>0</v>
          </cell>
          <cell r="EH801">
            <v>0</v>
          </cell>
          <cell r="EI801">
            <v>0</v>
          </cell>
          <cell r="EJ801">
            <v>0</v>
          </cell>
          <cell r="EK801">
            <v>0</v>
          </cell>
          <cell r="EL801">
            <v>0</v>
          </cell>
          <cell r="EM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V802">
            <v>0</v>
          </cell>
          <cell r="AW802">
            <v>0</v>
          </cell>
          <cell r="AX802">
            <v>0</v>
          </cell>
          <cell r="BA802">
            <v>0</v>
          </cell>
          <cell r="BB802">
            <v>0</v>
          </cell>
          <cell r="BC802">
            <v>0</v>
          </cell>
          <cell r="BD802">
            <v>0</v>
          </cell>
          <cell r="BE802">
            <v>0</v>
          </cell>
          <cell r="BF802">
            <v>0</v>
          </cell>
          <cell r="BG802">
            <v>0</v>
          </cell>
          <cell r="BH802">
            <v>0</v>
          </cell>
          <cell r="BI802">
            <v>0</v>
          </cell>
          <cell r="BJ802">
            <v>0</v>
          </cell>
          <cell r="BK802">
            <v>0</v>
          </cell>
          <cell r="BL802">
            <v>0</v>
          </cell>
          <cell r="BM802">
            <v>0</v>
          </cell>
          <cell r="BN802">
            <v>0</v>
          </cell>
          <cell r="BO802">
            <v>0</v>
          </cell>
          <cell r="BP802">
            <v>0</v>
          </cell>
          <cell r="BQ802">
            <v>0</v>
          </cell>
          <cell r="BR802">
            <v>0</v>
          </cell>
          <cell r="BS802">
            <v>0</v>
          </cell>
          <cell r="BT802">
            <v>0</v>
          </cell>
          <cell r="BU802">
            <v>0</v>
          </cell>
          <cell r="BV802">
            <v>0</v>
          </cell>
          <cell r="BW802">
            <v>0</v>
          </cell>
          <cell r="BX802">
            <v>0</v>
          </cell>
          <cell r="BY802">
            <v>0</v>
          </cell>
          <cell r="BZ802">
            <v>0</v>
          </cell>
          <cell r="CA802">
            <v>0</v>
          </cell>
          <cell r="CB802">
            <v>0</v>
          </cell>
          <cell r="CC802">
            <v>0</v>
          </cell>
          <cell r="CD802">
            <v>0</v>
          </cell>
          <cell r="CE802">
            <v>0</v>
          </cell>
          <cell r="CF802">
            <v>0</v>
          </cell>
          <cell r="CG802">
            <v>0</v>
          </cell>
          <cell r="CH802">
            <v>0</v>
          </cell>
          <cell r="CN802">
            <v>0</v>
          </cell>
          <cell r="CO802">
            <v>0</v>
          </cell>
          <cell r="CP802">
            <v>0</v>
          </cell>
          <cell r="CQ802">
            <v>0</v>
          </cell>
          <cell r="CS802">
            <v>0</v>
          </cell>
          <cell r="CT802">
            <v>0</v>
          </cell>
          <cell r="CU802">
            <v>0</v>
          </cell>
          <cell r="CV802">
            <v>0</v>
          </cell>
          <cell r="CW802">
            <v>0</v>
          </cell>
          <cell r="EE802">
            <v>0</v>
          </cell>
          <cell r="EF802">
            <v>0</v>
          </cell>
          <cell r="EH802">
            <v>0</v>
          </cell>
          <cell r="EI802">
            <v>0</v>
          </cell>
          <cell r="EJ802">
            <v>0</v>
          </cell>
          <cell r="EK802">
            <v>0</v>
          </cell>
          <cell r="EL802">
            <v>0</v>
          </cell>
          <cell r="EM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V803">
            <v>0</v>
          </cell>
          <cell r="AW803">
            <v>0</v>
          </cell>
          <cell r="AX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0</v>
          </cell>
          <cell r="CB803">
            <v>0</v>
          </cell>
          <cell r="CC803">
            <v>0</v>
          </cell>
          <cell r="CD803">
            <v>0</v>
          </cell>
          <cell r="CE803">
            <v>0</v>
          </cell>
          <cell r="CF803">
            <v>0</v>
          </cell>
          <cell r="CG803">
            <v>0</v>
          </cell>
          <cell r="CH803">
            <v>0</v>
          </cell>
          <cell r="CN803">
            <v>0</v>
          </cell>
          <cell r="CO803">
            <v>0</v>
          </cell>
          <cell r="CP803">
            <v>0</v>
          </cell>
          <cell r="CQ803">
            <v>0</v>
          </cell>
          <cell r="CS803">
            <v>0</v>
          </cell>
          <cell r="CT803">
            <v>0</v>
          </cell>
          <cell r="CU803">
            <v>0</v>
          </cell>
          <cell r="CV803">
            <v>0</v>
          </cell>
          <cell r="CW803">
            <v>0</v>
          </cell>
          <cell r="EE803">
            <v>0</v>
          </cell>
          <cell r="EF803">
            <v>0</v>
          </cell>
          <cell r="EH803">
            <v>0</v>
          </cell>
          <cell r="EI803">
            <v>0</v>
          </cell>
          <cell r="EJ803">
            <v>0</v>
          </cell>
          <cell r="EK803">
            <v>0</v>
          </cell>
          <cell r="EL803">
            <v>0</v>
          </cell>
          <cell r="EM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V804">
            <v>0</v>
          </cell>
          <cell r="AW804">
            <v>0</v>
          </cell>
          <cell r="AX804">
            <v>0</v>
          </cell>
          <cell r="BA804">
            <v>0</v>
          </cell>
          <cell r="BB804">
            <v>0</v>
          </cell>
          <cell r="BC804">
            <v>0</v>
          </cell>
          <cell r="BD804">
            <v>0</v>
          </cell>
          <cell r="BE804">
            <v>0</v>
          </cell>
          <cell r="BF804">
            <v>0</v>
          </cell>
          <cell r="BG804">
            <v>0</v>
          </cell>
          <cell r="BH804">
            <v>0</v>
          </cell>
          <cell r="BI804">
            <v>0</v>
          </cell>
          <cell r="BJ804">
            <v>0</v>
          </cell>
          <cell r="BK804">
            <v>0</v>
          </cell>
          <cell r="BL804">
            <v>0</v>
          </cell>
          <cell r="BM804">
            <v>0</v>
          </cell>
          <cell r="BN804">
            <v>0</v>
          </cell>
          <cell r="BO804">
            <v>0</v>
          </cell>
          <cell r="BP804">
            <v>0</v>
          </cell>
          <cell r="BQ804">
            <v>0</v>
          </cell>
          <cell r="BR804">
            <v>0</v>
          </cell>
          <cell r="BS804">
            <v>0</v>
          </cell>
          <cell r="BT804">
            <v>0</v>
          </cell>
          <cell r="BU804">
            <v>0</v>
          </cell>
          <cell r="BV804">
            <v>0</v>
          </cell>
          <cell r="BW804">
            <v>0</v>
          </cell>
          <cell r="BX804">
            <v>0</v>
          </cell>
          <cell r="BY804">
            <v>0</v>
          </cell>
          <cell r="BZ804">
            <v>0</v>
          </cell>
          <cell r="CA804">
            <v>0</v>
          </cell>
          <cell r="CB804">
            <v>0</v>
          </cell>
          <cell r="CC804">
            <v>0</v>
          </cell>
          <cell r="CD804">
            <v>0</v>
          </cell>
          <cell r="CE804">
            <v>0</v>
          </cell>
          <cell r="CF804">
            <v>0</v>
          </cell>
          <cell r="CG804">
            <v>0</v>
          </cell>
          <cell r="CH804">
            <v>0</v>
          </cell>
          <cell r="CN804">
            <v>0</v>
          </cell>
          <cell r="CO804">
            <v>0</v>
          </cell>
          <cell r="CP804">
            <v>0</v>
          </cell>
          <cell r="CQ804">
            <v>0</v>
          </cell>
          <cell r="CS804">
            <v>0</v>
          </cell>
          <cell r="CT804">
            <v>0</v>
          </cell>
          <cell r="CU804">
            <v>0</v>
          </cell>
          <cell r="CV804">
            <v>0</v>
          </cell>
          <cell r="CW804">
            <v>0</v>
          </cell>
          <cell r="EE804">
            <v>0</v>
          </cell>
          <cell r="EF804">
            <v>0</v>
          </cell>
          <cell r="EH804">
            <v>0</v>
          </cell>
          <cell r="EI804">
            <v>0</v>
          </cell>
          <cell r="EJ804">
            <v>0</v>
          </cell>
          <cell r="EK804">
            <v>0</v>
          </cell>
          <cell r="EL804">
            <v>0</v>
          </cell>
          <cell r="EM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V805">
            <v>0</v>
          </cell>
          <cell r="AW805">
            <v>0</v>
          </cell>
          <cell r="AX805">
            <v>0</v>
          </cell>
          <cell r="BA805">
            <v>0</v>
          </cell>
          <cell r="BB805">
            <v>0</v>
          </cell>
          <cell r="BC805">
            <v>0</v>
          </cell>
          <cell r="BD805">
            <v>0</v>
          </cell>
          <cell r="BE805">
            <v>0</v>
          </cell>
          <cell r="BF805">
            <v>0</v>
          </cell>
          <cell r="BG805">
            <v>0</v>
          </cell>
          <cell r="BH805">
            <v>0</v>
          </cell>
          <cell r="BI805">
            <v>0</v>
          </cell>
          <cell r="BJ805">
            <v>0</v>
          </cell>
          <cell r="BK805">
            <v>0</v>
          </cell>
          <cell r="BL805">
            <v>0</v>
          </cell>
          <cell r="BM805">
            <v>0</v>
          </cell>
          <cell r="BN805">
            <v>0</v>
          </cell>
          <cell r="BO805">
            <v>0</v>
          </cell>
          <cell r="BP805">
            <v>0</v>
          </cell>
          <cell r="BQ805">
            <v>0</v>
          </cell>
          <cell r="BR805">
            <v>0</v>
          </cell>
          <cell r="BS805">
            <v>0</v>
          </cell>
          <cell r="BT805">
            <v>0</v>
          </cell>
          <cell r="BU805">
            <v>0</v>
          </cell>
          <cell r="BV805">
            <v>0</v>
          </cell>
          <cell r="BW805">
            <v>0</v>
          </cell>
          <cell r="BX805">
            <v>0</v>
          </cell>
          <cell r="BY805">
            <v>0</v>
          </cell>
          <cell r="BZ805">
            <v>0</v>
          </cell>
          <cell r="CA805">
            <v>0</v>
          </cell>
          <cell r="CB805">
            <v>0</v>
          </cell>
          <cell r="CC805">
            <v>0</v>
          </cell>
          <cell r="CD805">
            <v>0</v>
          </cell>
          <cell r="CE805">
            <v>0</v>
          </cell>
          <cell r="CF805">
            <v>0</v>
          </cell>
          <cell r="CG805">
            <v>0</v>
          </cell>
          <cell r="CH805">
            <v>0</v>
          </cell>
          <cell r="CN805">
            <v>0</v>
          </cell>
          <cell r="CO805">
            <v>0</v>
          </cell>
          <cell r="CP805">
            <v>0</v>
          </cell>
          <cell r="CQ805">
            <v>0</v>
          </cell>
          <cell r="CS805">
            <v>0</v>
          </cell>
          <cell r="CT805">
            <v>0</v>
          </cell>
          <cell r="CU805">
            <v>0</v>
          </cell>
          <cell r="CV805">
            <v>0</v>
          </cell>
          <cell r="CW805">
            <v>0</v>
          </cell>
          <cell r="EE805">
            <v>0</v>
          </cell>
          <cell r="EF805">
            <v>0</v>
          </cell>
          <cell r="EH805">
            <v>0</v>
          </cell>
          <cell r="EI805">
            <v>0</v>
          </cell>
          <cell r="EJ805">
            <v>0</v>
          </cell>
          <cell r="EK805">
            <v>0</v>
          </cell>
          <cell r="EL805">
            <v>0</v>
          </cell>
          <cell r="EM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V806">
            <v>0</v>
          </cell>
          <cell r="AW806">
            <v>0</v>
          </cell>
          <cell r="AX806">
            <v>0</v>
          </cell>
          <cell r="BA806">
            <v>0</v>
          </cell>
          <cell r="BB806">
            <v>0</v>
          </cell>
          <cell r="BC806">
            <v>0</v>
          </cell>
          <cell r="BD806">
            <v>0</v>
          </cell>
          <cell r="BE806">
            <v>0</v>
          </cell>
          <cell r="BF806">
            <v>0</v>
          </cell>
          <cell r="BG806">
            <v>0</v>
          </cell>
          <cell r="BH806">
            <v>0</v>
          </cell>
          <cell r="BI806">
            <v>0</v>
          </cell>
          <cell r="BJ806">
            <v>0</v>
          </cell>
          <cell r="BK806">
            <v>0</v>
          </cell>
          <cell r="BL806">
            <v>0</v>
          </cell>
          <cell r="BM806">
            <v>0</v>
          </cell>
          <cell r="BN806">
            <v>0</v>
          </cell>
          <cell r="BO806">
            <v>0</v>
          </cell>
          <cell r="BP806">
            <v>0</v>
          </cell>
          <cell r="BQ806">
            <v>0</v>
          </cell>
          <cell r="BR806">
            <v>0</v>
          </cell>
          <cell r="BS806">
            <v>0</v>
          </cell>
          <cell r="BT806">
            <v>0</v>
          </cell>
          <cell r="BU806">
            <v>0</v>
          </cell>
          <cell r="BV806">
            <v>0</v>
          </cell>
          <cell r="BW806">
            <v>0</v>
          </cell>
          <cell r="BX806">
            <v>0</v>
          </cell>
          <cell r="BY806">
            <v>0</v>
          </cell>
          <cell r="BZ806">
            <v>0</v>
          </cell>
          <cell r="CA806">
            <v>0</v>
          </cell>
          <cell r="CB806">
            <v>0</v>
          </cell>
          <cell r="CC806">
            <v>0</v>
          </cell>
          <cell r="CD806">
            <v>0</v>
          </cell>
          <cell r="CE806">
            <v>0</v>
          </cell>
          <cell r="CF806">
            <v>0</v>
          </cell>
          <cell r="CG806">
            <v>0</v>
          </cell>
          <cell r="CH806">
            <v>0</v>
          </cell>
          <cell r="CN806">
            <v>0</v>
          </cell>
          <cell r="CO806">
            <v>0</v>
          </cell>
          <cell r="CP806">
            <v>0</v>
          </cell>
          <cell r="CQ806">
            <v>0</v>
          </cell>
          <cell r="CS806">
            <v>0</v>
          </cell>
          <cell r="CT806">
            <v>0</v>
          </cell>
          <cell r="CU806">
            <v>0</v>
          </cell>
          <cell r="CV806">
            <v>0</v>
          </cell>
          <cell r="CW806">
            <v>0</v>
          </cell>
          <cell r="EE806">
            <v>0</v>
          </cell>
          <cell r="EF806">
            <v>0</v>
          </cell>
          <cell r="EH806">
            <v>0</v>
          </cell>
          <cell r="EI806">
            <v>0</v>
          </cell>
          <cell r="EJ806">
            <v>0</v>
          </cell>
          <cell r="EK806">
            <v>0</v>
          </cell>
          <cell r="EL806">
            <v>0</v>
          </cell>
          <cell r="EM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V807">
            <v>0</v>
          </cell>
          <cell r="AW807">
            <v>0</v>
          </cell>
          <cell r="AX807">
            <v>0</v>
          </cell>
          <cell r="BA807">
            <v>0</v>
          </cell>
          <cell r="BB807">
            <v>0</v>
          </cell>
          <cell r="BC807">
            <v>0</v>
          </cell>
          <cell r="BD807">
            <v>0</v>
          </cell>
          <cell r="BE807">
            <v>0</v>
          </cell>
          <cell r="BF807">
            <v>0</v>
          </cell>
          <cell r="BG807">
            <v>0</v>
          </cell>
          <cell r="BH807">
            <v>0</v>
          </cell>
          <cell r="BI807">
            <v>0</v>
          </cell>
          <cell r="BJ807">
            <v>0</v>
          </cell>
          <cell r="BK807">
            <v>0</v>
          </cell>
          <cell r="BL807">
            <v>0</v>
          </cell>
          <cell r="BM807">
            <v>0</v>
          </cell>
          <cell r="BN807">
            <v>0</v>
          </cell>
          <cell r="BO807">
            <v>0</v>
          </cell>
          <cell r="BP807">
            <v>0</v>
          </cell>
          <cell r="BQ807">
            <v>0</v>
          </cell>
          <cell r="BR807">
            <v>0</v>
          </cell>
          <cell r="BS807">
            <v>0</v>
          </cell>
          <cell r="BT807">
            <v>0</v>
          </cell>
          <cell r="BU807">
            <v>0</v>
          </cell>
          <cell r="BV807">
            <v>0</v>
          </cell>
          <cell r="BW807">
            <v>0</v>
          </cell>
          <cell r="BX807">
            <v>0</v>
          </cell>
          <cell r="BY807">
            <v>0</v>
          </cell>
          <cell r="BZ807">
            <v>0</v>
          </cell>
          <cell r="CA807">
            <v>0</v>
          </cell>
          <cell r="CB807">
            <v>0</v>
          </cell>
          <cell r="CC807">
            <v>0</v>
          </cell>
          <cell r="CD807">
            <v>0</v>
          </cell>
          <cell r="CE807">
            <v>0</v>
          </cell>
          <cell r="CF807">
            <v>0</v>
          </cell>
          <cell r="CG807">
            <v>0</v>
          </cell>
          <cell r="CH807">
            <v>0</v>
          </cell>
          <cell r="CN807">
            <v>0</v>
          </cell>
          <cell r="CO807">
            <v>0</v>
          </cell>
          <cell r="CP807">
            <v>0</v>
          </cell>
          <cell r="CQ807">
            <v>0</v>
          </cell>
          <cell r="CS807">
            <v>0</v>
          </cell>
          <cell r="CT807">
            <v>0</v>
          </cell>
          <cell r="CU807">
            <v>0</v>
          </cell>
          <cell r="CV807">
            <v>0</v>
          </cell>
          <cell r="CW807">
            <v>0</v>
          </cell>
          <cell r="EE807">
            <v>0</v>
          </cell>
          <cell r="EF807">
            <v>0</v>
          </cell>
          <cell r="EH807">
            <v>0</v>
          </cell>
          <cell r="EI807">
            <v>0</v>
          </cell>
          <cell r="EJ807">
            <v>0</v>
          </cell>
          <cell r="EK807">
            <v>0</v>
          </cell>
          <cell r="EL807">
            <v>0</v>
          </cell>
          <cell r="EM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V808">
            <v>0</v>
          </cell>
          <cell r="AW808">
            <v>0</v>
          </cell>
          <cell r="AX808">
            <v>0</v>
          </cell>
          <cell r="BA808">
            <v>0</v>
          </cell>
          <cell r="BB808">
            <v>0</v>
          </cell>
          <cell r="BC808">
            <v>0</v>
          </cell>
          <cell r="BD808">
            <v>0</v>
          </cell>
          <cell r="BE808">
            <v>0</v>
          </cell>
          <cell r="BF808">
            <v>0</v>
          </cell>
          <cell r="BG808">
            <v>0</v>
          </cell>
          <cell r="BH808">
            <v>0</v>
          </cell>
          <cell r="BI808">
            <v>0</v>
          </cell>
          <cell r="BJ808">
            <v>0</v>
          </cell>
          <cell r="BK808">
            <v>0</v>
          </cell>
          <cell r="BL808">
            <v>0</v>
          </cell>
          <cell r="BM808">
            <v>0</v>
          </cell>
          <cell r="BN808">
            <v>0</v>
          </cell>
          <cell r="BO808">
            <v>0</v>
          </cell>
          <cell r="BP808">
            <v>0</v>
          </cell>
          <cell r="BQ808">
            <v>0</v>
          </cell>
          <cell r="BR808">
            <v>0</v>
          </cell>
          <cell r="BS808">
            <v>0</v>
          </cell>
          <cell r="BT808">
            <v>0</v>
          </cell>
          <cell r="BU808">
            <v>0</v>
          </cell>
          <cell r="BV808">
            <v>0</v>
          </cell>
          <cell r="BW808">
            <v>0</v>
          </cell>
          <cell r="BX808">
            <v>0</v>
          </cell>
          <cell r="BY808">
            <v>0</v>
          </cell>
          <cell r="BZ808">
            <v>0</v>
          </cell>
          <cell r="CA808">
            <v>0</v>
          </cell>
          <cell r="CB808">
            <v>0</v>
          </cell>
          <cell r="CC808">
            <v>0</v>
          </cell>
          <cell r="CD808">
            <v>0</v>
          </cell>
          <cell r="CE808">
            <v>0</v>
          </cell>
          <cell r="CF808">
            <v>0</v>
          </cell>
          <cell r="CG808">
            <v>0</v>
          </cell>
          <cell r="CH808">
            <v>0</v>
          </cell>
          <cell r="CN808">
            <v>0</v>
          </cell>
          <cell r="CO808">
            <v>0</v>
          </cell>
          <cell r="CP808">
            <v>0</v>
          </cell>
          <cell r="CQ808">
            <v>0</v>
          </cell>
          <cell r="CS808">
            <v>0</v>
          </cell>
          <cell r="CT808">
            <v>0</v>
          </cell>
          <cell r="CU808">
            <v>0</v>
          </cell>
          <cell r="CV808">
            <v>0</v>
          </cell>
          <cell r="CW808">
            <v>0</v>
          </cell>
          <cell r="EE808">
            <v>0</v>
          </cell>
          <cell r="EF808">
            <v>0</v>
          </cell>
          <cell r="EH808">
            <v>0</v>
          </cell>
          <cell r="EI808">
            <v>0</v>
          </cell>
          <cell r="EJ808">
            <v>0</v>
          </cell>
          <cell r="EK808">
            <v>0</v>
          </cell>
          <cell r="EL808">
            <v>0</v>
          </cell>
          <cell r="EM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V809">
            <v>0</v>
          </cell>
          <cell r="AW809">
            <v>0</v>
          </cell>
          <cell r="AX809">
            <v>0</v>
          </cell>
          <cell r="BA809">
            <v>0</v>
          </cell>
          <cell r="BB809">
            <v>0</v>
          </cell>
          <cell r="BC809">
            <v>0</v>
          </cell>
          <cell r="BD809">
            <v>0</v>
          </cell>
          <cell r="BE809">
            <v>0</v>
          </cell>
          <cell r="BF809">
            <v>0</v>
          </cell>
          <cell r="BG809">
            <v>0</v>
          </cell>
          <cell r="BH809">
            <v>0</v>
          </cell>
          <cell r="BI809">
            <v>0</v>
          </cell>
          <cell r="BJ809">
            <v>0</v>
          </cell>
          <cell r="BK809">
            <v>0</v>
          </cell>
          <cell r="BL809">
            <v>0</v>
          </cell>
          <cell r="BM809">
            <v>0</v>
          </cell>
          <cell r="BN809">
            <v>0</v>
          </cell>
          <cell r="BO809">
            <v>0</v>
          </cell>
          <cell r="BP809">
            <v>0</v>
          </cell>
          <cell r="BQ809">
            <v>0</v>
          </cell>
          <cell r="BR809">
            <v>0</v>
          </cell>
          <cell r="BS809">
            <v>0</v>
          </cell>
          <cell r="BT809">
            <v>0</v>
          </cell>
          <cell r="BU809">
            <v>0</v>
          </cell>
          <cell r="BV809">
            <v>0</v>
          </cell>
          <cell r="BW809">
            <v>0</v>
          </cell>
          <cell r="BX809">
            <v>0</v>
          </cell>
          <cell r="BY809">
            <v>0</v>
          </cell>
          <cell r="BZ809">
            <v>0</v>
          </cell>
          <cell r="CA809">
            <v>0</v>
          </cell>
          <cell r="CB809">
            <v>0</v>
          </cell>
          <cell r="CC809">
            <v>0</v>
          </cell>
          <cell r="CD809">
            <v>0</v>
          </cell>
          <cell r="CE809">
            <v>0</v>
          </cell>
          <cell r="CF809">
            <v>0</v>
          </cell>
          <cell r="CG809">
            <v>0</v>
          </cell>
          <cell r="CH809">
            <v>0</v>
          </cell>
          <cell r="CN809">
            <v>0</v>
          </cell>
          <cell r="CO809">
            <v>0</v>
          </cell>
          <cell r="CP809">
            <v>0</v>
          </cell>
          <cell r="CQ809">
            <v>0</v>
          </cell>
          <cell r="CS809">
            <v>0</v>
          </cell>
          <cell r="CT809">
            <v>0</v>
          </cell>
          <cell r="CU809">
            <v>0</v>
          </cell>
          <cell r="CV809">
            <v>0</v>
          </cell>
          <cell r="CW809">
            <v>0</v>
          </cell>
          <cell r="EE809">
            <v>0</v>
          </cell>
          <cell r="EF809">
            <v>0</v>
          </cell>
          <cell r="EH809">
            <v>0</v>
          </cell>
          <cell r="EI809">
            <v>0</v>
          </cell>
          <cell r="EJ809">
            <v>0</v>
          </cell>
          <cell r="EK809">
            <v>0</v>
          </cell>
          <cell r="EL809">
            <v>0</v>
          </cell>
          <cell r="EM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V810">
            <v>0</v>
          </cell>
          <cell r="AW810">
            <v>0</v>
          </cell>
          <cell r="AX810">
            <v>0</v>
          </cell>
          <cell r="BA810">
            <v>0</v>
          </cell>
          <cell r="BB810">
            <v>0</v>
          </cell>
          <cell r="BC810">
            <v>0</v>
          </cell>
          <cell r="BD810">
            <v>0</v>
          </cell>
          <cell r="BE810">
            <v>0</v>
          </cell>
          <cell r="BF810">
            <v>0</v>
          </cell>
          <cell r="BG810">
            <v>0</v>
          </cell>
          <cell r="BH810">
            <v>0</v>
          </cell>
          <cell r="BI810">
            <v>0</v>
          </cell>
          <cell r="BJ810">
            <v>0</v>
          </cell>
          <cell r="BK810">
            <v>0</v>
          </cell>
          <cell r="BL810">
            <v>0</v>
          </cell>
          <cell r="BM810">
            <v>0</v>
          </cell>
          <cell r="BN810">
            <v>0</v>
          </cell>
          <cell r="BO810">
            <v>0</v>
          </cell>
          <cell r="BP810">
            <v>0</v>
          </cell>
          <cell r="BQ810">
            <v>0</v>
          </cell>
          <cell r="BR810">
            <v>0</v>
          </cell>
          <cell r="BS810">
            <v>0</v>
          </cell>
          <cell r="BT810">
            <v>0</v>
          </cell>
          <cell r="BU810">
            <v>0</v>
          </cell>
          <cell r="BV810">
            <v>0</v>
          </cell>
          <cell r="BW810">
            <v>0</v>
          </cell>
          <cell r="BX810">
            <v>0</v>
          </cell>
          <cell r="BY810">
            <v>0</v>
          </cell>
          <cell r="BZ810">
            <v>0</v>
          </cell>
          <cell r="CA810">
            <v>0</v>
          </cell>
          <cell r="CB810">
            <v>0</v>
          </cell>
          <cell r="CC810">
            <v>0</v>
          </cell>
          <cell r="CD810">
            <v>0</v>
          </cell>
          <cell r="CE810">
            <v>0</v>
          </cell>
          <cell r="CF810">
            <v>0</v>
          </cell>
          <cell r="CG810">
            <v>0</v>
          </cell>
          <cell r="CH810">
            <v>0</v>
          </cell>
          <cell r="CN810">
            <v>0</v>
          </cell>
          <cell r="CO810">
            <v>0</v>
          </cell>
          <cell r="CP810">
            <v>0</v>
          </cell>
          <cell r="CQ810">
            <v>0</v>
          </cell>
          <cell r="CS810">
            <v>0</v>
          </cell>
          <cell r="CT810">
            <v>0</v>
          </cell>
          <cell r="CU810">
            <v>0</v>
          </cell>
          <cell r="CV810">
            <v>0</v>
          </cell>
          <cell r="CW810">
            <v>0</v>
          </cell>
          <cell r="EE810">
            <v>0</v>
          </cell>
          <cell r="EF810">
            <v>0</v>
          </cell>
          <cell r="EH810">
            <v>0</v>
          </cell>
          <cell r="EI810">
            <v>0</v>
          </cell>
          <cell r="EJ810">
            <v>0</v>
          </cell>
          <cell r="EK810">
            <v>0</v>
          </cell>
          <cell r="EL810">
            <v>0</v>
          </cell>
          <cell r="EM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V811">
            <v>0</v>
          </cell>
          <cell r="AW811">
            <v>0</v>
          </cell>
          <cell r="AX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0</v>
          </cell>
          <cell r="CB811">
            <v>0</v>
          </cell>
          <cell r="CC811">
            <v>0</v>
          </cell>
          <cell r="CD811">
            <v>0</v>
          </cell>
          <cell r="CE811">
            <v>0</v>
          </cell>
          <cell r="CF811">
            <v>0</v>
          </cell>
          <cell r="CG811">
            <v>0</v>
          </cell>
          <cell r="CH811">
            <v>0</v>
          </cell>
          <cell r="CN811">
            <v>0</v>
          </cell>
          <cell r="CO811">
            <v>0</v>
          </cell>
          <cell r="CP811">
            <v>0</v>
          </cell>
          <cell r="CQ811">
            <v>0</v>
          </cell>
          <cell r="CS811">
            <v>0</v>
          </cell>
          <cell r="CT811">
            <v>0</v>
          </cell>
          <cell r="CU811">
            <v>0</v>
          </cell>
          <cell r="CV811">
            <v>0</v>
          </cell>
          <cell r="CW811">
            <v>0</v>
          </cell>
          <cell r="EE811">
            <v>0</v>
          </cell>
          <cell r="EF811">
            <v>0</v>
          </cell>
          <cell r="EH811">
            <v>0</v>
          </cell>
          <cell r="EI811">
            <v>0</v>
          </cell>
          <cell r="EJ811">
            <v>0</v>
          </cell>
          <cell r="EK811">
            <v>0</v>
          </cell>
          <cell r="EL811">
            <v>0</v>
          </cell>
          <cell r="EM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V812">
            <v>0</v>
          </cell>
          <cell r="AW812">
            <v>0</v>
          </cell>
          <cell r="AX812">
            <v>0</v>
          </cell>
          <cell r="BA812">
            <v>0</v>
          </cell>
          <cell r="BB812">
            <v>0</v>
          </cell>
          <cell r="BC812">
            <v>0</v>
          </cell>
          <cell r="BD812">
            <v>0</v>
          </cell>
          <cell r="BE812">
            <v>0</v>
          </cell>
          <cell r="BF812">
            <v>0</v>
          </cell>
          <cell r="BG812">
            <v>0</v>
          </cell>
          <cell r="BH812">
            <v>0</v>
          </cell>
          <cell r="BI812">
            <v>0</v>
          </cell>
          <cell r="BJ812">
            <v>0</v>
          </cell>
          <cell r="BK812">
            <v>0</v>
          </cell>
          <cell r="BL812">
            <v>0</v>
          </cell>
          <cell r="BM812">
            <v>0</v>
          </cell>
          <cell r="BN812">
            <v>0</v>
          </cell>
          <cell r="BO812">
            <v>0</v>
          </cell>
          <cell r="BP812">
            <v>0</v>
          </cell>
          <cell r="BQ812">
            <v>0</v>
          </cell>
          <cell r="BR812">
            <v>0</v>
          </cell>
          <cell r="BS812">
            <v>0</v>
          </cell>
          <cell r="BT812">
            <v>0</v>
          </cell>
          <cell r="BU812">
            <v>0</v>
          </cell>
          <cell r="BV812">
            <v>0</v>
          </cell>
          <cell r="BW812">
            <v>0</v>
          </cell>
          <cell r="BX812">
            <v>0</v>
          </cell>
          <cell r="BY812">
            <v>0</v>
          </cell>
          <cell r="BZ812">
            <v>0</v>
          </cell>
          <cell r="CA812">
            <v>0</v>
          </cell>
          <cell r="CB812">
            <v>0</v>
          </cell>
          <cell r="CC812">
            <v>0</v>
          </cell>
          <cell r="CD812">
            <v>0</v>
          </cell>
          <cell r="CE812">
            <v>0</v>
          </cell>
          <cell r="CF812">
            <v>0</v>
          </cell>
          <cell r="CG812">
            <v>0</v>
          </cell>
          <cell r="CH812">
            <v>0</v>
          </cell>
          <cell r="CN812">
            <v>0</v>
          </cell>
          <cell r="CO812">
            <v>0</v>
          </cell>
          <cell r="CP812">
            <v>0</v>
          </cell>
          <cell r="CQ812">
            <v>0</v>
          </cell>
          <cell r="CS812">
            <v>0</v>
          </cell>
          <cell r="CT812">
            <v>0</v>
          </cell>
          <cell r="CU812">
            <v>0</v>
          </cell>
          <cell r="CV812">
            <v>0</v>
          </cell>
          <cell r="CW812">
            <v>0</v>
          </cell>
          <cell r="EE812">
            <v>0</v>
          </cell>
          <cell r="EF812">
            <v>0</v>
          </cell>
          <cell r="EH812">
            <v>0</v>
          </cell>
          <cell r="EI812">
            <v>0</v>
          </cell>
          <cell r="EJ812">
            <v>0</v>
          </cell>
          <cell r="EK812">
            <v>0</v>
          </cell>
          <cell r="EL812">
            <v>0</v>
          </cell>
          <cell r="EM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V813">
            <v>0</v>
          </cell>
          <cell r="AW813">
            <v>0</v>
          </cell>
          <cell r="AX813">
            <v>0</v>
          </cell>
          <cell r="BA813">
            <v>0</v>
          </cell>
          <cell r="BB813">
            <v>0</v>
          </cell>
          <cell r="BC813">
            <v>0</v>
          </cell>
          <cell r="BD813">
            <v>0</v>
          </cell>
          <cell r="BE813">
            <v>0</v>
          </cell>
          <cell r="BF813">
            <v>0</v>
          </cell>
          <cell r="BG813">
            <v>0</v>
          </cell>
          <cell r="BH813">
            <v>0</v>
          </cell>
          <cell r="BI813">
            <v>0</v>
          </cell>
          <cell r="BJ813">
            <v>0</v>
          </cell>
          <cell r="BK813">
            <v>0</v>
          </cell>
          <cell r="BL813">
            <v>0</v>
          </cell>
          <cell r="BM813">
            <v>0</v>
          </cell>
          <cell r="BN813">
            <v>0</v>
          </cell>
          <cell r="BO813">
            <v>0</v>
          </cell>
          <cell r="BP813">
            <v>0</v>
          </cell>
          <cell r="BQ813">
            <v>0</v>
          </cell>
          <cell r="BR813">
            <v>0</v>
          </cell>
          <cell r="BS813">
            <v>0</v>
          </cell>
          <cell r="BT813">
            <v>0</v>
          </cell>
          <cell r="BU813">
            <v>0</v>
          </cell>
          <cell r="BV813">
            <v>0</v>
          </cell>
          <cell r="BW813">
            <v>0</v>
          </cell>
          <cell r="BX813">
            <v>0</v>
          </cell>
          <cell r="BY813">
            <v>0</v>
          </cell>
          <cell r="BZ813">
            <v>0</v>
          </cell>
          <cell r="CA813">
            <v>0</v>
          </cell>
          <cell r="CB813">
            <v>0</v>
          </cell>
          <cell r="CC813">
            <v>0</v>
          </cell>
          <cell r="CD813">
            <v>0</v>
          </cell>
          <cell r="CE813">
            <v>0</v>
          </cell>
          <cell r="CF813">
            <v>0</v>
          </cell>
          <cell r="CG813">
            <v>0</v>
          </cell>
          <cell r="CH813">
            <v>0</v>
          </cell>
          <cell r="CN813">
            <v>0</v>
          </cell>
          <cell r="CO813">
            <v>0</v>
          </cell>
          <cell r="CP813">
            <v>0</v>
          </cell>
          <cell r="CQ813">
            <v>0</v>
          </cell>
          <cell r="CS813">
            <v>0</v>
          </cell>
          <cell r="CT813">
            <v>0</v>
          </cell>
          <cell r="CU813">
            <v>0</v>
          </cell>
          <cell r="CV813">
            <v>0</v>
          </cell>
          <cell r="CW813">
            <v>0</v>
          </cell>
          <cell r="EE813">
            <v>0</v>
          </cell>
          <cell r="EF813">
            <v>0</v>
          </cell>
          <cell r="EH813">
            <v>0</v>
          </cell>
          <cell r="EI813">
            <v>0</v>
          </cell>
          <cell r="EJ813">
            <v>0</v>
          </cell>
          <cell r="EK813">
            <v>0</v>
          </cell>
          <cell r="EL813">
            <v>0</v>
          </cell>
          <cell r="EM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V814">
            <v>0</v>
          </cell>
          <cell r="AW814">
            <v>0</v>
          </cell>
          <cell r="AX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0</v>
          </cell>
          <cell r="CB814">
            <v>0</v>
          </cell>
          <cell r="CC814">
            <v>0</v>
          </cell>
          <cell r="CD814">
            <v>0</v>
          </cell>
          <cell r="CE814">
            <v>0</v>
          </cell>
          <cell r="CF814">
            <v>0</v>
          </cell>
          <cell r="CG814">
            <v>0</v>
          </cell>
          <cell r="CH814">
            <v>0</v>
          </cell>
          <cell r="CN814">
            <v>0</v>
          </cell>
          <cell r="CO814">
            <v>0</v>
          </cell>
          <cell r="CP814">
            <v>0</v>
          </cell>
          <cell r="CQ814">
            <v>0</v>
          </cell>
          <cell r="CS814">
            <v>0</v>
          </cell>
          <cell r="CT814">
            <v>0</v>
          </cell>
          <cell r="CU814">
            <v>0</v>
          </cell>
          <cell r="CV814">
            <v>0</v>
          </cell>
          <cell r="CW814">
            <v>0</v>
          </cell>
          <cell r="EE814">
            <v>0</v>
          </cell>
          <cell r="EF814">
            <v>0</v>
          </cell>
          <cell r="EH814">
            <v>0</v>
          </cell>
          <cell r="EI814">
            <v>0</v>
          </cell>
          <cell r="EJ814">
            <v>0</v>
          </cell>
          <cell r="EK814">
            <v>0</v>
          </cell>
          <cell r="EL814">
            <v>0</v>
          </cell>
          <cell r="EM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V815">
            <v>0</v>
          </cell>
          <cell r="AW815">
            <v>0</v>
          </cell>
          <cell r="AX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0</v>
          </cell>
          <cell r="CB815">
            <v>0</v>
          </cell>
          <cell r="CC815">
            <v>0</v>
          </cell>
          <cell r="CD815">
            <v>0</v>
          </cell>
          <cell r="CE815">
            <v>0</v>
          </cell>
          <cell r="CF815">
            <v>0</v>
          </cell>
          <cell r="CG815">
            <v>0</v>
          </cell>
          <cell r="CH815">
            <v>0</v>
          </cell>
          <cell r="CN815">
            <v>0</v>
          </cell>
          <cell r="CO815">
            <v>0</v>
          </cell>
          <cell r="CP815">
            <v>0</v>
          </cell>
          <cell r="CQ815">
            <v>0</v>
          </cell>
          <cell r="CS815">
            <v>0</v>
          </cell>
          <cell r="CT815">
            <v>0</v>
          </cell>
          <cell r="CU815">
            <v>0</v>
          </cell>
          <cell r="CV815">
            <v>0</v>
          </cell>
          <cell r="CW815">
            <v>0</v>
          </cell>
          <cell r="EE815">
            <v>0</v>
          </cell>
          <cell r="EF815">
            <v>0</v>
          </cell>
          <cell r="EH815">
            <v>0</v>
          </cell>
          <cell r="EI815">
            <v>0</v>
          </cell>
          <cell r="EJ815">
            <v>0</v>
          </cell>
          <cell r="EK815">
            <v>0</v>
          </cell>
          <cell r="EL815">
            <v>0</v>
          </cell>
          <cell r="EM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V816">
            <v>0</v>
          </cell>
          <cell r="AW816">
            <v>0</v>
          </cell>
          <cell r="AX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0</v>
          </cell>
          <cell r="CB816">
            <v>0</v>
          </cell>
          <cell r="CC816">
            <v>0</v>
          </cell>
          <cell r="CD816">
            <v>0</v>
          </cell>
          <cell r="CE816">
            <v>0</v>
          </cell>
          <cell r="CF816">
            <v>0</v>
          </cell>
          <cell r="CG816">
            <v>0</v>
          </cell>
          <cell r="CH816">
            <v>0</v>
          </cell>
          <cell r="CN816">
            <v>0</v>
          </cell>
          <cell r="CO816">
            <v>0</v>
          </cell>
          <cell r="CP816">
            <v>0</v>
          </cell>
          <cell r="CQ816">
            <v>0</v>
          </cell>
          <cell r="CS816">
            <v>0</v>
          </cell>
          <cell r="CT816">
            <v>0</v>
          </cell>
          <cell r="CU816">
            <v>0</v>
          </cell>
          <cell r="CV816">
            <v>0</v>
          </cell>
          <cell r="CW816">
            <v>0</v>
          </cell>
          <cell r="EE816">
            <v>0</v>
          </cell>
          <cell r="EF816">
            <v>0</v>
          </cell>
          <cell r="EH816">
            <v>0</v>
          </cell>
          <cell r="EI816">
            <v>0</v>
          </cell>
          <cell r="EJ816">
            <v>0</v>
          </cell>
          <cell r="EK816">
            <v>0</v>
          </cell>
          <cell r="EL816">
            <v>0</v>
          </cell>
          <cell r="EM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V817">
            <v>0</v>
          </cell>
          <cell r="AW817">
            <v>0</v>
          </cell>
          <cell r="AX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0</v>
          </cell>
          <cell r="CB817">
            <v>0</v>
          </cell>
          <cell r="CC817">
            <v>0</v>
          </cell>
          <cell r="CD817">
            <v>0</v>
          </cell>
          <cell r="CE817">
            <v>0</v>
          </cell>
          <cell r="CF817">
            <v>0</v>
          </cell>
          <cell r="CG817">
            <v>0</v>
          </cell>
          <cell r="CH817">
            <v>0</v>
          </cell>
          <cell r="CN817">
            <v>0</v>
          </cell>
          <cell r="CO817">
            <v>0</v>
          </cell>
          <cell r="CP817">
            <v>0</v>
          </cell>
          <cell r="CQ817">
            <v>0</v>
          </cell>
          <cell r="CS817">
            <v>0</v>
          </cell>
          <cell r="CT817">
            <v>0</v>
          </cell>
          <cell r="CU817">
            <v>0</v>
          </cell>
          <cell r="CV817">
            <v>0</v>
          </cell>
          <cell r="CW817">
            <v>0</v>
          </cell>
          <cell r="EE817">
            <v>0</v>
          </cell>
          <cell r="EF817">
            <v>0</v>
          </cell>
          <cell r="EH817">
            <v>0</v>
          </cell>
          <cell r="EI817">
            <v>0</v>
          </cell>
          <cell r="EJ817">
            <v>0</v>
          </cell>
          <cell r="EK817">
            <v>0</v>
          </cell>
          <cell r="EL817">
            <v>0</v>
          </cell>
          <cell r="EM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V818">
            <v>0</v>
          </cell>
          <cell r="AW818">
            <v>0</v>
          </cell>
          <cell r="AX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0</v>
          </cell>
          <cell r="CB818">
            <v>0</v>
          </cell>
          <cell r="CC818">
            <v>0</v>
          </cell>
          <cell r="CD818">
            <v>0</v>
          </cell>
          <cell r="CE818">
            <v>0</v>
          </cell>
          <cell r="CF818">
            <v>0</v>
          </cell>
          <cell r="CG818">
            <v>0</v>
          </cell>
          <cell r="CH818">
            <v>0</v>
          </cell>
          <cell r="CN818">
            <v>0</v>
          </cell>
          <cell r="CO818">
            <v>0</v>
          </cell>
          <cell r="CP818">
            <v>0</v>
          </cell>
          <cell r="CQ818">
            <v>0</v>
          </cell>
          <cell r="CS818">
            <v>0</v>
          </cell>
          <cell r="CT818">
            <v>0</v>
          </cell>
          <cell r="CU818">
            <v>0</v>
          </cell>
          <cell r="CV818">
            <v>0</v>
          </cell>
          <cell r="CW818">
            <v>0</v>
          </cell>
          <cell r="EE818">
            <v>0</v>
          </cell>
          <cell r="EF818">
            <v>0</v>
          </cell>
          <cell r="EH818">
            <v>0</v>
          </cell>
          <cell r="EI818">
            <v>0</v>
          </cell>
          <cell r="EJ818">
            <v>0</v>
          </cell>
          <cell r="EK818">
            <v>0</v>
          </cell>
          <cell r="EL818">
            <v>0</v>
          </cell>
          <cell r="EM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V819">
            <v>0</v>
          </cell>
          <cell r="AW819">
            <v>0</v>
          </cell>
          <cell r="AX819">
            <v>0</v>
          </cell>
          <cell r="BA819">
            <v>0</v>
          </cell>
          <cell r="BB819">
            <v>0</v>
          </cell>
          <cell r="BC819">
            <v>0</v>
          </cell>
          <cell r="BD819">
            <v>0</v>
          </cell>
          <cell r="BE819">
            <v>0</v>
          </cell>
          <cell r="BF819">
            <v>0</v>
          </cell>
          <cell r="BG819">
            <v>0</v>
          </cell>
          <cell r="BH819">
            <v>0</v>
          </cell>
          <cell r="BI819">
            <v>0</v>
          </cell>
          <cell r="BJ819">
            <v>0</v>
          </cell>
          <cell r="BK819">
            <v>0</v>
          </cell>
          <cell r="BL819">
            <v>0</v>
          </cell>
          <cell r="BM819">
            <v>0</v>
          </cell>
          <cell r="BN819">
            <v>0</v>
          </cell>
          <cell r="BO819">
            <v>0</v>
          </cell>
          <cell r="BP819">
            <v>0</v>
          </cell>
          <cell r="BQ819">
            <v>0</v>
          </cell>
          <cell r="BR819">
            <v>0</v>
          </cell>
          <cell r="BS819">
            <v>0</v>
          </cell>
          <cell r="BT819">
            <v>0</v>
          </cell>
          <cell r="BU819">
            <v>0</v>
          </cell>
          <cell r="BV819">
            <v>0</v>
          </cell>
          <cell r="BW819">
            <v>0</v>
          </cell>
          <cell r="BX819">
            <v>0</v>
          </cell>
          <cell r="BY819">
            <v>0</v>
          </cell>
          <cell r="BZ819">
            <v>0</v>
          </cell>
          <cell r="CA819">
            <v>0</v>
          </cell>
          <cell r="CB819">
            <v>0</v>
          </cell>
          <cell r="CC819">
            <v>0</v>
          </cell>
          <cell r="CD819">
            <v>0</v>
          </cell>
          <cell r="CE819">
            <v>0</v>
          </cell>
          <cell r="CF819">
            <v>0</v>
          </cell>
          <cell r="CG819">
            <v>0</v>
          </cell>
          <cell r="CH819">
            <v>0</v>
          </cell>
          <cell r="CN819">
            <v>0</v>
          </cell>
          <cell r="CO819">
            <v>0</v>
          </cell>
          <cell r="CP819">
            <v>0</v>
          </cell>
          <cell r="CQ819">
            <v>0</v>
          </cell>
          <cell r="CS819">
            <v>0</v>
          </cell>
          <cell r="CT819">
            <v>0</v>
          </cell>
          <cell r="CU819">
            <v>0</v>
          </cell>
          <cell r="CV819">
            <v>0</v>
          </cell>
          <cell r="CW819">
            <v>0</v>
          </cell>
          <cell r="EE819">
            <v>0</v>
          </cell>
          <cell r="EF819">
            <v>0</v>
          </cell>
          <cell r="EH819">
            <v>0</v>
          </cell>
          <cell r="EI819">
            <v>0</v>
          </cell>
          <cell r="EJ819">
            <v>0</v>
          </cell>
          <cell r="EK819">
            <v>0</v>
          </cell>
          <cell r="EL819">
            <v>0</v>
          </cell>
          <cell r="EM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V820">
            <v>0</v>
          </cell>
          <cell r="AW820">
            <v>0</v>
          </cell>
          <cell r="AX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0</v>
          </cell>
          <cell r="CB820">
            <v>0</v>
          </cell>
          <cell r="CC820">
            <v>0</v>
          </cell>
          <cell r="CD820">
            <v>0</v>
          </cell>
          <cell r="CE820">
            <v>0</v>
          </cell>
          <cell r="CF820">
            <v>0</v>
          </cell>
          <cell r="CG820">
            <v>0</v>
          </cell>
          <cell r="CH820">
            <v>0</v>
          </cell>
          <cell r="CN820">
            <v>0</v>
          </cell>
          <cell r="CO820">
            <v>0</v>
          </cell>
          <cell r="CP820">
            <v>0</v>
          </cell>
          <cell r="CQ820">
            <v>0</v>
          </cell>
          <cell r="CS820">
            <v>0</v>
          </cell>
          <cell r="CT820">
            <v>0</v>
          </cell>
          <cell r="CU820">
            <v>0</v>
          </cell>
          <cell r="CV820">
            <v>0</v>
          </cell>
          <cell r="CW820">
            <v>0</v>
          </cell>
          <cell r="EE820">
            <v>0</v>
          </cell>
          <cell r="EF820">
            <v>0</v>
          </cell>
          <cell r="EH820">
            <v>0</v>
          </cell>
          <cell r="EI820">
            <v>0</v>
          </cell>
          <cell r="EJ820">
            <v>0</v>
          </cell>
          <cell r="EK820">
            <v>0</v>
          </cell>
          <cell r="EL820">
            <v>0</v>
          </cell>
          <cell r="EM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V821">
            <v>0</v>
          </cell>
          <cell r="AW821">
            <v>0</v>
          </cell>
          <cell r="AX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0</v>
          </cell>
          <cell r="CB821">
            <v>0</v>
          </cell>
          <cell r="CC821">
            <v>0</v>
          </cell>
          <cell r="CD821">
            <v>0</v>
          </cell>
          <cell r="CE821">
            <v>0</v>
          </cell>
          <cell r="CF821">
            <v>0</v>
          </cell>
          <cell r="CG821">
            <v>0</v>
          </cell>
          <cell r="CH821">
            <v>0</v>
          </cell>
          <cell r="CN821">
            <v>0</v>
          </cell>
          <cell r="CO821">
            <v>0</v>
          </cell>
          <cell r="CP821">
            <v>0</v>
          </cell>
          <cell r="CQ821">
            <v>0</v>
          </cell>
          <cell r="CS821">
            <v>0</v>
          </cell>
          <cell r="CT821">
            <v>0</v>
          </cell>
          <cell r="CU821">
            <v>0</v>
          </cell>
          <cell r="CV821">
            <v>0</v>
          </cell>
          <cell r="CW821">
            <v>0</v>
          </cell>
          <cell r="EE821">
            <v>0</v>
          </cell>
          <cell r="EF821">
            <v>0</v>
          </cell>
          <cell r="EH821">
            <v>0</v>
          </cell>
          <cell r="EI821">
            <v>0</v>
          </cell>
          <cell r="EJ821">
            <v>0</v>
          </cell>
          <cell r="EK821">
            <v>0</v>
          </cell>
          <cell r="EL821">
            <v>0</v>
          </cell>
          <cell r="EM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V822">
            <v>0</v>
          </cell>
          <cell r="AW822">
            <v>0</v>
          </cell>
          <cell r="AX822">
            <v>0</v>
          </cell>
          <cell r="BA822">
            <v>0</v>
          </cell>
          <cell r="BB822">
            <v>0</v>
          </cell>
          <cell r="BC822">
            <v>0</v>
          </cell>
          <cell r="BD822">
            <v>0</v>
          </cell>
          <cell r="BE822">
            <v>0</v>
          </cell>
          <cell r="BF822">
            <v>0</v>
          </cell>
          <cell r="BG822">
            <v>0</v>
          </cell>
          <cell r="BH822">
            <v>0</v>
          </cell>
          <cell r="BI822">
            <v>0</v>
          </cell>
          <cell r="BJ822">
            <v>0</v>
          </cell>
          <cell r="BK822">
            <v>0</v>
          </cell>
          <cell r="BL822">
            <v>0</v>
          </cell>
          <cell r="BM822">
            <v>0</v>
          </cell>
          <cell r="BN822">
            <v>0</v>
          </cell>
          <cell r="BO822">
            <v>0</v>
          </cell>
          <cell r="BP822">
            <v>0</v>
          </cell>
          <cell r="BQ822">
            <v>0</v>
          </cell>
          <cell r="BR822">
            <v>0</v>
          </cell>
          <cell r="BS822">
            <v>0</v>
          </cell>
          <cell r="BT822">
            <v>0</v>
          </cell>
          <cell r="BU822">
            <v>0</v>
          </cell>
          <cell r="BV822">
            <v>0</v>
          </cell>
          <cell r="BW822">
            <v>0</v>
          </cell>
          <cell r="BX822">
            <v>0</v>
          </cell>
          <cell r="BY822">
            <v>0</v>
          </cell>
          <cell r="BZ822">
            <v>0</v>
          </cell>
          <cell r="CA822">
            <v>0</v>
          </cell>
          <cell r="CB822">
            <v>0</v>
          </cell>
          <cell r="CC822">
            <v>0</v>
          </cell>
          <cell r="CD822">
            <v>0</v>
          </cell>
          <cell r="CE822">
            <v>0</v>
          </cell>
          <cell r="CF822">
            <v>0</v>
          </cell>
          <cell r="CG822">
            <v>0</v>
          </cell>
          <cell r="CH822">
            <v>0</v>
          </cell>
          <cell r="CN822">
            <v>0</v>
          </cell>
          <cell r="CO822">
            <v>0</v>
          </cell>
          <cell r="CP822">
            <v>0</v>
          </cell>
          <cell r="CQ822">
            <v>0</v>
          </cell>
          <cell r="CS822">
            <v>0</v>
          </cell>
          <cell r="CT822">
            <v>0</v>
          </cell>
          <cell r="CU822">
            <v>0</v>
          </cell>
          <cell r="CV822">
            <v>0</v>
          </cell>
          <cell r="CW822">
            <v>0</v>
          </cell>
          <cell r="EE822">
            <v>0</v>
          </cell>
          <cell r="EF822">
            <v>0</v>
          </cell>
          <cell r="EH822">
            <v>0</v>
          </cell>
          <cell r="EI822">
            <v>0</v>
          </cell>
          <cell r="EJ822">
            <v>0</v>
          </cell>
          <cell r="EK822">
            <v>0</v>
          </cell>
          <cell r="EL822">
            <v>0</v>
          </cell>
          <cell r="EM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V823">
            <v>0</v>
          </cell>
          <cell r="AW823">
            <v>0</v>
          </cell>
          <cell r="AX823">
            <v>0</v>
          </cell>
          <cell r="BA823">
            <v>0</v>
          </cell>
          <cell r="BB823">
            <v>0</v>
          </cell>
          <cell r="BC823">
            <v>0</v>
          </cell>
          <cell r="BD823">
            <v>0</v>
          </cell>
          <cell r="BE823">
            <v>0</v>
          </cell>
          <cell r="BF823">
            <v>0</v>
          </cell>
          <cell r="BG823">
            <v>0</v>
          </cell>
          <cell r="BH823">
            <v>0</v>
          </cell>
          <cell r="BI823">
            <v>0</v>
          </cell>
          <cell r="BJ823">
            <v>0</v>
          </cell>
          <cell r="BK823">
            <v>0</v>
          </cell>
          <cell r="BL823">
            <v>0</v>
          </cell>
          <cell r="BM823">
            <v>0</v>
          </cell>
          <cell r="BN823">
            <v>0</v>
          </cell>
          <cell r="BO823">
            <v>0</v>
          </cell>
          <cell r="BP823">
            <v>0</v>
          </cell>
          <cell r="BQ823">
            <v>0</v>
          </cell>
          <cell r="BR823">
            <v>0</v>
          </cell>
          <cell r="BS823">
            <v>0</v>
          </cell>
          <cell r="BT823">
            <v>0</v>
          </cell>
          <cell r="BU823">
            <v>0</v>
          </cell>
          <cell r="BV823">
            <v>0</v>
          </cell>
          <cell r="BW823">
            <v>0</v>
          </cell>
          <cell r="BX823">
            <v>0</v>
          </cell>
          <cell r="BY823">
            <v>0</v>
          </cell>
          <cell r="BZ823">
            <v>0</v>
          </cell>
          <cell r="CA823">
            <v>0</v>
          </cell>
          <cell r="CB823">
            <v>0</v>
          </cell>
          <cell r="CC823">
            <v>0</v>
          </cell>
          <cell r="CD823">
            <v>0</v>
          </cell>
          <cell r="CE823">
            <v>0</v>
          </cell>
          <cell r="CF823">
            <v>0</v>
          </cell>
          <cell r="CG823">
            <v>0</v>
          </cell>
          <cell r="CH823">
            <v>0</v>
          </cell>
          <cell r="CN823">
            <v>0</v>
          </cell>
          <cell r="CO823">
            <v>0</v>
          </cell>
          <cell r="CP823">
            <v>0</v>
          </cell>
          <cell r="CQ823">
            <v>0</v>
          </cell>
          <cell r="CS823">
            <v>0</v>
          </cell>
          <cell r="CT823">
            <v>0</v>
          </cell>
          <cell r="CU823">
            <v>0</v>
          </cell>
          <cell r="CV823">
            <v>0</v>
          </cell>
          <cell r="CW823">
            <v>0</v>
          </cell>
          <cell r="EE823">
            <v>0</v>
          </cell>
          <cell r="EF823">
            <v>0</v>
          </cell>
          <cell r="EH823">
            <v>0</v>
          </cell>
          <cell r="EI823">
            <v>0</v>
          </cell>
          <cell r="EJ823">
            <v>0</v>
          </cell>
          <cell r="EK823">
            <v>0</v>
          </cell>
          <cell r="EL823">
            <v>0</v>
          </cell>
          <cell r="EM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V824">
            <v>0</v>
          </cell>
          <cell r="AW824">
            <v>0</v>
          </cell>
          <cell r="AX824">
            <v>0</v>
          </cell>
          <cell r="BA824">
            <v>0</v>
          </cell>
          <cell r="BB824">
            <v>0</v>
          </cell>
          <cell r="BC824">
            <v>0</v>
          </cell>
          <cell r="BD824">
            <v>0</v>
          </cell>
          <cell r="BE824">
            <v>0</v>
          </cell>
          <cell r="BF824">
            <v>0</v>
          </cell>
          <cell r="BG824">
            <v>0</v>
          </cell>
          <cell r="BH824">
            <v>0</v>
          </cell>
          <cell r="BI824">
            <v>0</v>
          </cell>
          <cell r="BJ824">
            <v>0</v>
          </cell>
          <cell r="BK824">
            <v>0</v>
          </cell>
          <cell r="BL824">
            <v>0</v>
          </cell>
          <cell r="BM824">
            <v>0</v>
          </cell>
          <cell r="BN824">
            <v>0</v>
          </cell>
          <cell r="BO824">
            <v>0</v>
          </cell>
          <cell r="BP824">
            <v>0</v>
          </cell>
          <cell r="BQ824">
            <v>0</v>
          </cell>
          <cell r="BR824">
            <v>0</v>
          </cell>
          <cell r="BS824">
            <v>0</v>
          </cell>
          <cell r="BT824">
            <v>0</v>
          </cell>
          <cell r="BU824">
            <v>0</v>
          </cell>
          <cell r="BV824">
            <v>0</v>
          </cell>
          <cell r="BW824">
            <v>0</v>
          </cell>
          <cell r="BX824">
            <v>0</v>
          </cell>
          <cell r="BY824">
            <v>0</v>
          </cell>
          <cell r="BZ824">
            <v>0</v>
          </cell>
          <cell r="CA824">
            <v>0</v>
          </cell>
          <cell r="CB824">
            <v>0</v>
          </cell>
          <cell r="CC824">
            <v>0</v>
          </cell>
          <cell r="CD824">
            <v>0</v>
          </cell>
          <cell r="CE824">
            <v>0</v>
          </cell>
          <cell r="CF824">
            <v>0</v>
          </cell>
          <cell r="CG824">
            <v>0</v>
          </cell>
          <cell r="CH824">
            <v>0</v>
          </cell>
          <cell r="CN824">
            <v>0</v>
          </cell>
          <cell r="CO824">
            <v>0</v>
          </cell>
          <cell r="CP824">
            <v>0</v>
          </cell>
          <cell r="CQ824">
            <v>0</v>
          </cell>
          <cell r="CS824">
            <v>0</v>
          </cell>
          <cell r="CT824">
            <v>0</v>
          </cell>
          <cell r="CU824">
            <v>0</v>
          </cell>
          <cell r="CV824">
            <v>0</v>
          </cell>
          <cell r="CW824">
            <v>0</v>
          </cell>
          <cell r="EE824">
            <v>0</v>
          </cell>
          <cell r="EF824">
            <v>0</v>
          </cell>
          <cell r="EH824">
            <v>0</v>
          </cell>
          <cell r="EI824">
            <v>0</v>
          </cell>
          <cell r="EJ824">
            <v>0</v>
          </cell>
          <cell r="EK824">
            <v>0</v>
          </cell>
          <cell r="EL824">
            <v>0</v>
          </cell>
          <cell r="EM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V825">
            <v>0</v>
          </cell>
          <cell r="AW825">
            <v>0</v>
          </cell>
          <cell r="AX825">
            <v>0</v>
          </cell>
          <cell r="BA825">
            <v>0</v>
          </cell>
          <cell r="BB825">
            <v>0</v>
          </cell>
          <cell r="BC825">
            <v>0</v>
          </cell>
          <cell r="BD825">
            <v>0</v>
          </cell>
          <cell r="BE825">
            <v>0</v>
          </cell>
          <cell r="BF825">
            <v>0</v>
          </cell>
          <cell r="BG825">
            <v>0</v>
          </cell>
          <cell r="BH825">
            <v>0</v>
          </cell>
          <cell r="BI825">
            <v>0</v>
          </cell>
          <cell r="BJ825">
            <v>0</v>
          </cell>
          <cell r="BK825">
            <v>0</v>
          </cell>
          <cell r="BL825">
            <v>0</v>
          </cell>
          <cell r="BM825">
            <v>0</v>
          </cell>
          <cell r="BN825">
            <v>0</v>
          </cell>
          <cell r="BO825">
            <v>0</v>
          </cell>
          <cell r="BP825">
            <v>0</v>
          </cell>
          <cell r="BQ825">
            <v>0</v>
          </cell>
          <cell r="BR825">
            <v>0</v>
          </cell>
          <cell r="BS825">
            <v>0</v>
          </cell>
          <cell r="BT825">
            <v>0</v>
          </cell>
          <cell r="BU825">
            <v>0</v>
          </cell>
          <cell r="BV825">
            <v>0</v>
          </cell>
          <cell r="BW825">
            <v>0</v>
          </cell>
          <cell r="BX825">
            <v>0</v>
          </cell>
          <cell r="BY825">
            <v>0</v>
          </cell>
          <cell r="BZ825">
            <v>0</v>
          </cell>
          <cell r="CA825">
            <v>0</v>
          </cell>
          <cell r="CB825">
            <v>0</v>
          </cell>
          <cell r="CC825">
            <v>0</v>
          </cell>
          <cell r="CD825">
            <v>0</v>
          </cell>
          <cell r="CE825">
            <v>0</v>
          </cell>
          <cell r="CF825">
            <v>0</v>
          </cell>
          <cell r="CG825">
            <v>0</v>
          </cell>
          <cell r="CH825">
            <v>0</v>
          </cell>
          <cell r="CN825">
            <v>0</v>
          </cell>
          <cell r="CO825">
            <v>0</v>
          </cell>
          <cell r="CP825">
            <v>0</v>
          </cell>
          <cell r="CQ825">
            <v>0</v>
          </cell>
          <cell r="CS825">
            <v>0</v>
          </cell>
          <cell r="CT825">
            <v>0</v>
          </cell>
          <cell r="CU825">
            <v>0</v>
          </cell>
          <cell r="CV825">
            <v>0</v>
          </cell>
          <cell r="CW825">
            <v>0</v>
          </cell>
          <cell r="EE825">
            <v>0</v>
          </cell>
          <cell r="EF825">
            <v>0</v>
          </cell>
          <cell r="EH825">
            <v>0</v>
          </cell>
          <cell r="EI825">
            <v>0</v>
          </cell>
          <cell r="EJ825">
            <v>0</v>
          </cell>
          <cell r="EK825">
            <v>0</v>
          </cell>
          <cell r="EL825">
            <v>0</v>
          </cell>
          <cell r="EM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V826">
            <v>0</v>
          </cell>
          <cell r="AW826">
            <v>0</v>
          </cell>
          <cell r="AX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0</v>
          </cell>
          <cell r="BS826">
            <v>0</v>
          </cell>
          <cell r="BT826">
            <v>0</v>
          </cell>
          <cell r="BU826">
            <v>0</v>
          </cell>
          <cell r="BV826">
            <v>0</v>
          </cell>
          <cell r="BW826">
            <v>0</v>
          </cell>
          <cell r="BX826">
            <v>0</v>
          </cell>
          <cell r="BY826">
            <v>0</v>
          </cell>
          <cell r="BZ826">
            <v>0</v>
          </cell>
          <cell r="CA826">
            <v>0</v>
          </cell>
          <cell r="CB826">
            <v>0</v>
          </cell>
          <cell r="CC826">
            <v>0</v>
          </cell>
          <cell r="CD826">
            <v>0</v>
          </cell>
          <cell r="CE826">
            <v>0</v>
          </cell>
          <cell r="CF826">
            <v>0</v>
          </cell>
          <cell r="CG826">
            <v>0</v>
          </cell>
          <cell r="CH826">
            <v>0</v>
          </cell>
          <cell r="CN826">
            <v>0</v>
          </cell>
          <cell r="CO826">
            <v>0</v>
          </cell>
          <cell r="CP826">
            <v>0</v>
          </cell>
          <cell r="CQ826">
            <v>0</v>
          </cell>
          <cell r="CS826">
            <v>0</v>
          </cell>
          <cell r="CT826">
            <v>0</v>
          </cell>
          <cell r="CU826">
            <v>0</v>
          </cell>
          <cell r="CV826">
            <v>0</v>
          </cell>
          <cell r="CW826">
            <v>0</v>
          </cell>
          <cell r="EE826">
            <v>0</v>
          </cell>
          <cell r="EF826">
            <v>0</v>
          </cell>
          <cell r="EH826">
            <v>0</v>
          </cell>
          <cell r="EI826">
            <v>0</v>
          </cell>
          <cell r="EJ826">
            <v>0</v>
          </cell>
          <cell r="EK826">
            <v>0</v>
          </cell>
          <cell r="EL826">
            <v>0</v>
          </cell>
          <cell r="EM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V827">
            <v>0</v>
          </cell>
          <cell r="AW827">
            <v>0</v>
          </cell>
          <cell r="AX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0</v>
          </cell>
          <cell r="CB827">
            <v>0</v>
          </cell>
          <cell r="CC827">
            <v>0</v>
          </cell>
          <cell r="CD827">
            <v>0</v>
          </cell>
          <cell r="CE827">
            <v>0</v>
          </cell>
          <cell r="CF827">
            <v>0</v>
          </cell>
          <cell r="CG827">
            <v>0</v>
          </cell>
          <cell r="CH827">
            <v>0</v>
          </cell>
          <cell r="CN827">
            <v>0</v>
          </cell>
          <cell r="CO827">
            <v>0</v>
          </cell>
          <cell r="CP827">
            <v>0</v>
          </cell>
          <cell r="CQ827">
            <v>0</v>
          </cell>
          <cell r="CS827">
            <v>0</v>
          </cell>
          <cell r="CT827">
            <v>0</v>
          </cell>
          <cell r="CU827">
            <v>0</v>
          </cell>
          <cell r="CV827">
            <v>0</v>
          </cell>
          <cell r="CW827">
            <v>0</v>
          </cell>
          <cell r="EE827">
            <v>0</v>
          </cell>
          <cell r="EF827">
            <v>0</v>
          </cell>
          <cell r="EH827">
            <v>0</v>
          </cell>
          <cell r="EI827">
            <v>0</v>
          </cell>
          <cell r="EJ827">
            <v>0</v>
          </cell>
          <cell r="EK827">
            <v>0</v>
          </cell>
          <cell r="EL827">
            <v>0</v>
          </cell>
          <cell r="EM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V828">
            <v>0</v>
          </cell>
          <cell r="AW828">
            <v>0</v>
          </cell>
          <cell r="AX828">
            <v>0</v>
          </cell>
          <cell r="BA828">
            <v>0</v>
          </cell>
          <cell r="BB828">
            <v>0</v>
          </cell>
          <cell r="BC828">
            <v>0</v>
          </cell>
          <cell r="BD828">
            <v>0</v>
          </cell>
          <cell r="BE828">
            <v>0</v>
          </cell>
          <cell r="BF828">
            <v>0</v>
          </cell>
          <cell r="BG828">
            <v>0</v>
          </cell>
          <cell r="BH828">
            <v>0</v>
          </cell>
          <cell r="BI828">
            <v>0</v>
          </cell>
          <cell r="BJ828">
            <v>0</v>
          </cell>
          <cell r="BK828">
            <v>0</v>
          </cell>
          <cell r="BL828">
            <v>0</v>
          </cell>
          <cell r="BM828">
            <v>0</v>
          </cell>
          <cell r="BN828">
            <v>0</v>
          </cell>
          <cell r="BO828">
            <v>0</v>
          </cell>
          <cell r="BP828">
            <v>0</v>
          </cell>
          <cell r="BQ828">
            <v>0</v>
          </cell>
          <cell r="BR828">
            <v>0</v>
          </cell>
          <cell r="BS828">
            <v>0</v>
          </cell>
          <cell r="BT828">
            <v>0</v>
          </cell>
          <cell r="BU828">
            <v>0</v>
          </cell>
          <cell r="BV828">
            <v>0</v>
          </cell>
          <cell r="BW828">
            <v>0</v>
          </cell>
          <cell r="BX828">
            <v>0</v>
          </cell>
          <cell r="BY828">
            <v>0</v>
          </cell>
          <cell r="BZ828">
            <v>0</v>
          </cell>
          <cell r="CA828">
            <v>0</v>
          </cell>
          <cell r="CB828">
            <v>0</v>
          </cell>
          <cell r="CC828">
            <v>0</v>
          </cell>
          <cell r="CD828">
            <v>0</v>
          </cell>
          <cell r="CE828">
            <v>0</v>
          </cell>
          <cell r="CF828">
            <v>0</v>
          </cell>
          <cell r="CG828">
            <v>0</v>
          </cell>
          <cell r="CH828">
            <v>0</v>
          </cell>
          <cell r="CN828">
            <v>0</v>
          </cell>
          <cell r="CO828">
            <v>0</v>
          </cell>
          <cell r="CP828">
            <v>0</v>
          </cell>
          <cell r="CQ828">
            <v>0</v>
          </cell>
          <cell r="CS828">
            <v>0</v>
          </cell>
          <cell r="CT828">
            <v>0</v>
          </cell>
          <cell r="CU828">
            <v>0</v>
          </cell>
          <cell r="CV828">
            <v>0</v>
          </cell>
          <cell r="CW828">
            <v>0</v>
          </cell>
          <cell r="EE828">
            <v>0</v>
          </cell>
          <cell r="EF828">
            <v>0</v>
          </cell>
          <cell r="EH828">
            <v>0</v>
          </cell>
          <cell r="EI828">
            <v>0</v>
          </cell>
          <cell r="EJ828">
            <v>0</v>
          </cell>
          <cell r="EK828">
            <v>0</v>
          </cell>
          <cell r="EL828">
            <v>0</v>
          </cell>
          <cell r="EM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V829">
            <v>0</v>
          </cell>
          <cell r="AW829">
            <v>0</v>
          </cell>
          <cell r="AX829">
            <v>0</v>
          </cell>
          <cell r="BA829">
            <v>0</v>
          </cell>
          <cell r="BB829">
            <v>0</v>
          </cell>
          <cell r="BC829">
            <v>0</v>
          </cell>
          <cell r="BD829">
            <v>0</v>
          </cell>
          <cell r="BE829">
            <v>0</v>
          </cell>
          <cell r="BF829">
            <v>0</v>
          </cell>
          <cell r="BG829">
            <v>0</v>
          </cell>
          <cell r="BH829">
            <v>0</v>
          </cell>
          <cell r="BI829">
            <v>0</v>
          </cell>
          <cell r="BJ829">
            <v>0</v>
          </cell>
          <cell r="BK829">
            <v>0</v>
          </cell>
          <cell r="BL829">
            <v>0</v>
          </cell>
          <cell r="BM829">
            <v>0</v>
          </cell>
          <cell r="BN829">
            <v>0</v>
          </cell>
          <cell r="BO829">
            <v>0</v>
          </cell>
          <cell r="BP829">
            <v>0</v>
          </cell>
          <cell r="BQ829">
            <v>0</v>
          </cell>
          <cell r="BR829">
            <v>0</v>
          </cell>
          <cell r="BS829">
            <v>0</v>
          </cell>
          <cell r="BT829">
            <v>0</v>
          </cell>
          <cell r="BU829">
            <v>0</v>
          </cell>
          <cell r="BV829">
            <v>0</v>
          </cell>
          <cell r="BW829">
            <v>0</v>
          </cell>
          <cell r="BX829">
            <v>0</v>
          </cell>
          <cell r="BY829">
            <v>0</v>
          </cell>
          <cell r="BZ829">
            <v>0</v>
          </cell>
          <cell r="CA829">
            <v>0</v>
          </cell>
          <cell r="CB829">
            <v>0</v>
          </cell>
          <cell r="CC829">
            <v>0</v>
          </cell>
          <cell r="CD829">
            <v>0</v>
          </cell>
          <cell r="CE829">
            <v>0</v>
          </cell>
          <cell r="CF829">
            <v>0</v>
          </cell>
          <cell r="CG829">
            <v>0</v>
          </cell>
          <cell r="CH829">
            <v>0</v>
          </cell>
          <cell r="CN829">
            <v>0</v>
          </cell>
          <cell r="CO829">
            <v>0</v>
          </cell>
          <cell r="CP829">
            <v>0</v>
          </cell>
          <cell r="CQ829">
            <v>0</v>
          </cell>
          <cell r="CS829">
            <v>0</v>
          </cell>
          <cell r="CT829">
            <v>0</v>
          </cell>
          <cell r="CU829">
            <v>0</v>
          </cell>
          <cell r="CV829">
            <v>0</v>
          </cell>
          <cell r="CW829">
            <v>0</v>
          </cell>
          <cell r="EE829">
            <v>0</v>
          </cell>
          <cell r="EF829">
            <v>0</v>
          </cell>
          <cell r="EH829">
            <v>0</v>
          </cell>
          <cell r="EI829">
            <v>0</v>
          </cell>
          <cell r="EJ829">
            <v>0</v>
          </cell>
          <cell r="EK829">
            <v>0</v>
          </cell>
          <cell r="EL829">
            <v>0</v>
          </cell>
          <cell r="EM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V830">
            <v>0</v>
          </cell>
          <cell r="AW830">
            <v>0</v>
          </cell>
          <cell r="AX830">
            <v>0</v>
          </cell>
          <cell r="BA830">
            <v>0</v>
          </cell>
          <cell r="BB830">
            <v>0</v>
          </cell>
          <cell r="BC830">
            <v>0</v>
          </cell>
          <cell r="BD830">
            <v>0</v>
          </cell>
          <cell r="BE830">
            <v>0</v>
          </cell>
          <cell r="BF830">
            <v>0</v>
          </cell>
          <cell r="BG830">
            <v>0</v>
          </cell>
          <cell r="BH830">
            <v>0</v>
          </cell>
          <cell r="BI830">
            <v>0</v>
          </cell>
          <cell r="BJ830">
            <v>0</v>
          </cell>
          <cell r="BK830">
            <v>0</v>
          </cell>
          <cell r="BL830">
            <v>0</v>
          </cell>
          <cell r="BM830">
            <v>0</v>
          </cell>
          <cell r="BN830">
            <v>0</v>
          </cell>
          <cell r="BO830">
            <v>0</v>
          </cell>
          <cell r="BP830">
            <v>0</v>
          </cell>
          <cell r="BQ830">
            <v>0</v>
          </cell>
          <cell r="BR830">
            <v>0</v>
          </cell>
          <cell r="BS830">
            <v>0</v>
          </cell>
          <cell r="BT830">
            <v>0</v>
          </cell>
          <cell r="BU830">
            <v>0</v>
          </cell>
          <cell r="BV830">
            <v>0</v>
          </cell>
          <cell r="BW830">
            <v>0</v>
          </cell>
          <cell r="BX830">
            <v>0</v>
          </cell>
          <cell r="BY830">
            <v>0</v>
          </cell>
          <cell r="BZ830">
            <v>0</v>
          </cell>
          <cell r="CA830">
            <v>0</v>
          </cell>
          <cell r="CB830">
            <v>0</v>
          </cell>
          <cell r="CC830">
            <v>0</v>
          </cell>
          <cell r="CD830">
            <v>0</v>
          </cell>
          <cell r="CE830">
            <v>0</v>
          </cell>
          <cell r="CF830">
            <v>0</v>
          </cell>
          <cell r="CG830">
            <v>0</v>
          </cell>
          <cell r="CH830">
            <v>0</v>
          </cell>
          <cell r="CN830">
            <v>0</v>
          </cell>
          <cell r="CO830">
            <v>0</v>
          </cell>
          <cell r="CP830">
            <v>0</v>
          </cell>
          <cell r="CQ830">
            <v>0</v>
          </cell>
          <cell r="CS830">
            <v>0</v>
          </cell>
          <cell r="CT830">
            <v>0</v>
          </cell>
          <cell r="CU830">
            <v>0</v>
          </cell>
          <cell r="CV830">
            <v>0</v>
          </cell>
          <cell r="CW830">
            <v>0</v>
          </cell>
          <cell r="EE830">
            <v>0</v>
          </cell>
          <cell r="EF830">
            <v>0</v>
          </cell>
          <cell r="EH830">
            <v>0</v>
          </cell>
          <cell r="EI830">
            <v>0</v>
          </cell>
          <cell r="EJ830">
            <v>0</v>
          </cell>
          <cell r="EK830">
            <v>0</v>
          </cell>
          <cell r="EL830">
            <v>0</v>
          </cell>
          <cell r="EM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V831">
            <v>0</v>
          </cell>
          <cell r="AW831">
            <v>0</v>
          </cell>
          <cell r="AX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0</v>
          </cell>
          <cell r="CB831">
            <v>0</v>
          </cell>
          <cell r="CC831">
            <v>0</v>
          </cell>
          <cell r="CD831">
            <v>0</v>
          </cell>
          <cell r="CE831">
            <v>0</v>
          </cell>
          <cell r="CF831">
            <v>0</v>
          </cell>
          <cell r="CG831">
            <v>0</v>
          </cell>
          <cell r="CH831">
            <v>0</v>
          </cell>
          <cell r="CN831">
            <v>0</v>
          </cell>
          <cell r="CO831">
            <v>0</v>
          </cell>
          <cell r="CP831">
            <v>0</v>
          </cell>
          <cell r="CQ831">
            <v>0</v>
          </cell>
          <cell r="CS831">
            <v>0</v>
          </cell>
          <cell r="CT831">
            <v>0</v>
          </cell>
          <cell r="CU831">
            <v>0</v>
          </cell>
          <cell r="CV831">
            <v>0</v>
          </cell>
          <cell r="CW831">
            <v>0</v>
          </cell>
          <cell r="EE831">
            <v>0</v>
          </cell>
          <cell r="EF831">
            <v>0</v>
          </cell>
          <cell r="EH831">
            <v>0</v>
          </cell>
          <cell r="EI831">
            <v>0</v>
          </cell>
          <cell r="EJ831">
            <v>0</v>
          </cell>
          <cell r="EK831">
            <v>0</v>
          </cell>
          <cell r="EL831">
            <v>0</v>
          </cell>
          <cell r="EM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V832">
            <v>0</v>
          </cell>
          <cell r="AW832">
            <v>0</v>
          </cell>
          <cell r="AX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cell r="BU832">
            <v>0</v>
          </cell>
          <cell r="BV832">
            <v>0</v>
          </cell>
          <cell r="BW832">
            <v>0</v>
          </cell>
          <cell r="BX832">
            <v>0</v>
          </cell>
          <cell r="BY832">
            <v>0</v>
          </cell>
          <cell r="BZ832">
            <v>0</v>
          </cell>
          <cell r="CA832">
            <v>0</v>
          </cell>
          <cell r="CB832">
            <v>0</v>
          </cell>
          <cell r="CC832">
            <v>0</v>
          </cell>
          <cell r="CD832">
            <v>0</v>
          </cell>
          <cell r="CE832">
            <v>0</v>
          </cell>
          <cell r="CF832">
            <v>0</v>
          </cell>
          <cell r="CG832">
            <v>0</v>
          </cell>
          <cell r="CH832">
            <v>0</v>
          </cell>
          <cell r="CN832">
            <v>0</v>
          </cell>
          <cell r="CO832">
            <v>0</v>
          </cell>
          <cell r="CP832">
            <v>0</v>
          </cell>
          <cell r="CQ832">
            <v>0</v>
          </cell>
          <cell r="CS832">
            <v>0</v>
          </cell>
          <cell r="CT832">
            <v>0</v>
          </cell>
          <cell r="CU832">
            <v>0</v>
          </cell>
          <cell r="CV832">
            <v>0</v>
          </cell>
          <cell r="CW832">
            <v>0</v>
          </cell>
          <cell r="EE832">
            <v>0</v>
          </cell>
          <cell r="EF832">
            <v>0</v>
          </cell>
          <cell r="EH832">
            <v>0</v>
          </cell>
          <cell r="EI832">
            <v>0</v>
          </cell>
          <cell r="EJ832">
            <v>0</v>
          </cell>
          <cell r="EK832">
            <v>0</v>
          </cell>
          <cell r="EL832">
            <v>0</v>
          </cell>
          <cell r="EM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V833">
            <v>0</v>
          </cell>
          <cell r="AW833">
            <v>0</v>
          </cell>
          <cell r="AX833">
            <v>0</v>
          </cell>
          <cell r="BA833">
            <v>0</v>
          </cell>
          <cell r="BB833">
            <v>0</v>
          </cell>
          <cell r="BC833">
            <v>0</v>
          </cell>
          <cell r="BD833">
            <v>0</v>
          </cell>
          <cell r="BE833">
            <v>0</v>
          </cell>
          <cell r="BF833">
            <v>0</v>
          </cell>
          <cell r="BG833">
            <v>0</v>
          </cell>
          <cell r="BH833">
            <v>0</v>
          </cell>
          <cell r="BI833">
            <v>0</v>
          </cell>
          <cell r="BJ833">
            <v>0</v>
          </cell>
          <cell r="BK833">
            <v>0</v>
          </cell>
          <cell r="BL833">
            <v>0</v>
          </cell>
          <cell r="BM833">
            <v>0</v>
          </cell>
          <cell r="BN833">
            <v>0</v>
          </cell>
          <cell r="BO833">
            <v>0</v>
          </cell>
          <cell r="BP833">
            <v>0</v>
          </cell>
          <cell r="BQ833">
            <v>0</v>
          </cell>
          <cell r="BR833">
            <v>0</v>
          </cell>
          <cell r="BS833">
            <v>0</v>
          </cell>
          <cell r="BT833">
            <v>0</v>
          </cell>
          <cell r="BU833">
            <v>0</v>
          </cell>
          <cell r="BV833">
            <v>0</v>
          </cell>
          <cell r="BW833">
            <v>0</v>
          </cell>
          <cell r="BX833">
            <v>0</v>
          </cell>
          <cell r="BY833">
            <v>0</v>
          </cell>
          <cell r="BZ833">
            <v>0</v>
          </cell>
          <cell r="CA833">
            <v>0</v>
          </cell>
          <cell r="CB833">
            <v>0</v>
          </cell>
          <cell r="CC833">
            <v>0</v>
          </cell>
          <cell r="CD833">
            <v>0</v>
          </cell>
          <cell r="CE833">
            <v>0</v>
          </cell>
          <cell r="CF833">
            <v>0</v>
          </cell>
          <cell r="CG833">
            <v>0</v>
          </cell>
          <cell r="CH833">
            <v>0</v>
          </cell>
          <cell r="CN833">
            <v>0</v>
          </cell>
          <cell r="CO833">
            <v>0</v>
          </cell>
          <cell r="CP833">
            <v>0</v>
          </cell>
          <cell r="CQ833">
            <v>0</v>
          </cell>
          <cell r="CS833">
            <v>0</v>
          </cell>
          <cell r="CT833">
            <v>0</v>
          </cell>
          <cell r="CU833">
            <v>0</v>
          </cell>
          <cell r="CV833">
            <v>0</v>
          </cell>
          <cell r="CW833">
            <v>0</v>
          </cell>
          <cell r="EE833">
            <v>0</v>
          </cell>
          <cell r="EF833">
            <v>0</v>
          </cell>
          <cell r="EH833">
            <v>0</v>
          </cell>
          <cell r="EI833">
            <v>0</v>
          </cell>
          <cell r="EJ833">
            <v>0</v>
          </cell>
          <cell r="EK833">
            <v>0</v>
          </cell>
          <cell r="EL833">
            <v>0</v>
          </cell>
          <cell r="EM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V834">
            <v>0</v>
          </cell>
          <cell r="AW834">
            <v>0</v>
          </cell>
          <cell r="AX834">
            <v>0</v>
          </cell>
          <cell r="BA834">
            <v>0</v>
          </cell>
          <cell r="BB834">
            <v>0</v>
          </cell>
          <cell r="BC834">
            <v>0</v>
          </cell>
          <cell r="BD834">
            <v>0</v>
          </cell>
          <cell r="BE834">
            <v>0</v>
          </cell>
          <cell r="BF834">
            <v>0</v>
          </cell>
          <cell r="BG834">
            <v>0</v>
          </cell>
          <cell r="BH834">
            <v>0</v>
          </cell>
          <cell r="BI834">
            <v>0</v>
          </cell>
          <cell r="BJ834">
            <v>0</v>
          </cell>
          <cell r="BK834">
            <v>0</v>
          </cell>
          <cell r="BL834">
            <v>0</v>
          </cell>
          <cell r="BM834">
            <v>0</v>
          </cell>
          <cell r="BN834">
            <v>0</v>
          </cell>
          <cell r="BO834">
            <v>0</v>
          </cell>
          <cell r="BP834">
            <v>0</v>
          </cell>
          <cell r="BQ834">
            <v>0</v>
          </cell>
          <cell r="BR834">
            <v>0</v>
          </cell>
          <cell r="BS834">
            <v>0</v>
          </cell>
          <cell r="BT834">
            <v>0</v>
          </cell>
          <cell r="BU834">
            <v>0</v>
          </cell>
          <cell r="BV834">
            <v>0</v>
          </cell>
          <cell r="BW834">
            <v>0</v>
          </cell>
          <cell r="BX834">
            <v>0</v>
          </cell>
          <cell r="BY834">
            <v>0</v>
          </cell>
          <cell r="BZ834">
            <v>0</v>
          </cell>
          <cell r="CA834">
            <v>0</v>
          </cell>
          <cell r="CB834">
            <v>0</v>
          </cell>
          <cell r="CC834">
            <v>0</v>
          </cell>
          <cell r="CD834">
            <v>0</v>
          </cell>
          <cell r="CE834">
            <v>0</v>
          </cell>
          <cell r="CF834">
            <v>0</v>
          </cell>
          <cell r="CG834">
            <v>0</v>
          </cell>
          <cell r="CH834">
            <v>0</v>
          </cell>
          <cell r="CN834">
            <v>0</v>
          </cell>
          <cell r="CO834">
            <v>0</v>
          </cell>
          <cell r="CP834">
            <v>0</v>
          </cell>
          <cell r="CQ834">
            <v>0</v>
          </cell>
          <cell r="CS834">
            <v>0</v>
          </cell>
          <cell r="CT834">
            <v>0</v>
          </cell>
          <cell r="CU834">
            <v>0</v>
          </cell>
          <cell r="CV834">
            <v>0</v>
          </cell>
          <cell r="CW834">
            <v>0</v>
          </cell>
          <cell r="EE834">
            <v>0</v>
          </cell>
          <cell r="EF834">
            <v>0</v>
          </cell>
          <cell r="EH834">
            <v>0</v>
          </cell>
          <cell r="EI834">
            <v>0</v>
          </cell>
          <cell r="EJ834">
            <v>0</v>
          </cell>
          <cell r="EK834">
            <v>0</v>
          </cell>
          <cell r="EL834">
            <v>0</v>
          </cell>
          <cell r="EM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V835">
            <v>0</v>
          </cell>
          <cell r="AW835">
            <v>0</v>
          </cell>
          <cell r="AX835">
            <v>0</v>
          </cell>
          <cell r="BA835">
            <v>0</v>
          </cell>
          <cell r="BB835">
            <v>0</v>
          </cell>
          <cell r="BC835">
            <v>0</v>
          </cell>
          <cell r="BD835">
            <v>0</v>
          </cell>
          <cell r="BE835">
            <v>0</v>
          </cell>
          <cell r="BF835">
            <v>0</v>
          </cell>
          <cell r="BG835">
            <v>0</v>
          </cell>
          <cell r="BH835">
            <v>0</v>
          </cell>
          <cell r="BI835">
            <v>0</v>
          </cell>
          <cell r="BJ835">
            <v>0</v>
          </cell>
          <cell r="BK835">
            <v>0</v>
          </cell>
          <cell r="BL835">
            <v>0</v>
          </cell>
          <cell r="BM835">
            <v>0</v>
          </cell>
          <cell r="BN835">
            <v>0</v>
          </cell>
          <cell r="BO835">
            <v>0</v>
          </cell>
          <cell r="BP835">
            <v>0</v>
          </cell>
          <cell r="BQ835">
            <v>0</v>
          </cell>
          <cell r="BR835">
            <v>0</v>
          </cell>
          <cell r="BS835">
            <v>0</v>
          </cell>
          <cell r="BT835">
            <v>0</v>
          </cell>
          <cell r="BU835">
            <v>0</v>
          </cell>
          <cell r="BV835">
            <v>0</v>
          </cell>
          <cell r="BW835">
            <v>0</v>
          </cell>
          <cell r="BX835">
            <v>0</v>
          </cell>
          <cell r="BY835">
            <v>0</v>
          </cell>
          <cell r="BZ835">
            <v>0</v>
          </cell>
          <cell r="CA835">
            <v>0</v>
          </cell>
          <cell r="CB835">
            <v>0</v>
          </cell>
          <cell r="CC835">
            <v>0</v>
          </cell>
          <cell r="CD835">
            <v>0</v>
          </cell>
          <cell r="CE835">
            <v>0</v>
          </cell>
          <cell r="CF835">
            <v>0</v>
          </cell>
          <cell r="CG835">
            <v>0</v>
          </cell>
          <cell r="CH835">
            <v>0</v>
          </cell>
          <cell r="CN835">
            <v>0</v>
          </cell>
          <cell r="CO835">
            <v>0</v>
          </cell>
          <cell r="CP835">
            <v>0</v>
          </cell>
          <cell r="CQ835">
            <v>0</v>
          </cell>
          <cell r="CS835">
            <v>0</v>
          </cell>
          <cell r="CT835">
            <v>0</v>
          </cell>
          <cell r="CU835">
            <v>0</v>
          </cell>
          <cell r="CV835">
            <v>0</v>
          </cell>
          <cell r="CW835">
            <v>0</v>
          </cell>
          <cell r="EE835">
            <v>0</v>
          </cell>
          <cell r="EF835">
            <v>0</v>
          </cell>
          <cell r="EH835">
            <v>0</v>
          </cell>
          <cell r="EI835">
            <v>0</v>
          </cell>
          <cell r="EJ835">
            <v>0</v>
          </cell>
          <cell r="EK835">
            <v>0</v>
          </cell>
          <cell r="EL835">
            <v>0</v>
          </cell>
          <cell r="EM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V836">
            <v>0</v>
          </cell>
          <cell r="AW836">
            <v>0</v>
          </cell>
          <cell r="AX836">
            <v>0</v>
          </cell>
          <cell r="BA836">
            <v>0</v>
          </cell>
          <cell r="BB836">
            <v>0</v>
          </cell>
          <cell r="BC836">
            <v>0</v>
          </cell>
          <cell r="BD836">
            <v>0</v>
          </cell>
          <cell r="BE836">
            <v>0</v>
          </cell>
          <cell r="BF836">
            <v>0</v>
          </cell>
          <cell r="BG836">
            <v>0</v>
          </cell>
          <cell r="BH836">
            <v>0</v>
          </cell>
          <cell r="BI836">
            <v>0</v>
          </cell>
          <cell r="BJ836">
            <v>0</v>
          </cell>
          <cell r="BK836">
            <v>0</v>
          </cell>
          <cell r="BL836">
            <v>0</v>
          </cell>
          <cell r="BM836">
            <v>0</v>
          </cell>
          <cell r="BN836">
            <v>0</v>
          </cell>
          <cell r="BO836">
            <v>0</v>
          </cell>
          <cell r="BP836">
            <v>0</v>
          </cell>
          <cell r="BQ836">
            <v>0</v>
          </cell>
          <cell r="BR836">
            <v>0</v>
          </cell>
          <cell r="BS836">
            <v>0</v>
          </cell>
          <cell r="BT836">
            <v>0</v>
          </cell>
          <cell r="BU836">
            <v>0</v>
          </cell>
          <cell r="BV836">
            <v>0</v>
          </cell>
          <cell r="BW836">
            <v>0</v>
          </cell>
          <cell r="BX836">
            <v>0</v>
          </cell>
          <cell r="BY836">
            <v>0</v>
          </cell>
          <cell r="BZ836">
            <v>0</v>
          </cell>
          <cell r="CA836">
            <v>0</v>
          </cell>
          <cell r="CB836">
            <v>0</v>
          </cell>
          <cell r="CC836">
            <v>0</v>
          </cell>
          <cell r="CD836">
            <v>0</v>
          </cell>
          <cell r="CE836">
            <v>0</v>
          </cell>
          <cell r="CF836">
            <v>0</v>
          </cell>
          <cell r="CG836">
            <v>0</v>
          </cell>
          <cell r="CH836">
            <v>0</v>
          </cell>
          <cell r="CN836">
            <v>0</v>
          </cell>
          <cell r="CO836">
            <v>0</v>
          </cell>
          <cell r="CP836">
            <v>0</v>
          </cell>
          <cell r="CQ836">
            <v>0</v>
          </cell>
          <cell r="CS836">
            <v>0</v>
          </cell>
          <cell r="CT836">
            <v>0</v>
          </cell>
          <cell r="CU836">
            <v>0</v>
          </cell>
          <cell r="CV836">
            <v>0</v>
          </cell>
          <cell r="CW836">
            <v>0</v>
          </cell>
          <cell r="EE836">
            <v>0</v>
          </cell>
          <cell r="EF836">
            <v>0</v>
          </cell>
          <cell r="EH836">
            <v>0</v>
          </cell>
          <cell r="EI836">
            <v>0</v>
          </cell>
          <cell r="EJ836">
            <v>0</v>
          </cell>
          <cell r="EK836">
            <v>0</v>
          </cell>
          <cell r="EL836">
            <v>0</v>
          </cell>
          <cell r="EM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V837">
            <v>0</v>
          </cell>
          <cell r="AW837">
            <v>0</v>
          </cell>
          <cell r="AX837">
            <v>0</v>
          </cell>
          <cell r="BA837">
            <v>0</v>
          </cell>
          <cell r="BB837">
            <v>0</v>
          </cell>
          <cell r="BC837">
            <v>0</v>
          </cell>
          <cell r="BD837">
            <v>0</v>
          </cell>
          <cell r="BE837">
            <v>0</v>
          </cell>
          <cell r="BF837">
            <v>0</v>
          </cell>
          <cell r="BG837">
            <v>0</v>
          </cell>
          <cell r="BH837">
            <v>0</v>
          </cell>
          <cell r="BI837">
            <v>0</v>
          </cell>
          <cell r="BJ837">
            <v>0</v>
          </cell>
          <cell r="BK837">
            <v>0</v>
          </cell>
          <cell r="BL837">
            <v>0</v>
          </cell>
          <cell r="BM837">
            <v>0</v>
          </cell>
          <cell r="BN837">
            <v>0</v>
          </cell>
          <cell r="BO837">
            <v>0</v>
          </cell>
          <cell r="BP837">
            <v>0</v>
          </cell>
          <cell r="BQ837">
            <v>0</v>
          </cell>
          <cell r="BR837">
            <v>0</v>
          </cell>
          <cell r="BS837">
            <v>0</v>
          </cell>
          <cell r="BT837">
            <v>0</v>
          </cell>
          <cell r="BU837">
            <v>0</v>
          </cell>
          <cell r="BV837">
            <v>0</v>
          </cell>
          <cell r="BW837">
            <v>0</v>
          </cell>
          <cell r="BX837">
            <v>0</v>
          </cell>
          <cell r="BY837">
            <v>0</v>
          </cell>
          <cell r="BZ837">
            <v>0</v>
          </cell>
          <cell r="CA837">
            <v>0</v>
          </cell>
          <cell r="CB837">
            <v>0</v>
          </cell>
          <cell r="CC837">
            <v>0</v>
          </cell>
          <cell r="CD837">
            <v>0</v>
          </cell>
          <cell r="CE837">
            <v>0</v>
          </cell>
          <cell r="CF837">
            <v>0</v>
          </cell>
          <cell r="CG837">
            <v>0</v>
          </cell>
          <cell r="CH837">
            <v>0</v>
          </cell>
          <cell r="CN837">
            <v>0</v>
          </cell>
          <cell r="CO837">
            <v>0</v>
          </cell>
          <cell r="CP837">
            <v>0</v>
          </cell>
          <cell r="CQ837">
            <v>0</v>
          </cell>
          <cell r="CS837">
            <v>0</v>
          </cell>
          <cell r="CT837">
            <v>0</v>
          </cell>
          <cell r="CU837">
            <v>0</v>
          </cell>
          <cell r="CV837">
            <v>0</v>
          </cell>
          <cell r="CW837">
            <v>0</v>
          </cell>
          <cell r="EE837">
            <v>0</v>
          </cell>
          <cell r="EF837">
            <v>0</v>
          </cell>
          <cell r="EH837">
            <v>0</v>
          </cell>
          <cell r="EI837">
            <v>0</v>
          </cell>
          <cell r="EJ837">
            <v>0</v>
          </cell>
          <cell r="EK837">
            <v>0</v>
          </cell>
          <cell r="EL837">
            <v>0</v>
          </cell>
          <cell r="EM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V838">
            <v>0</v>
          </cell>
          <cell r="AW838">
            <v>0</v>
          </cell>
          <cell r="AX838">
            <v>0</v>
          </cell>
          <cell r="BA838">
            <v>0</v>
          </cell>
          <cell r="BB838">
            <v>0</v>
          </cell>
          <cell r="BC838">
            <v>0</v>
          </cell>
          <cell r="BD838">
            <v>0</v>
          </cell>
          <cell r="BE838">
            <v>0</v>
          </cell>
          <cell r="BF838">
            <v>0</v>
          </cell>
          <cell r="BG838">
            <v>0</v>
          </cell>
          <cell r="BH838">
            <v>0</v>
          </cell>
          <cell r="BI838">
            <v>0</v>
          </cell>
          <cell r="BJ838">
            <v>0</v>
          </cell>
          <cell r="BK838">
            <v>0</v>
          </cell>
          <cell r="BL838">
            <v>0</v>
          </cell>
          <cell r="BM838">
            <v>0</v>
          </cell>
          <cell r="BN838">
            <v>0</v>
          </cell>
          <cell r="BO838">
            <v>0</v>
          </cell>
          <cell r="BP838">
            <v>0</v>
          </cell>
          <cell r="BQ838">
            <v>0</v>
          </cell>
          <cell r="BR838">
            <v>0</v>
          </cell>
          <cell r="BS838">
            <v>0</v>
          </cell>
          <cell r="BT838">
            <v>0</v>
          </cell>
          <cell r="BU838">
            <v>0</v>
          </cell>
          <cell r="BV838">
            <v>0</v>
          </cell>
          <cell r="BW838">
            <v>0</v>
          </cell>
          <cell r="BX838">
            <v>0</v>
          </cell>
          <cell r="BY838">
            <v>0</v>
          </cell>
          <cell r="BZ838">
            <v>0</v>
          </cell>
          <cell r="CA838">
            <v>0</v>
          </cell>
          <cell r="CB838">
            <v>0</v>
          </cell>
          <cell r="CC838">
            <v>0</v>
          </cell>
          <cell r="CD838">
            <v>0</v>
          </cell>
          <cell r="CE838">
            <v>0</v>
          </cell>
          <cell r="CF838">
            <v>0</v>
          </cell>
          <cell r="CG838">
            <v>0</v>
          </cell>
          <cell r="CH838">
            <v>0</v>
          </cell>
          <cell r="CN838">
            <v>0</v>
          </cell>
          <cell r="CO838">
            <v>0</v>
          </cell>
          <cell r="CP838">
            <v>0</v>
          </cell>
          <cell r="CQ838">
            <v>0</v>
          </cell>
          <cell r="CS838">
            <v>0</v>
          </cell>
          <cell r="CT838">
            <v>0</v>
          </cell>
          <cell r="CU838">
            <v>0</v>
          </cell>
          <cell r="CV838">
            <v>0</v>
          </cell>
          <cell r="CW838">
            <v>0</v>
          </cell>
          <cell r="EE838">
            <v>0</v>
          </cell>
          <cell r="EF838">
            <v>0</v>
          </cell>
          <cell r="EH838">
            <v>0</v>
          </cell>
          <cell r="EI838">
            <v>0</v>
          </cell>
          <cell r="EJ838">
            <v>0</v>
          </cell>
          <cell r="EK838">
            <v>0</v>
          </cell>
          <cell r="EL838">
            <v>0</v>
          </cell>
          <cell r="EM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V839">
            <v>0</v>
          </cell>
          <cell r="AW839">
            <v>0</v>
          </cell>
          <cell r="AX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BU839">
            <v>0</v>
          </cell>
          <cell r="BV839">
            <v>0</v>
          </cell>
          <cell r="BW839">
            <v>0</v>
          </cell>
          <cell r="BX839">
            <v>0</v>
          </cell>
          <cell r="BY839">
            <v>0</v>
          </cell>
          <cell r="BZ839">
            <v>0</v>
          </cell>
          <cell r="CA839">
            <v>0</v>
          </cell>
          <cell r="CB839">
            <v>0</v>
          </cell>
          <cell r="CC839">
            <v>0</v>
          </cell>
          <cell r="CD839">
            <v>0</v>
          </cell>
          <cell r="CE839">
            <v>0</v>
          </cell>
          <cell r="CF839">
            <v>0</v>
          </cell>
          <cell r="CG839">
            <v>0</v>
          </cell>
          <cell r="CH839">
            <v>0</v>
          </cell>
          <cell r="CN839">
            <v>0</v>
          </cell>
          <cell r="CO839">
            <v>0</v>
          </cell>
          <cell r="CP839">
            <v>0</v>
          </cell>
          <cell r="CQ839">
            <v>0</v>
          </cell>
          <cell r="CS839">
            <v>0</v>
          </cell>
          <cell r="CT839">
            <v>0</v>
          </cell>
          <cell r="CU839">
            <v>0</v>
          </cell>
          <cell r="CV839">
            <v>0</v>
          </cell>
          <cell r="CW839">
            <v>0</v>
          </cell>
          <cell r="EE839">
            <v>0</v>
          </cell>
          <cell r="EF839">
            <v>0</v>
          </cell>
          <cell r="EH839">
            <v>0</v>
          </cell>
          <cell r="EI839">
            <v>0</v>
          </cell>
          <cell r="EJ839">
            <v>0</v>
          </cell>
          <cell r="EK839">
            <v>0</v>
          </cell>
          <cell r="EL839">
            <v>0</v>
          </cell>
          <cell r="EM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V840">
            <v>0</v>
          </cell>
          <cell r="AW840">
            <v>0</v>
          </cell>
          <cell r="AX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0</v>
          </cell>
          <cell r="CB840">
            <v>0</v>
          </cell>
          <cell r="CC840">
            <v>0</v>
          </cell>
          <cell r="CD840">
            <v>0</v>
          </cell>
          <cell r="CE840">
            <v>0</v>
          </cell>
          <cell r="CF840">
            <v>0</v>
          </cell>
          <cell r="CG840">
            <v>0</v>
          </cell>
          <cell r="CH840">
            <v>0</v>
          </cell>
          <cell r="CN840">
            <v>0</v>
          </cell>
          <cell r="CO840">
            <v>0</v>
          </cell>
          <cell r="CP840">
            <v>0</v>
          </cell>
          <cell r="CQ840">
            <v>0</v>
          </cell>
          <cell r="CS840">
            <v>0</v>
          </cell>
          <cell r="CT840">
            <v>0</v>
          </cell>
          <cell r="CU840">
            <v>0</v>
          </cell>
          <cell r="CV840">
            <v>0</v>
          </cell>
          <cell r="CW840">
            <v>0</v>
          </cell>
          <cell r="EE840">
            <v>0</v>
          </cell>
          <cell r="EF840">
            <v>0</v>
          </cell>
          <cell r="EH840">
            <v>0</v>
          </cell>
          <cell r="EI840">
            <v>0</v>
          </cell>
          <cell r="EJ840">
            <v>0</v>
          </cell>
          <cell r="EK840">
            <v>0</v>
          </cell>
          <cell r="EL840">
            <v>0</v>
          </cell>
          <cell r="EM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V841">
            <v>0</v>
          </cell>
          <cell r="AW841">
            <v>0</v>
          </cell>
          <cell r="AX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BU841">
            <v>0</v>
          </cell>
          <cell r="BV841">
            <v>0</v>
          </cell>
          <cell r="BW841">
            <v>0</v>
          </cell>
          <cell r="BX841">
            <v>0</v>
          </cell>
          <cell r="BY841">
            <v>0</v>
          </cell>
          <cell r="BZ841">
            <v>0</v>
          </cell>
          <cell r="CA841">
            <v>0</v>
          </cell>
          <cell r="CB841">
            <v>0</v>
          </cell>
          <cell r="CC841">
            <v>0</v>
          </cell>
          <cell r="CD841">
            <v>0</v>
          </cell>
          <cell r="CE841">
            <v>0</v>
          </cell>
          <cell r="CF841">
            <v>0</v>
          </cell>
          <cell r="CG841">
            <v>0</v>
          </cell>
          <cell r="CH841">
            <v>0</v>
          </cell>
          <cell r="CN841">
            <v>0</v>
          </cell>
          <cell r="CO841">
            <v>0</v>
          </cell>
          <cell r="CP841">
            <v>0</v>
          </cell>
          <cell r="CQ841">
            <v>0</v>
          </cell>
          <cell r="CS841">
            <v>0</v>
          </cell>
          <cell r="CT841">
            <v>0</v>
          </cell>
          <cell r="CU841">
            <v>0</v>
          </cell>
          <cell r="CV841">
            <v>0</v>
          </cell>
          <cell r="CW841">
            <v>0</v>
          </cell>
          <cell r="EE841">
            <v>0</v>
          </cell>
          <cell r="EF841">
            <v>0</v>
          </cell>
          <cell r="EH841">
            <v>0</v>
          </cell>
          <cell r="EI841">
            <v>0</v>
          </cell>
          <cell r="EJ841">
            <v>0</v>
          </cell>
          <cell r="EK841">
            <v>0</v>
          </cell>
          <cell r="EL841">
            <v>0</v>
          </cell>
          <cell r="EM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V842">
            <v>0</v>
          </cell>
          <cell r="AW842">
            <v>0</v>
          </cell>
          <cell r="AX842">
            <v>0</v>
          </cell>
          <cell r="BA842">
            <v>0</v>
          </cell>
          <cell r="BB842">
            <v>0</v>
          </cell>
          <cell r="BC842">
            <v>0</v>
          </cell>
          <cell r="BD842">
            <v>0</v>
          </cell>
          <cell r="BE842">
            <v>0</v>
          </cell>
          <cell r="BF842">
            <v>0</v>
          </cell>
          <cell r="BG842">
            <v>0</v>
          </cell>
          <cell r="BH842">
            <v>0</v>
          </cell>
          <cell r="BI842">
            <v>0</v>
          </cell>
          <cell r="BJ842">
            <v>0</v>
          </cell>
          <cell r="BK842">
            <v>0</v>
          </cell>
          <cell r="BL842">
            <v>0</v>
          </cell>
          <cell r="BM842">
            <v>0</v>
          </cell>
          <cell r="BN842">
            <v>0</v>
          </cell>
          <cell r="BO842">
            <v>0</v>
          </cell>
          <cell r="BP842">
            <v>0</v>
          </cell>
          <cell r="BQ842">
            <v>0</v>
          </cell>
          <cell r="BR842">
            <v>0</v>
          </cell>
          <cell r="BS842">
            <v>0</v>
          </cell>
          <cell r="BT842">
            <v>0</v>
          </cell>
          <cell r="BU842">
            <v>0</v>
          </cell>
          <cell r="BV842">
            <v>0</v>
          </cell>
          <cell r="BW842">
            <v>0</v>
          </cell>
          <cell r="BX842">
            <v>0</v>
          </cell>
          <cell r="BY842">
            <v>0</v>
          </cell>
          <cell r="BZ842">
            <v>0</v>
          </cell>
          <cell r="CA842">
            <v>0</v>
          </cell>
          <cell r="CB842">
            <v>0</v>
          </cell>
          <cell r="CC842">
            <v>0</v>
          </cell>
          <cell r="CD842">
            <v>0</v>
          </cell>
          <cell r="CE842">
            <v>0</v>
          </cell>
          <cell r="CF842">
            <v>0</v>
          </cell>
          <cell r="CG842">
            <v>0</v>
          </cell>
          <cell r="CH842">
            <v>0</v>
          </cell>
          <cell r="CN842">
            <v>0</v>
          </cell>
          <cell r="CO842">
            <v>0</v>
          </cell>
          <cell r="CP842">
            <v>0</v>
          </cell>
          <cell r="CQ842">
            <v>0</v>
          </cell>
          <cell r="CS842">
            <v>0</v>
          </cell>
          <cell r="CT842">
            <v>0</v>
          </cell>
          <cell r="CU842">
            <v>0</v>
          </cell>
          <cell r="CV842">
            <v>0</v>
          </cell>
          <cell r="CW842">
            <v>0</v>
          </cell>
          <cell r="EE842">
            <v>0</v>
          </cell>
          <cell r="EF842">
            <v>0</v>
          </cell>
          <cell r="EH842">
            <v>0</v>
          </cell>
          <cell r="EI842">
            <v>0</v>
          </cell>
          <cell r="EJ842">
            <v>0</v>
          </cell>
          <cell r="EK842">
            <v>0</v>
          </cell>
          <cell r="EL842">
            <v>0</v>
          </cell>
          <cell r="EM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V843">
            <v>0</v>
          </cell>
          <cell r="AW843">
            <v>0</v>
          </cell>
          <cell r="AX843">
            <v>0</v>
          </cell>
          <cell r="BA843">
            <v>0</v>
          </cell>
          <cell r="BB843">
            <v>0</v>
          </cell>
          <cell r="BC843">
            <v>0</v>
          </cell>
          <cell r="BD843">
            <v>0</v>
          </cell>
          <cell r="BE843">
            <v>0</v>
          </cell>
          <cell r="BF843">
            <v>0</v>
          </cell>
          <cell r="BG843">
            <v>0</v>
          </cell>
          <cell r="BH843">
            <v>0</v>
          </cell>
          <cell r="BI843">
            <v>0</v>
          </cell>
          <cell r="BJ843">
            <v>0</v>
          </cell>
          <cell r="BK843">
            <v>0</v>
          </cell>
          <cell r="BL843">
            <v>0</v>
          </cell>
          <cell r="BM843">
            <v>0</v>
          </cell>
          <cell r="BN843">
            <v>0</v>
          </cell>
          <cell r="BO843">
            <v>0</v>
          </cell>
          <cell r="BP843">
            <v>0</v>
          </cell>
          <cell r="BQ843">
            <v>0</v>
          </cell>
          <cell r="BR843">
            <v>0</v>
          </cell>
          <cell r="BS843">
            <v>0</v>
          </cell>
          <cell r="BT843">
            <v>0</v>
          </cell>
          <cell r="BU843">
            <v>0</v>
          </cell>
          <cell r="BV843">
            <v>0</v>
          </cell>
          <cell r="BW843">
            <v>0</v>
          </cell>
          <cell r="BX843">
            <v>0</v>
          </cell>
          <cell r="BY843">
            <v>0</v>
          </cell>
          <cell r="BZ843">
            <v>0</v>
          </cell>
          <cell r="CA843">
            <v>0</v>
          </cell>
          <cell r="CB843">
            <v>0</v>
          </cell>
          <cell r="CC843">
            <v>0</v>
          </cell>
          <cell r="CD843">
            <v>0</v>
          </cell>
          <cell r="CE843">
            <v>0</v>
          </cell>
          <cell r="CF843">
            <v>0</v>
          </cell>
          <cell r="CG843">
            <v>0</v>
          </cell>
          <cell r="CH843">
            <v>0</v>
          </cell>
          <cell r="CN843">
            <v>0</v>
          </cell>
          <cell r="CO843">
            <v>0</v>
          </cell>
          <cell r="CP843">
            <v>0</v>
          </cell>
          <cell r="CQ843">
            <v>0</v>
          </cell>
          <cell r="CS843">
            <v>0</v>
          </cell>
          <cell r="CT843">
            <v>0</v>
          </cell>
          <cell r="CU843">
            <v>0</v>
          </cell>
          <cell r="CV843">
            <v>0</v>
          </cell>
          <cell r="CW843">
            <v>0</v>
          </cell>
          <cell r="EE843">
            <v>0</v>
          </cell>
          <cell r="EF843">
            <v>0</v>
          </cell>
          <cell r="EH843">
            <v>0</v>
          </cell>
          <cell r="EI843">
            <v>0</v>
          </cell>
          <cell r="EJ843">
            <v>0</v>
          </cell>
          <cell r="EK843">
            <v>0</v>
          </cell>
          <cell r="EL843">
            <v>0</v>
          </cell>
          <cell r="EM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V844">
            <v>0</v>
          </cell>
          <cell r="AW844">
            <v>0</v>
          </cell>
          <cell r="AX844">
            <v>0</v>
          </cell>
          <cell r="BA844">
            <v>0</v>
          </cell>
          <cell r="BB844">
            <v>0</v>
          </cell>
          <cell r="BC844">
            <v>0</v>
          </cell>
          <cell r="BD844">
            <v>0</v>
          </cell>
          <cell r="BE844">
            <v>0</v>
          </cell>
          <cell r="BF844">
            <v>0</v>
          </cell>
          <cell r="BG844">
            <v>0</v>
          </cell>
          <cell r="BH844">
            <v>0</v>
          </cell>
          <cell r="BI844">
            <v>0</v>
          </cell>
          <cell r="BJ844">
            <v>0</v>
          </cell>
          <cell r="BK844">
            <v>0</v>
          </cell>
          <cell r="BL844">
            <v>0</v>
          </cell>
          <cell r="BM844">
            <v>0</v>
          </cell>
          <cell r="BN844">
            <v>0</v>
          </cell>
          <cell r="BO844">
            <v>0</v>
          </cell>
          <cell r="BP844">
            <v>0</v>
          </cell>
          <cell r="BQ844">
            <v>0</v>
          </cell>
          <cell r="BR844">
            <v>0</v>
          </cell>
          <cell r="BS844">
            <v>0</v>
          </cell>
          <cell r="BT844">
            <v>0</v>
          </cell>
          <cell r="BU844">
            <v>0</v>
          </cell>
          <cell r="BV844">
            <v>0</v>
          </cell>
          <cell r="BW844">
            <v>0</v>
          </cell>
          <cell r="BX844">
            <v>0</v>
          </cell>
          <cell r="BY844">
            <v>0</v>
          </cell>
          <cell r="BZ844">
            <v>0</v>
          </cell>
          <cell r="CA844">
            <v>0</v>
          </cell>
          <cell r="CB844">
            <v>0</v>
          </cell>
          <cell r="CC844">
            <v>0</v>
          </cell>
          <cell r="CD844">
            <v>0</v>
          </cell>
          <cell r="CE844">
            <v>0</v>
          </cell>
          <cell r="CF844">
            <v>0</v>
          </cell>
          <cell r="CG844">
            <v>0</v>
          </cell>
          <cell r="CH844">
            <v>0</v>
          </cell>
          <cell r="CN844">
            <v>0</v>
          </cell>
          <cell r="CO844">
            <v>0</v>
          </cell>
          <cell r="CP844">
            <v>0</v>
          </cell>
          <cell r="CQ844">
            <v>0</v>
          </cell>
          <cell r="CS844">
            <v>0</v>
          </cell>
          <cell r="CT844">
            <v>0</v>
          </cell>
          <cell r="CU844">
            <v>0</v>
          </cell>
          <cell r="CV844">
            <v>0</v>
          </cell>
          <cell r="CW844">
            <v>0</v>
          </cell>
          <cell r="EE844">
            <v>0</v>
          </cell>
          <cell r="EF844">
            <v>0</v>
          </cell>
          <cell r="EH844">
            <v>0</v>
          </cell>
          <cell r="EI844">
            <v>0</v>
          </cell>
          <cell r="EJ844">
            <v>0</v>
          </cell>
          <cell r="EK844">
            <v>0</v>
          </cell>
          <cell r="EL844">
            <v>0</v>
          </cell>
          <cell r="EM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V845">
            <v>0</v>
          </cell>
          <cell r="AW845">
            <v>0</v>
          </cell>
          <cell r="AX845">
            <v>0</v>
          </cell>
          <cell r="BA845">
            <v>0</v>
          </cell>
          <cell r="BB845">
            <v>0</v>
          </cell>
          <cell r="BC845">
            <v>0</v>
          </cell>
          <cell r="BD845">
            <v>0</v>
          </cell>
          <cell r="BE845">
            <v>0</v>
          </cell>
          <cell r="BF845">
            <v>0</v>
          </cell>
          <cell r="BG845">
            <v>0</v>
          </cell>
          <cell r="BH845">
            <v>0</v>
          </cell>
          <cell r="BI845">
            <v>0</v>
          </cell>
          <cell r="BJ845">
            <v>0</v>
          </cell>
          <cell r="BK845">
            <v>0</v>
          </cell>
          <cell r="BL845">
            <v>0</v>
          </cell>
          <cell r="BM845">
            <v>0</v>
          </cell>
          <cell r="BN845">
            <v>0</v>
          </cell>
          <cell r="BO845">
            <v>0</v>
          </cell>
          <cell r="BP845">
            <v>0</v>
          </cell>
          <cell r="BQ845">
            <v>0</v>
          </cell>
          <cell r="BR845">
            <v>0</v>
          </cell>
          <cell r="BS845">
            <v>0</v>
          </cell>
          <cell r="BT845">
            <v>0</v>
          </cell>
          <cell r="BU845">
            <v>0</v>
          </cell>
          <cell r="BV845">
            <v>0</v>
          </cell>
          <cell r="BW845">
            <v>0</v>
          </cell>
          <cell r="BX845">
            <v>0</v>
          </cell>
          <cell r="BY845">
            <v>0</v>
          </cell>
          <cell r="BZ845">
            <v>0</v>
          </cell>
          <cell r="CA845">
            <v>0</v>
          </cell>
          <cell r="CB845">
            <v>0</v>
          </cell>
          <cell r="CC845">
            <v>0</v>
          </cell>
          <cell r="CD845">
            <v>0</v>
          </cell>
          <cell r="CE845">
            <v>0</v>
          </cell>
          <cell r="CF845">
            <v>0</v>
          </cell>
          <cell r="CG845">
            <v>0</v>
          </cell>
          <cell r="CH845">
            <v>0</v>
          </cell>
          <cell r="CN845">
            <v>0</v>
          </cell>
          <cell r="CO845">
            <v>0</v>
          </cell>
          <cell r="CP845">
            <v>0</v>
          </cell>
          <cell r="CQ845">
            <v>0</v>
          </cell>
          <cell r="CS845">
            <v>0</v>
          </cell>
          <cell r="CT845">
            <v>0</v>
          </cell>
          <cell r="CU845">
            <v>0</v>
          </cell>
          <cell r="CV845">
            <v>0</v>
          </cell>
          <cell r="CW845">
            <v>0</v>
          </cell>
          <cell r="EE845">
            <v>0</v>
          </cell>
          <cell r="EF845">
            <v>0</v>
          </cell>
          <cell r="EH845">
            <v>0</v>
          </cell>
          <cell r="EI845">
            <v>0</v>
          </cell>
          <cell r="EJ845">
            <v>0</v>
          </cell>
          <cell r="EK845">
            <v>0</v>
          </cell>
          <cell r="EL845">
            <v>0</v>
          </cell>
          <cell r="EM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V846">
            <v>0</v>
          </cell>
          <cell r="AW846">
            <v>0</v>
          </cell>
          <cell r="AX846">
            <v>0</v>
          </cell>
          <cell r="BA846">
            <v>0</v>
          </cell>
          <cell r="BB846">
            <v>0</v>
          </cell>
          <cell r="BC846">
            <v>0</v>
          </cell>
          <cell r="BD846">
            <v>0</v>
          </cell>
          <cell r="BE846">
            <v>0</v>
          </cell>
          <cell r="BF846">
            <v>0</v>
          </cell>
          <cell r="BG846">
            <v>0</v>
          </cell>
          <cell r="BH846">
            <v>0</v>
          </cell>
          <cell r="BI846">
            <v>0</v>
          </cell>
          <cell r="BJ846">
            <v>0</v>
          </cell>
          <cell r="BK846">
            <v>0</v>
          </cell>
          <cell r="BL846">
            <v>0</v>
          </cell>
          <cell r="BM846">
            <v>0</v>
          </cell>
          <cell r="BN846">
            <v>0</v>
          </cell>
          <cell r="BO846">
            <v>0</v>
          </cell>
          <cell r="BP846">
            <v>0</v>
          </cell>
          <cell r="BQ846">
            <v>0</v>
          </cell>
          <cell r="BR846">
            <v>0</v>
          </cell>
          <cell r="BS846">
            <v>0</v>
          </cell>
          <cell r="BT846">
            <v>0</v>
          </cell>
          <cell r="BU846">
            <v>0</v>
          </cell>
          <cell r="BV846">
            <v>0</v>
          </cell>
          <cell r="BW846">
            <v>0</v>
          </cell>
          <cell r="BX846">
            <v>0</v>
          </cell>
          <cell r="BY846">
            <v>0</v>
          </cell>
          <cell r="BZ846">
            <v>0</v>
          </cell>
          <cell r="CA846">
            <v>0</v>
          </cell>
          <cell r="CB846">
            <v>0</v>
          </cell>
          <cell r="CC846">
            <v>0</v>
          </cell>
          <cell r="CD846">
            <v>0</v>
          </cell>
          <cell r="CE846">
            <v>0</v>
          </cell>
          <cell r="CF846">
            <v>0</v>
          </cell>
          <cell r="CG846">
            <v>0</v>
          </cell>
          <cell r="CH846">
            <v>0</v>
          </cell>
          <cell r="CN846">
            <v>0</v>
          </cell>
          <cell r="CO846">
            <v>0</v>
          </cell>
          <cell r="CP846">
            <v>0</v>
          </cell>
          <cell r="CQ846">
            <v>0</v>
          </cell>
          <cell r="CS846">
            <v>0</v>
          </cell>
          <cell r="CT846">
            <v>0</v>
          </cell>
          <cell r="CU846">
            <v>0</v>
          </cell>
          <cell r="CV846">
            <v>0</v>
          </cell>
          <cell r="CW846">
            <v>0</v>
          </cell>
          <cell r="EE846">
            <v>0</v>
          </cell>
          <cell r="EF846">
            <v>0</v>
          </cell>
          <cell r="EH846">
            <v>0</v>
          </cell>
          <cell r="EI846">
            <v>0</v>
          </cell>
          <cell r="EJ846">
            <v>0</v>
          </cell>
          <cell r="EK846">
            <v>0</v>
          </cell>
          <cell r="EL846">
            <v>0</v>
          </cell>
          <cell r="EM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V847">
            <v>0</v>
          </cell>
          <cell r="AW847">
            <v>0</v>
          </cell>
          <cell r="AX847">
            <v>0</v>
          </cell>
          <cell r="BA847">
            <v>0</v>
          </cell>
          <cell r="BB847">
            <v>0</v>
          </cell>
          <cell r="BC847">
            <v>0</v>
          </cell>
          <cell r="BD847">
            <v>0</v>
          </cell>
          <cell r="BE847">
            <v>0</v>
          </cell>
          <cell r="BF847">
            <v>0</v>
          </cell>
          <cell r="BG847">
            <v>0</v>
          </cell>
          <cell r="BH847">
            <v>0</v>
          </cell>
          <cell r="BI847">
            <v>0</v>
          </cell>
          <cell r="BJ847">
            <v>0</v>
          </cell>
          <cell r="BK847">
            <v>0</v>
          </cell>
          <cell r="BL847">
            <v>0</v>
          </cell>
          <cell r="BM847">
            <v>0</v>
          </cell>
          <cell r="BN847">
            <v>0</v>
          </cell>
          <cell r="BO847">
            <v>0</v>
          </cell>
          <cell r="BP847">
            <v>0</v>
          </cell>
          <cell r="BQ847">
            <v>0</v>
          </cell>
          <cell r="BR847">
            <v>0</v>
          </cell>
          <cell r="BS847">
            <v>0</v>
          </cell>
          <cell r="BT847">
            <v>0</v>
          </cell>
          <cell r="BU847">
            <v>0</v>
          </cell>
          <cell r="BV847">
            <v>0</v>
          </cell>
          <cell r="BW847">
            <v>0</v>
          </cell>
          <cell r="BX847">
            <v>0</v>
          </cell>
          <cell r="BY847">
            <v>0</v>
          </cell>
          <cell r="BZ847">
            <v>0</v>
          </cell>
          <cell r="CA847">
            <v>0</v>
          </cell>
          <cell r="CB847">
            <v>0</v>
          </cell>
          <cell r="CC847">
            <v>0</v>
          </cell>
          <cell r="CD847">
            <v>0</v>
          </cell>
          <cell r="CE847">
            <v>0</v>
          </cell>
          <cell r="CF847">
            <v>0</v>
          </cell>
          <cell r="CG847">
            <v>0</v>
          </cell>
          <cell r="CH847">
            <v>0</v>
          </cell>
          <cell r="CN847">
            <v>0</v>
          </cell>
          <cell r="CO847">
            <v>0</v>
          </cell>
          <cell r="CP847">
            <v>0</v>
          </cell>
          <cell r="CQ847">
            <v>0</v>
          </cell>
          <cell r="CS847">
            <v>0</v>
          </cell>
          <cell r="CT847">
            <v>0</v>
          </cell>
          <cell r="CU847">
            <v>0</v>
          </cell>
          <cell r="CV847">
            <v>0</v>
          </cell>
          <cell r="CW847">
            <v>0</v>
          </cell>
          <cell r="EE847">
            <v>0</v>
          </cell>
          <cell r="EF847">
            <v>0</v>
          </cell>
          <cell r="EH847">
            <v>0</v>
          </cell>
          <cell r="EI847">
            <v>0</v>
          </cell>
          <cell r="EJ847">
            <v>0</v>
          </cell>
          <cell r="EK847">
            <v>0</v>
          </cell>
          <cell r="EL847">
            <v>0</v>
          </cell>
          <cell r="EM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V848">
            <v>0</v>
          </cell>
          <cell r="AW848">
            <v>0</v>
          </cell>
          <cell r="AX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BU848">
            <v>0</v>
          </cell>
          <cell r="BV848">
            <v>0</v>
          </cell>
          <cell r="BW848">
            <v>0</v>
          </cell>
          <cell r="BX848">
            <v>0</v>
          </cell>
          <cell r="BY848">
            <v>0</v>
          </cell>
          <cell r="BZ848">
            <v>0</v>
          </cell>
          <cell r="CA848">
            <v>0</v>
          </cell>
          <cell r="CB848">
            <v>0</v>
          </cell>
          <cell r="CC848">
            <v>0</v>
          </cell>
          <cell r="CD848">
            <v>0</v>
          </cell>
          <cell r="CE848">
            <v>0</v>
          </cell>
          <cell r="CF848">
            <v>0</v>
          </cell>
          <cell r="CG848">
            <v>0</v>
          </cell>
          <cell r="CH848">
            <v>0</v>
          </cell>
          <cell r="CN848">
            <v>0</v>
          </cell>
          <cell r="CO848">
            <v>0</v>
          </cell>
          <cell r="CP848">
            <v>0</v>
          </cell>
          <cell r="CQ848">
            <v>0</v>
          </cell>
          <cell r="CS848">
            <v>0</v>
          </cell>
          <cell r="CT848">
            <v>0</v>
          </cell>
          <cell r="CU848">
            <v>0</v>
          </cell>
          <cell r="CV848">
            <v>0</v>
          </cell>
          <cell r="CW848">
            <v>0</v>
          </cell>
          <cell r="EE848">
            <v>0</v>
          </cell>
          <cell r="EF848">
            <v>0</v>
          </cell>
          <cell r="EH848">
            <v>0</v>
          </cell>
          <cell r="EI848">
            <v>0</v>
          </cell>
          <cell r="EJ848">
            <v>0</v>
          </cell>
          <cell r="EK848">
            <v>0</v>
          </cell>
          <cell r="EL848">
            <v>0</v>
          </cell>
          <cell r="EM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V849">
            <v>0</v>
          </cell>
          <cell r="AW849">
            <v>0</v>
          </cell>
          <cell r="AX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BU849">
            <v>0</v>
          </cell>
          <cell r="BV849">
            <v>0</v>
          </cell>
          <cell r="BW849">
            <v>0</v>
          </cell>
          <cell r="BX849">
            <v>0</v>
          </cell>
          <cell r="BY849">
            <v>0</v>
          </cell>
          <cell r="BZ849">
            <v>0</v>
          </cell>
          <cell r="CA849">
            <v>0</v>
          </cell>
          <cell r="CB849">
            <v>0</v>
          </cell>
          <cell r="CC849">
            <v>0</v>
          </cell>
          <cell r="CD849">
            <v>0</v>
          </cell>
          <cell r="CE849">
            <v>0</v>
          </cell>
          <cell r="CF849">
            <v>0</v>
          </cell>
          <cell r="CG849">
            <v>0</v>
          </cell>
          <cell r="CH849">
            <v>0</v>
          </cell>
          <cell r="CN849">
            <v>0</v>
          </cell>
          <cell r="CO849">
            <v>0</v>
          </cell>
          <cell r="CP849">
            <v>0</v>
          </cell>
          <cell r="CQ849">
            <v>0</v>
          </cell>
          <cell r="CS849">
            <v>0</v>
          </cell>
          <cell r="CT849">
            <v>0</v>
          </cell>
          <cell r="CU849">
            <v>0</v>
          </cell>
          <cell r="CV849">
            <v>0</v>
          </cell>
          <cell r="CW849">
            <v>0</v>
          </cell>
          <cell r="EE849">
            <v>0</v>
          </cell>
          <cell r="EF849">
            <v>0</v>
          </cell>
          <cell r="EH849">
            <v>0</v>
          </cell>
          <cell r="EI849">
            <v>0</v>
          </cell>
          <cell r="EJ849">
            <v>0</v>
          </cell>
          <cell r="EK849">
            <v>0</v>
          </cell>
          <cell r="EL849">
            <v>0</v>
          </cell>
          <cell r="EM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V850">
            <v>0</v>
          </cell>
          <cell r="AW850">
            <v>0</v>
          </cell>
          <cell r="AX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BU850">
            <v>0</v>
          </cell>
          <cell r="BV850">
            <v>0</v>
          </cell>
          <cell r="BW850">
            <v>0</v>
          </cell>
          <cell r="BX850">
            <v>0</v>
          </cell>
          <cell r="BY850">
            <v>0</v>
          </cell>
          <cell r="BZ850">
            <v>0</v>
          </cell>
          <cell r="CA850">
            <v>0</v>
          </cell>
          <cell r="CB850">
            <v>0</v>
          </cell>
          <cell r="CC850">
            <v>0</v>
          </cell>
          <cell r="CD850">
            <v>0</v>
          </cell>
          <cell r="CE850">
            <v>0</v>
          </cell>
          <cell r="CF850">
            <v>0</v>
          </cell>
          <cell r="CG850">
            <v>0</v>
          </cell>
          <cell r="CH850">
            <v>0</v>
          </cell>
          <cell r="CN850">
            <v>0</v>
          </cell>
          <cell r="CO850">
            <v>0</v>
          </cell>
          <cell r="CP850">
            <v>0</v>
          </cell>
          <cell r="CQ850">
            <v>0</v>
          </cell>
          <cell r="CS850">
            <v>0</v>
          </cell>
          <cell r="CT850">
            <v>0</v>
          </cell>
          <cell r="CU850">
            <v>0</v>
          </cell>
          <cell r="CV850">
            <v>0</v>
          </cell>
          <cell r="CW850">
            <v>0</v>
          </cell>
          <cell r="EE850">
            <v>0</v>
          </cell>
          <cell r="EF850">
            <v>0</v>
          </cell>
          <cell r="EH850">
            <v>0</v>
          </cell>
          <cell r="EI850">
            <v>0</v>
          </cell>
          <cell r="EJ850">
            <v>0</v>
          </cell>
          <cell r="EK850">
            <v>0</v>
          </cell>
          <cell r="EL850">
            <v>0</v>
          </cell>
          <cell r="EM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V851">
            <v>0</v>
          </cell>
          <cell r="AW851">
            <v>0</v>
          </cell>
          <cell r="AX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BU851">
            <v>0</v>
          </cell>
          <cell r="BV851">
            <v>0</v>
          </cell>
          <cell r="BW851">
            <v>0</v>
          </cell>
          <cell r="BX851">
            <v>0</v>
          </cell>
          <cell r="BY851">
            <v>0</v>
          </cell>
          <cell r="BZ851">
            <v>0</v>
          </cell>
          <cell r="CA851">
            <v>0</v>
          </cell>
          <cell r="CB851">
            <v>0</v>
          </cell>
          <cell r="CC851">
            <v>0</v>
          </cell>
          <cell r="CD851">
            <v>0</v>
          </cell>
          <cell r="CE851">
            <v>0</v>
          </cell>
          <cell r="CF851">
            <v>0</v>
          </cell>
          <cell r="CG851">
            <v>0</v>
          </cell>
          <cell r="CH851">
            <v>0</v>
          </cell>
          <cell r="CN851">
            <v>0</v>
          </cell>
          <cell r="CO851">
            <v>0</v>
          </cell>
          <cell r="CP851">
            <v>0</v>
          </cell>
          <cell r="CQ851">
            <v>0</v>
          </cell>
          <cell r="CS851">
            <v>0</v>
          </cell>
          <cell r="CT851">
            <v>0</v>
          </cell>
          <cell r="CU851">
            <v>0</v>
          </cell>
          <cell r="CV851">
            <v>0</v>
          </cell>
          <cell r="CW851">
            <v>0</v>
          </cell>
          <cell r="EE851">
            <v>0</v>
          </cell>
          <cell r="EF851">
            <v>0</v>
          </cell>
          <cell r="EH851">
            <v>0</v>
          </cell>
          <cell r="EI851">
            <v>0</v>
          </cell>
          <cell r="EJ851">
            <v>0</v>
          </cell>
          <cell r="EK851">
            <v>0</v>
          </cell>
          <cell r="EL851">
            <v>0</v>
          </cell>
          <cell r="EM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V852">
            <v>0</v>
          </cell>
          <cell r="AW852">
            <v>0</v>
          </cell>
          <cell r="AX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BU852">
            <v>0</v>
          </cell>
          <cell r="BV852">
            <v>0</v>
          </cell>
          <cell r="BW852">
            <v>0</v>
          </cell>
          <cell r="BX852">
            <v>0</v>
          </cell>
          <cell r="BY852">
            <v>0</v>
          </cell>
          <cell r="BZ852">
            <v>0</v>
          </cell>
          <cell r="CA852">
            <v>0</v>
          </cell>
          <cell r="CB852">
            <v>0</v>
          </cell>
          <cell r="CC852">
            <v>0</v>
          </cell>
          <cell r="CD852">
            <v>0</v>
          </cell>
          <cell r="CE852">
            <v>0</v>
          </cell>
          <cell r="CF852">
            <v>0</v>
          </cell>
          <cell r="CG852">
            <v>0</v>
          </cell>
          <cell r="CH852">
            <v>0</v>
          </cell>
          <cell r="CN852">
            <v>0</v>
          </cell>
          <cell r="CO852">
            <v>0</v>
          </cell>
          <cell r="CP852">
            <v>0</v>
          </cell>
          <cell r="CQ852">
            <v>0</v>
          </cell>
          <cell r="CS852">
            <v>0</v>
          </cell>
          <cell r="CT852">
            <v>0</v>
          </cell>
          <cell r="CU852">
            <v>0</v>
          </cell>
          <cell r="CV852">
            <v>0</v>
          </cell>
          <cell r="CW852">
            <v>0</v>
          </cell>
          <cell r="EE852">
            <v>0</v>
          </cell>
          <cell r="EF852">
            <v>0</v>
          </cell>
          <cell r="EH852">
            <v>0</v>
          </cell>
          <cell r="EI852">
            <v>0</v>
          </cell>
          <cell r="EJ852">
            <v>0</v>
          </cell>
          <cell r="EK852">
            <v>0</v>
          </cell>
          <cell r="EL852">
            <v>0</v>
          </cell>
          <cell r="EM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V853">
            <v>0</v>
          </cell>
          <cell r="AW853">
            <v>0</v>
          </cell>
          <cell r="AX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BU853">
            <v>0</v>
          </cell>
          <cell r="BV853">
            <v>0</v>
          </cell>
          <cell r="BW853">
            <v>0</v>
          </cell>
          <cell r="BX853">
            <v>0</v>
          </cell>
          <cell r="BY853">
            <v>0</v>
          </cell>
          <cell r="BZ853">
            <v>0</v>
          </cell>
          <cell r="CA853">
            <v>0</v>
          </cell>
          <cell r="CB853">
            <v>0</v>
          </cell>
          <cell r="CC853">
            <v>0</v>
          </cell>
          <cell r="CD853">
            <v>0</v>
          </cell>
          <cell r="CE853">
            <v>0</v>
          </cell>
          <cell r="CF853">
            <v>0</v>
          </cell>
          <cell r="CG853">
            <v>0</v>
          </cell>
          <cell r="CH853">
            <v>0</v>
          </cell>
          <cell r="CN853">
            <v>0</v>
          </cell>
          <cell r="CO853">
            <v>0</v>
          </cell>
          <cell r="CP853">
            <v>0</v>
          </cell>
          <cell r="CQ853">
            <v>0</v>
          </cell>
          <cell r="CS853">
            <v>0</v>
          </cell>
          <cell r="CT853">
            <v>0</v>
          </cell>
          <cell r="CU853">
            <v>0</v>
          </cell>
          <cell r="CV853">
            <v>0</v>
          </cell>
          <cell r="CW853">
            <v>0</v>
          </cell>
          <cell r="EE853">
            <v>0</v>
          </cell>
          <cell r="EF853">
            <v>0</v>
          </cell>
          <cell r="EH853">
            <v>0</v>
          </cell>
          <cell r="EI853">
            <v>0</v>
          </cell>
          <cell r="EJ853">
            <v>0</v>
          </cell>
          <cell r="EK853">
            <v>0</v>
          </cell>
          <cell r="EL853">
            <v>0</v>
          </cell>
          <cell r="EM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V854">
            <v>0</v>
          </cell>
          <cell r="AW854">
            <v>0</v>
          </cell>
          <cell r="AX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0</v>
          </cell>
          <cell r="CB854">
            <v>0</v>
          </cell>
          <cell r="CC854">
            <v>0</v>
          </cell>
          <cell r="CD854">
            <v>0</v>
          </cell>
          <cell r="CE854">
            <v>0</v>
          </cell>
          <cell r="CF854">
            <v>0</v>
          </cell>
          <cell r="CG854">
            <v>0</v>
          </cell>
          <cell r="CH854">
            <v>0</v>
          </cell>
          <cell r="CN854">
            <v>0</v>
          </cell>
          <cell r="CO854">
            <v>0</v>
          </cell>
          <cell r="CP854">
            <v>0</v>
          </cell>
          <cell r="CQ854">
            <v>0</v>
          </cell>
          <cell r="CS854">
            <v>0</v>
          </cell>
          <cell r="CT854">
            <v>0</v>
          </cell>
          <cell r="CU854">
            <v>0</v>
          </cell>
          <cell r="CV854">
            <v>0</v>
          </cell>
          <cell r="CW854">
            <v>0</v>
          </cell>
          <cell r="EE854">
            <v>0</v>
          </cell>
          <cell r="EF854">
            <v>0</v>
          </cell>
          <cell r="EH854">
            <v>0</v>
          </cell>
          <cell r="EI854">
            <v>0</v>
          </cell>
          <cell r="EJ854">
            <v>0</v>
          </cell>
          <cell r="EK854">
            <v>0</v>
          </cell>
          <cell r="EL854">
            <v>0</v>
          </cell>
          <cell r="EM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V855">
            <v>0</v>
          </cell>
          <cell r="AW855">
            <v>0</v>
          </cell>
          <cell r="AX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0</v>
          </cell>
          <cell r="CB855">
            <v>0</v>
          </cell>
          <cell r="CC855">
            <v>0</v>
          </cell>
          <cell r="CD855">
            <v>0</v>
          </cell>
          <cell r="CE855">
            <v>0</v>
          </cell>
          <cell r="CF855">
            <v>0</v>
          </cell>
          <cell r="CG855">
            <v>0</v>
          </cell>
          <cell r="CH855">
            <v>0</v>
          </cell>
          <cell r="CN855">
            <v>0</v>
          </cell>
          <cell r="CO855">
            <v>0</v>
          </cell>
          <cell r="CP855">
            <v>0</v>
          </cell>
          <cell r="CQ855">
            <v>0</v>
          </cell>
          <cell r="CS855">
            <v>0</v>
          </cell>
          <cell r="CT855">
            <v>0</v>
          </cell>
          <cell r="CU855">
            <v>0</v>
          </cell>
          <cell r="CV855">
            <v>0</v>
          </cell>
          <cell r="CW855">
            <v>0</v>
          </cell>
          <cell r="EE855">
            <v>0</v>
          </cell>
          <cell r="EF855">
            <v>0</v>
          </cell>
          <cell r="EH855">
            <v>0</v>
          </cell>
          <cell r="EI855">
            <v>0</v>
          </cell>
          <cell r="EJ855">
            <v>0</v>
          </cell>
          <cell r="EK855">
            <v>0</v>
          </cell>
          <cell r="EL855">
            <v>0</v>
          </cell>
          <cell r="EM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V856">
            <v>0</v>
          </cell>
          <cell r="AW856">
            <v>0</v>
          </cell>
          <cell r="AX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0</v>
          </cell>
          <cell r="CB856">
            <v>0</v>
          </cell>
          <cell r="CC856">
            <v>0</v>
          </cell>
          <cell r="CD856">
            <v>0</v>
          </cell>
          <cell r="CE856">
            <v>0</v>
          </cell>
          <cell r="CF856">
            <v>0</v>
          </cell>
          <cell r="CG856">
            <v>0</v>
          </cell>
          <cell r="CH856">
            <v>0</v>
          </cell>
          <cell r="CN856">
            <v>0</v>
          </cell>
          <cell r="CO856">
            <v>0</v>
          </cell>
          <cell r="CP856">
            <v>0</v>
          </cell>
          <cell r="CQ856">
            <v>0</v>
          </cell>
          <cell r="CS856">
            <v>0</v>
          </cell>
          <cell r="CT856">
            <v>0</v>
          </cell>
          <cell r="CU856">
            <v>0</v>
          </cell>
          <cell r="CV856">
            <v>0</v>
          </cell>
          <cell r="CW856">
            <v>0</v>
          </cell>
          <cell r="EE856">
            <v>0</v>
          </cell>
          <cell r="EF856">
            <v>0</v>
          </cell>
          <cell r="EH856">
            <v>0</v>
          </cell>
          <cell r="EI856">
            <v>0</v>
          </cell>
          <cell r="EJ856">
            <v>0</v>
          </cell>
          <cell r="EK856">
            <v>0</v>
          </cell>
          <cell r="EL856">
            <v>0</v>
          </cell>
          <cell r="EM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V857">
            <v>0</v>
          </cell>
          <cell r="AW857">
            <v>0</v>
          </cell>
          <cell r="AX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0</v>
          </cell>
          <cell r="CB857">
            <v>0</v>
          </cell>
          <cell r="CC857">
            <v>0</v>
          </cell>
          <cell r="CD857">
            <v>0</v>
          </cell>
          <cell r="CE857">
            <v>0</v>
          </cell>
          <cell r="CF857">
            <v>0</v>
          </cell>
          <cell r="CG857">
            <v>0</v>
          </cell>
          <cell r="CH857">
            <v>0</v>
          </cell>
          <cell r="CN857">
            <v>0</v>
          </cell>
          <cell r="CO857">
            <v>0</v>
          </cell>
          <cell r="CP857">
            <v>0</v>
          </cell>
          <cell r="CQ857">
            <v>0</v>
          </cell>
          <cell r="CS857">
            <v>0</v>
          </cell>
          <cell r="CT857">
            <v>0</v>
          </cell>
          <cell r="CU857">
            <v>0</v>
          </cell>
          <cell r="CV857">
            <v>0</v>
          </cell>
          <cell r="CW857">
            <v>0</v>
          </cell>
          <cell r="EE857">
            <v>0</v>
          </cell>
          <cell r="EF857">
            <v>0</v>
          </cell>
          <cell r="EH857">
            <v>0</v>
          </cell>
          <cell r="EI857">
            <v>0</v>
          </cell>
          <cell r="EJ857">
            <v>0</v>
          </cell>
          <cell r="EK857">
            <v>0</v>
          </cell>
          <cell r="EL857">
            <v>0</v>
          </cell>
          <cell r="EM857">
            <v>0</v>
          </cell>
        </row>
        <row r="858">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0</v>
          </cell>
          <cell r="CB858">
            <v>0</v>
          </cell>
          <cell r="CC858">
            <v>0</v>
          </cell>
          <cell r="CD858">
            <v>0</v>
          </cell>
          <cell r="CE858">
            <v>0</v>
          </cell>
          <cell r="CF858">
            <v>0</v>
          </cell>
          <cell r="CG858">
            <v>0</v>
          </cell>
          <cell r="CH858">
            <v>0</v>
          </cell>
          <cell r="CT858">
            <v>0</v>
          </cell>
          <cell r="CU858">
            <v>0</v>
          </cell>
          <cell r="CV858">
            <v>0</v>
          </cell>
          <cell r="CW858">
            <v>0</v>
          </cell>
          <cell r="EM858">
            <v>0</v>
          </cell>
        </row>
        <row r="859">
          <cell r="BD859">
            <v>0</v>
          </cell>
          <cell r="BE859">
            <v>0</v>
          </cell>
          <cell r="BF859">
            <v>0</v>
          </cell>
          <cell r="BG859">
            <v>0</v>
          </cell>
          <cell r="BH859">
            <v>0</v>
          </cell>
          <cell r="BI859">
            <v>0</v>
          </cell>
          <cell r="BJ859">
            <v>0</v>
          </cell>
          <cell r="BK859">
            <v>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0</v>
          </cell>
          <cell r="CB859">
            <v>0</v>
          </cell>
          <cell r="CC859">
            <v>0</v>
          </cell>
          <cell r="CD859">
            <v>0</v>
          </cell>
          <cell r="CE859">
            <v>0</v>
          </cell>
          <cell r="CF859">
            <v>0</v>
          </cell>
          <cell r="CG859">
            <v>0</v>
          </cell>
          <cell r="CH859">
            <v>0</v>
          </cell>
          <cell r="CT859">
            <v>0</v>
          </cell>
          <cell r="CU859">
            <v>0</v>
          </cell>
          <cell r="CV859">
            <v>0</v>
          </cell>
          <cell r="CW859">
            <v>0</v>
          </cell>
          <cell r="EM859">
            <v>0</v>
          </cell>
        </row>
        <row r="860">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0</v>
          </cell>
          <cell r="CB860">
            <v>0</v>
          </cell>
          <cell r="CC860">
            <v>0</v>
          </cell>
          <cell r="CD860">
            <v>0</v>
          </cell>
          <cell r="CE860">
            <v>0</v>
          </cell>
          <cell r="CF860">
            <v>0</v>
          </cell>
          <cell r="CG860">
            <v>0</v>
          </cell>
          <cell r="CH860">
            <v>0</v>
          </cell>
          <cell r="CT860">
            <v>0</v>
          </cell>
          <cell r="CU860">
            <v>0</v>
          </cell>
          <cell r="CV860">
            <v>0</v>
          </cell>
          <cell r="CW860">
            <v>0</v>
          </cell>
          <cell r="EM860">
            <v>0</v>
          </cell>
        </row>
        <row r="861">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0</v>
          </cell>
          <cell r="CB861">
            <v>0</v>
          </cell>
          <cell r="CC861">
            <v>0</v>
          </cell>
          <cell r="CD861">
            <v>0</v>
          </cell>
          <cell r="CE861">
            <v>0</v>
          </cell>
          <cell r="CF861">
            <v>0</v>
          </cell>
          <cell r="CG861">
            <v>0</v>
          </cell>
          <cell r="CH861">
            <v>0</v>
          </cell>
          <cell r="CT861">
            <v>0</v>
          </cell>
          <cell r="CU861">
            <v>0</v>
          </cell>
          <cell r="CV861">
            <v>0</v>
          </cell>
          <cell r="CW861">
            <v>0</v>
          </cell>
          <cell r="EM861">
            <v>0</v>
          </cell>
        </row>
        <row r="862">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0</v>
          </cell>
          <cell r="CB862">
            <v>0</v>
          </cell>
          <cell r="CC862">
            <v>0</v>
          </cell>
          <cell r="CD862">
            <v>0</v>
          </cell>
          <cell r="CE862">
            <v>0</v>
          </cell>
          <cell r="CF862">
            <v>0</v>
          </cell>
          <cell r="CG862">
            <v>0</v>
          </cell>
          <cell r="CH862">
            <v>0</v>
          </cell>
          <cell r="CT862">
            <v>0</v>
          </cell>
          <cell r="CU862">
            <v>0</v>
          </cell>
          <cell r="CV862">
            <v>0</v>
          </cell>
          <cell r="CW862">
            <v>0</v>
          </cell>
          <cell r="EM862">
            <v>0</v>
          </cell>
        </row>
        <row r="863">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0</v>
          </cell>
          <cell r="CB863">
            <v>0</v>
          </cell>
          <cell r="CC863">
            <v>0</v>
          </cell>
          <cell r="CD863">
            <v>0</v>
          </cell>
          <cell r="CE863">
            <v>0</v>
          </cell>
          <cell r="CF863">
            <v>0</v>
          </cell>
          <cell r="CG863">
            <v>0</v>
          </cell>
          <cell r="CH863">
            <v>0</v>
          </cell>
          <cell r="CT863">
            <v>0</v>
          </cell>
          <cell r="CU863">
            <v>0</v>
          </cell>
          <cell r="CV863">
            <v>0</v>
          </cell>
          <cell r="CW863">
            <v>0</v>
          </cell>
          <cell r="EM863">
            <v>0</v>
          </cell>
        </row>
        <row r="864">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0</v>
          </cell>
          <cell r="CB864">
            <v>0</v>
          </cell>
          <cell r="CC864">
            <v>0</v>
          </cell>
          <cell r="CD864">
            <v>0</v>
          </cell>
          <cell r="CE864">
            <v>0</v>
          </cell>
          <cell r="CF864">
            <v>0</v>
          </cell>
          <cell r="CG864">
            <v>0</v>
          </cell>
          <cell r="CH864">
            <v>0</v>
          </cell>
          <cell r="CT864">
            <v>0</v>
          </cell>
          <cell r="CU864">
            <v>0</v>
          </cell>
          <cell r="CV864">
            <v>0</v>
          </cell>
          <cell r="CW864">
            <v>0</v>
          </cell>
          <cell r="EM864">
            <v>0</v>
          </cell>
        </row>
        <row r="865">
          <cell r="BD865">
            <v>0</v>
          </cell>
          <cell r="BE865">
            <v>0</v>
          </cell>
          <cell r="BF865">
            <v>0</v>
          </cell>
          <cell r="BG865">
            <v>0</v>
          </cell>
          <cell r="BH865">
            <v>0</v>
          </cell>
          <cell r="BI865">
            <v>0</v>
          </cell>
          <cell r="BJ865">
            <v>0</v>
          </cell>
          <cell r="BK865">
            <v>0</v>
          </cell>
          <cell r="BL865">
            <v>0</v>
          </cell>
          <cell r="BM865">
            <v>0</v>
          </cell>
          <cell r="BN865">
            <v>0</v>
          </cell>
          <cell r="BO865">
            <v>0</v>
          </cell>
          <cell r="BP865">
            <v>0</v>
          </cell>
          <cell r="BQ865">
            <v>0</v>
          </cell>
          <cell r="BR865">
            <v>0</v>
          </cell>
          <cell r="BS865">
            <v>0</v>
          </cell>
          <cell r="BT865">
            <v>0</v>
          </cell>
          <cell r="BU865">
            <v>0</v>
          </cell>
          <cell r="BV865">
            <v>0</v>
          </cell>
          <cell r="BW865">
            <v>0</v>
          </cell>
          <cell r="BX865">
            <v>0</v>
          </cell>
          <cell r="BY865">
            <v>0</v>
          </cell>
          <cell r="BZ865">
            <v>0</v>
          </cell>
          <cell r="CA865">
            <v>0</v>
          </cell>
          <cell r="CB865">
            <v>0</v>
          </cell>
          <cell r="CC865">
            <v>0</v>
          </cell>
          <cell r="CD865">
            <v>0</v>
          </cell>
          <cell r="CE865">
            <v>0</v>
          </cell>
          <cell r="CF865">
            <v>0</v>
          </cell>
          <cell r="CG865">
            <v>0</v>
          </cell>
          <cell r="CH865">
            <v>0</v>
          </cell>
          <cell r="CT865">
            <v>0</v>
          </cell>
          <cell r="CU865">
            <v>0</v>
          </cell>
          <cell r="CV865">
            <v>0</v>
          </cell>
          <cell r="CW865">
            <v>0</v>
          </cell>
          <cell r="EM865">
            <v>0</v>
          </cell>
        </row>
        <row r="866">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0</v>
          </cell>
          <cell r="CB866">
            <v>0</v>
          </cell>
          <cell r="CC866">
            <v>0</v>
          </cell>
          <cell r="CD866">
            <v>0</v>
          </cell>
          <cell r="CE866">
            <v>0</v>
          </cell>
          <cell r="CF866">
            <v>0</v>
          </cell>
          <cell r="CG866">
            <v>0</v>
          </cell>
          <cell r="CH866">
            <v>0</v>
          </cell>
          <cell r="CT866">
            <v>0</v>
          </cell>
          <cell r="CU866">
            <v>0</v>
          </cell>
          <cell r="CV866">
            <v>0</v>
          </cell>
          <cell r="CW866">
            <v>0</v>
          </cell>
          <cell r="EM866">
            <v>0</v>
          </cell>
        </row>
        <row r="867">
          <cell r="BD867">
            <v>0</v>
          </cell>
          <cell r="BE867">
            <v>0</v>
          </cell>
          <cell r="BF867">
            <v>0</v>
          </cell>
          <cell r="BG867">
            <v>0</v>
          </cell>
          <cell r="BH867">
            <v>0</v>
          </cell>
          <cell r="BI867">
            <v>0</v>
          </cell>
          <cell r="BJ867">
            <v>0</v>
          </cell>
          <cell r="BK867">
            <v>0</v>
          </cell>
          <cell r="BL867">
            <v>0</v>
          </cell>
          <cell r="BM867">
            <v>0</v>
          </cell>
          <cell r="BN867">
            <v>0</v>
          </cell>
          <cell r="BO867">
            <v>0</v>
          </cell>
          <cell r="BP867">
            <v>0</v>
          </cell>
          <cell r="BQ867">
            <v>0</v>
          </cell>
          <cell r="BR867">
            <v>0</v>
          </cell>
          <cell r="BS867">
            <v>0</v>
          </cell>
          <cell r="BT867">
            <v>0</v>
          </cell>
          <cell r="BU867">
            <v>0</v>
          </cell>
          <cell r="BV867">
            <v>0</v>
          </cell>
          <cell r="BW867">
            <v>0</v>
          </cell>
          <cell r="BX867">
            <v>0</v>
          </cell>
          <cell r="BY867">
            <v>0</v>
          </cell>
          <cell r="BZ867">
            <v>0</v>
          </cell>
          <cell r="CA867">
            <v>0</v>
          </cell>
          <cell r="CB867">
            <v>0</v>
          </cell>
          <cell r="CC867">
            <v>0</v>
          </cell>
          <cell r="CD867">
            <v>0</v>
          </cell>
          <cell r="CE867">
            <v>0</v>
          </cell>
          <cell r="CF867">
            <v>0</v>
          </cell>
          <cell r="CG867">
            <v>0</v>
          </cell>
          <cell r="CH867">
            <v>0</v>
          </cell>
          <cell r="CT867">
            <v>0</v>
          </cell>
          <cell r="CU867">
            <v>0</v>
          </cell>
          <cell r="CV867">
            <v>0</v>
          </cell>
          <cell r="CW867">
            <v>0</v>
          </cell>
          <cell r="EM867">
            <v>0</v>
          </cell>
        </row>
        <row r="868">
          <cell r="BD868">
            <v>0</v>
          </cell>
          <cell r="BE868">
            <v>0</v>
          </cell>
          <cell r="BF868">
            <v>0</v>
          </cell>
          <cell r="BG868">
            <v>0</v>
          </cell>
          <cell r="BH868">
            <v>0</v>
          </cell>
          <cell r="BI868">
            <v>0</v>
          </cell>
          <cell r="BJ868">
            <v>0</v>
          </cell>
          <cell r="BK868">
            <v>0</v>
          </cell>
          <cell r="BL868">
            <v>0</v>
          </cell>
          <cell r="BM868">
            <v>0</v>
          </cell>
          <cell r="BN868">
            <v>0</v>
          </cell>
          <cell r="BO868">
            <v>0</v>
          </cell>
          <cell r="BP868">
            <v>0</v>
          </cell>
          <cell r="BQ868">
            <v>0</v>
          </cell>
          <cell r="BR868">
            <v>0</v>
          </cell>
          <cell r="BS868">
            <v>0</v>
          </cell>
          <cell r="BT868">
            <v>0</v>
          </cell>
          <cell r="BU868">
            <v>0</v>
          </cell>
          <cell r="BV868">
            <v>0</v>
          </cell>
          <cell r="BW868">
            <v>0</v>
          </cell>
          <cell r="BX868">
            <v>0</v>
          </cell>
          <cell r="BY868">
            <v>0</v>
          </cell>
          <cell r="BZ868">
            <v>0</v>
          </cell>
          <cell r="CA868">
            <v>0</v>
          </cell>
          <cell r="CB868">
            <v>0</v>
          </cell>
          <cell r="CC868">
            <v>0</v>
          </cell>
          <cell r="CD868">
            <v>0</v>
          </cell>
          <cell r="CE868">
            <v>0</v>
          </cell>
          <cell r="CF868">
            <v>0</v>
          </cell>
          <cell r="CG868">
            <v>0</v>
          </cell>
          <cell r="CH868">
            <v>0</v>
          </cell>
          <cell r="CT868">
            <v>0</v>
          </cell>
          <cell r="CU868">
            <v>0</v>
          </cell>
          <cell r="CV868">
            <v>0</v>
          </cell>
          <cell r="CW868">
            <v>0</v>
          </cell>
          <cell r="EM868">
            <v>0</v>
          </cell>
        </row>
        <row r="869">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cell r="BD869">
            <v>0</v>
          </cell>
          <cell r="BE869">
            <v>0</v>
          </cell>
          <cell r="BF869">
            <v>0</v>
          </cell>
          <cell r="BG869">
            <v>0</v>
          </cell>
          <cell r="BH869">
            <v>0</v>
          </cell>
          <cell r="BI869">
            <v>0</v>
          </cell>
          <cell r="BJ869">
            <v>0</v>
          </cell>
          <cell r="BK869">
            <v>0</v>
          </cell>
          <cell r="BL869">
            <v>0</v>
          </cell>
          <cell r="BM869">
            <v>0</v>
          </cell>
          <cell r="BN869">
            <v>0</v>
          </cell>
          <cell r="BO869">
            <v>0</v>
          </cell>
          <cell r="BP869">
            <v>0</v>
          </cell>
          <cell r="BQ869">
            <v>0</v>
          </cell>
          <cell r="BR869">
            <v>0</v>
          </cell>
          <cell r="BS869">
            <v>0</v>
          </cell>
          <cell r="BT869">
            <v>0</v>
          </cell>
          <cell r="BU869">
            <v>0</v>
          </cell>
          <cell r="BV869">
            <v>0</v>
          </cell>
          <cell r="BW869">
            <v>0</v>
          </cell>
          <cell r="BX869">
            <v>0</v>
          </cell>
          <cell r="BY869">
            <v>0</v>
          </cell>
          <cell r="BZ869">
            <v>0</v>
          </cell>
          <cell r="CA869">
            <v>0</v>
          </cell>
          <cell r="CB869">
            <v>0</v>
          </cell>
          <cell r="CC869">
            <v>0</v>
          </cell>
          <cell r="CD869">
            <v>0</v>
          </cell>
          <cell r="CE869">
            <v>0</v>
          </cell>
          <cell r="CF869">
            <v>0</v>
          </cell>
          <cell r="CG869">
            <v>0</v>
          </cell>
          <cell r="CH869">
            <v>0</v>
          </cell>
          <cell r="CN869">
            <v>0</v>
          </cell>
          <cell r="CO869">
            <v>0</v>
          </cell>
          <cell r="CP869">
            <v>0</v>
          </cell>
          <cell r="CQ869">
            <v>0</v>
          </cell>
          <cell r="CR869">
            <v>0</v>
          </cell>
          <cell r="CS869">
            <v>0</v>
          </cell>
          <cell r="CT869">
            <v>0</v>
          </cell>
          <cell r="CU869">
            <v>0</v>
          </cell>
          <cell r="CV869">
            <v>0</v>
          </cell>
          <cell r="CW869">
            <v>0</v>
          </cell>
          <cell r="EE869">
            <v>0</v>
          </cell>
          <cell r="EF869">
            <v>0</v>
          </cell>
          <cell r="EG869">
            <v>0</v>
          </cell>
          <cell r="EH869">
            <v>0</v>
          </cell>
          <cell r="EI869">
            <v>0</v>
          </cell>
          <cell r="EJ869">
            <v>0</v>
          </cell>
          <cell r="EK869">
            <v>0</v>
          </cell>
          <cell r="EL869">
            <v>0</v>
          </cell>
          <cell r="EM869">
            <v>0</v>
          </cell>
        </row>
        <row r="870">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cell r="BD870">
            <v>0</v>
          </cell>
          <cell r="BE870">
            <v>0</v>
          </cell>
          <cell r="BF870">
            <v>0</v>
          </cell>
          <cell r="BG870">
            <v>0</v>
          </cell>
          <cell r="BH870">
            <v>0</v>
          </cell>
          <cell r="BI870">
            <v>0</v>
          </cell>
          <cell r="BJ870">
            <v>0</v>
          </cell>
          <cell r="BK870">
            <v>0</v>
          </cell>
          <cell r="BL870">
            <v>0</v>
          </cell>
          <cell r="BM870">
            <v>0</v>
          </cell>
          <cell r="BN870">
            <v>0</v>
          </cell>
          <cell r="BO870">
            <v>0</v>
          </cell>
          <cell r="BP870">
            <v>0</v>
          </cell>
          <cell r="BQ870">
            <v>0</v>
          </cell>
          <cell r="BR870">
            <v>0</v>
          </cell>
          <cell r="BS870">
            <v>0</v>
          </cell>
          <cell r="BT870">
            <v>0</v>
          </cell>
          <cell r="BU870">
            <v>0</v>
          </cell>
          <cell r="BV870">
            <v>0</v>
          </cell>
          <cell r="BW870">
            <v>0</v>
          </cell>
          <cell r="BX870">
            <v>0</v>
          </cell>
          <cell r="BY870">
            <v>0</v>
          </cell>
          <cell r="BZ870">
            <v>0</v>
          </cell>
          <cell r="CA870">
            <v>0</v>
          </cell>
          <cell r="CB870">
            <v>0</v>
          </cell>
          <cell r="CC870">
            <v>0</v>
          </cell>
          <cell r="CD870">
            <v>0</v>
          </cell>
          <cell r="CE870">
            <v>0</v>
          </cell>
          <cell r="CF870">
            <v>0</v>
          </cell>
          <cell r="CG870">
            <v>0</v>
          </cell>
          <cell r="CH870">
            <v>0</v>
          </cell>
          <cell r="CN870">
            <v>0</v>
          </cell>
          <cell r="CO870">
            <v>0</v>
          </cell>
          <cell r="CP870">
            <v>0</v>
          </cell>
          <cell r="CQ870">
            <v>0</v>
          </cell>
          <cell r="CR870">
            <v>0</v>
          </cell>
          <cell r="CS870">
            <v>0</v>
          </cell>
          <cell r="CT870">
            <v>0</v>
          </cell>
          <cell r="CU870">
            <v>0</v>
          </cell>
          <cell r="CV870">
            <v>0</v>
          </cell>
          <cell r="CW870">
            <v>0</v>
          </cell>
          <cell r="EE870">
            <v>0</v>
          </cell>
          <cell r="EF870">
            <v>0</v>
          </cell>
          <cell r="EG870">
            <v>0</v>
          </cell>
          <cell r="EH870">
            <v>0</v>
          </cell>
          <cell r="EI870">
            <v>0</v>
          </cell>
          <cell r="EJ870">
            <v>0</v>
          </cell>
          <cell r="EK870">
            <v>0</v>
          </cell>
          <cell r="EL870">
            <v>0</v>
          </cell>
          <cell r="EM870">
            <v>0</v>
          </cell>
        </row>
        <row r="871">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cell r="BD871">
            <v>0</v>
          </cell>
          <cell r="BE871">
            <v>0</v>
          </cell>
          <cell r="BF871">
            <v>0</v>
          </cell>
          <cell r="BG871">
            <v>0</v>
          </cell>
          <cell r="BH871">
            <v>0</v>
          </cell>
          <cell r="BI871">
            <v>0</v>
          </cell>
          <cell r="BJ871">
            <v>0</v>
          </cell>
          <cell r="BK871">
            <v>0</v>
          </cell>
          <cell r="BL871">
            <v>0</v>
          </cell>
          <cell r="BM871">
            <v>0</v>
          </cell>
          <cell r="BN871">
            <v>0</v>
          </cell>
          <cell r="BO871">
            <v>0</v>
          </cell>
          <cell r="BP871">
            <v>0</v>
          </cell>
          <cell r="BQ871">
            <v>0</v>
          </cell>
          <cell r="BR871">
            <v>0</v>
          </cell>
          <cell r="BS871">
            <v>0</v>
          </cell>
          <cell r="BT871">
            <v>0</v>
          </cell>
          <cell r="BU871">
            <v>0</v>
          </cell>
          <cell r="BV871">
            <v>0</v>
          </cell>
          <cell r="BW871">
            <v>0</v>
          </cell>
          <cell r="BX871">
            <v>0</v>
          </cell>
          <cell r="BY871">
            <v>0</v>
          </cell>
          <cell r="BZ871">
            <v>0</v>
          </cell>
          <cell r="CA871">
            <v>0</v>
          </cell>
          <cell r="CB871">
            <v>0</v>
          </cell>
          <cell r="CC871">
            <v>0</v>
          </cell>
          <cell r="CD871">
            <v>0</v>
          </cell>
          <cell r="CE871">
            <v>0</v>
          </cell>
          <cell r="CF871">
            <v>0</v>
          </cell>
          <cell r="CG871">
            <v>0</v>
          </cell>
          <cell r="CH871">
            <v>0</v>
          </cell>
          <cell r="CN871">
            <v>0</v>
          </cell>
          <cell r="CO871">
            <v>0</v>
          </cell>
          <cell r="CP871">
            <v>0</v>
          </cell>
          <cell r="CQ871">
            <v>0</v>
          </cell>
          <cell r="CR871">
            <v>0</v>
          </cell>
          <cell r="CS871">
            <v>0</v>
          </cell>
          <cell r="CT871">
            <v>0</v>
          </cell>
          <cell r="CU871">
            <v>0</v>
          </cell>
          <cell r="CV871">
            <v>0</v>
          </cell>
          <cell r="CW871">
            <v>0</v>
          </cell>
          <cell r="EE871">
            <v>0</v>
          </cell>
          <cell r="EF871">
            <v>0</v>
          </cell>
          <cell r="EG871">
            <v>0</v>
          </cell>
          <cell r="EH871">
            <v>0</v>
          </cell>
          <cell r="EI871">
            <v>0</v>
          </cell>
          <cell r="EJ871">
            <v>0</v>
          </cell>
          <cell r="EK871">
            <v>0</v>
          </cell>
          <cell r="EL871">
            <v>0</v>
          </cell>
          <cell r="EM871">
            <v>0</v>
          </cell>
        </row>
        <row r="872">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cell r="BH872">
            <v>0</v>
          </cell>
          <cell r="BI872">
            <v>0</v>
          </cell>
          <cell r="BJ872">
            <v>0</v>
          </cell>
          <cell r="BK872">
            <v>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0</v>
          </cell>
          <cell r="CB872">
            <v>0</v>
          </cell>
          <cell r="CC872">
            <v>0</v>
          </cell>
          <cell r="CD872">
            <v>0</v>
          </cell>
          <cell r="CE872">
            <v>0</v>
          </cell>
          <cell r="CF872">
            <v>0</v>
          </cell>
          <cell r="CG872">
            <v>0</v>
          </cell>
          <cell r="CH872">
            <v>0</v>
          </cell>
          <cell r="CN872">
            <v>0</v>
          </cell>
          <cell r="CO872">
            <v>0</v>
          </cell>
          <cell r="CP872">
            <v>0</v>
          </cell>
          <cell r="CQ872">
            <v>0</v>
          </cell>
          <cell r="CR872">
            <v>0</v>
          </cell>
          <cell r="CS872">
            <v>0</v>
          </cell>
          <cell r="CT872">
            <v>0</v>
          </cell>
          <cell r="CU872">
            <v>0</v>
          </cell>
          <cell r="CV872">
            <v>0</v>
          </cell>
          <cell r="CW872">
            <v>0</v>
          </cell>
          <cell r="EE872">
            <v>0</v>
          </cell>
          <cell r="EF872">
            <v>0</v>
          </cell>
          <cell r="EG872">
            <v>0</v>
          </cell>
          <cell r="EH872">
            <v>0</v>
          </cell>
          <cell r="EI872">
            <v>0</v>
          </cell>
          <cell r="EJ872">
            <v>0</v>
          </cell>
          <cell r="EK872">
            <v>0</v>
          </cell>
          <cell r="EL872">
            <v>0</v>
          </cell>
          <cell r="EM872">
            <v>0</v>
          </cell>
        </row>
        <row r="873">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0</v>
          </cell>
          <cell r="CB873">
            <v>0</v>
          </cell>
          <cell r="CC873">
            <v>0</v>
          </cell>
          <cell r="CD873">
            <v>0</v>
          </cell>
          <cell r="CE873">
            <v>0</v>
          </cell>
          <cell r="CF873">
            <v>0</v>
          </cell>
          <cell r="CG873">
            <v>0</v>
          </cell>
          <cell r="CH873">
            <v>0</v>
          </cell>
          <cell r="CN873">
            <v>0</v>
          </cell>
          <cell r="CO873">
            <v>0</v>
          </cell>
          <cell r="CP873">
            <v>0</v>
          </cell>
          <cell r="CQ873">
            <v>0</v>
          </cell>
          <cell r="CR873">
            <v>0</v>
          </cell>
          <cell r="CS873">
            <v>0</v>
          </cell>
          <cell r="CT873">
            <v>0</v>
          </cell>
          <cell r="CU873">
            <v>0</v>
          </cell>
          <cell r="CV873">
            <v>0</v>
          </cell>
          <cell r="CW873">
            <v>0</v>
          </cell>
          <cell r="EE873">
            <v>0</v>
          </cell>
          <cell r="EF873">
            <v>0</v>
          </cell>
          <cell r="EG873">
            <v>0</v>
          </cell>
          <cell r="EH873">
            <v>0</v>
          </cell>
          <cell r="EI873">
            <v>0</v>
          </cell>
          <cell r="EJ873">
            <v>0</v>
          </cell>
          <cell r="EK873">
            <v>0</v>
          </cell>
          <cell r="EL873">
            <v>0</v>
          </cell>
          <cell r="EM873">
            <v>0</v>
          </cell>
        </row>
        <row r="874">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0</v>
          </cell>
          <cell r="CB874">
            <v>0</v>
          </cell>
          <cell r="CC874">
            <v>0</v>
          </cell>
          <cell r="CD874">
            <v>0</v>
          </cell>
          <cell r="CE874">
            <v>0</v>
          </cell>
          <cell r="CF874">
            <v>0</v>
          </cell>
          <cell r="CG874">
            <v>0</v>
          </cell>
          <cell r="CH874">
            <v>0</v>
          </cell>
          <cell r="CN874">
            <v>0</v>
          </cell>
          <cell r="CO874">
            <v>0</v>
          </cell>
          <cell r="CP874">
            <v>0</v>
          </cell>
          <cell r="CQ874">
            <v>0</v>
          </cell>
          <cell r="CR874">
            <v>0</v>
          </cell>
          <cell r="CS874">
            <v>0</v>
          </cell>
          <cell r="CT874">
            <v>0</v>
          </cell>
          <cell r="CU874">
            <v>0</v>
          </cell>
          <cell r="CV874">
            <v>0</v>
          </cell>
          <cell r="CW874">
            <v>0</v>
          </cell>
          <cell r="EE874">
            <v>0</v>
          </cell>
          <cell r="EF874">
            <v>0</v>
          </cell>
          <cell r="EG874">
            <v>0</v>
          </cell>
          <cell r="EH874">
            <v>0</v>
          </cell>
          <cell r="EI874">
            <v>0</v>
          </cell>
          <cell r="EJ874">
            <v>0</v>
          </cell>
          <cell r="EK874">
            <v>0</v>
          </cell>
          <cell r="EL874">
            <v>0</v>
          </cell>
          <cell r="EM874">
            <v>0</v>
          </cell>
        </row>
        <row r="875">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0</v>
          </cell>
          <cell r="CB875">
            <v>0</v>
          </cell>
          <cell r="CC875">
            <v>0</v>
          </cell>
          <cell r="CD875">
            <v>0</v>
          </cell>
          <cell r="CE875">
            <v>0</v>
          </cell>
          <cell r="CF875">
            <v>0</v>
          </cell>
          <cell r="CG875">
            <v>0</v>
          </cell>
          <cell r="CH875">
            <v>0</v>
          </cell>
          <cell r="CN875">
            <v>0</v>
          </cell>
          <cell r="CO875">
            <v>0</v>
          </cell>
          <cell r="CP875">
            <v>0</v>
          </cell>
          <cell r="CQ875">
            <v>0</v>
          </cell>
          <cell r="CR875">
            <v>0</v>
          </cell>
          <cell r="CS875">
            <v>0</v>
          </cell>
          <cell r="CT875">
            <v>0</v>
          </cell>
          <cell r="CU875">
            <v>0</v>
          </cell>
          <cell r="CV875">
            <v>0</v>
          </cell>
          <cell r="CW875">
            <v>0</v>
          </cell>
          <cell r="EE875">
            <v>0</v>
          </cell>
          <cell r="EF875">
            <v>0</v>
          </cell>
          <cell r="EG875">
            <v>0</v>
          </cell>
          <cell r="EH875">
            <v>0</v>
          </cell>
          <cell r="EI875">
            <v>0</v>
          </cell>
          <cell r="EJ875">
            <v>0</v>
          </cell>
          <cell r="EK875">
            <v>0</v>
          </cell>
          <cell r="EL875">
            <v>0</v>
          </cell>
          <cell r="EM875">
            <v>0</v>
          </cell>
        </row>
        <row r="876">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0</v>
          </cell>
          <cell r="CB876">
            <v>0</v>
          </cell>
          <cell r="CC876">
            <v>0</v>
          </cell>
          <cell r="CD876">
            <v>0</v>
          </cell>
          <cell r="CE876">
            <v>0</v>
          </cell>
          <cell r="CF876">
            <v>0</v>
          </cell>
          <cell r="CG876">
            <v>0</v>
          </cell>
          <cell r="CH876">
            <v>0</v>
          </cell>
          <cell r="CN876">
            <v>0</v>
          </cell>
          <cell r="CO876">
            <v>0</v>
          </cell>
          <cell r="CP876">
            <v>0</v>
          </cell>
          <cell r="CQ876">
            <v>0</v>
          </cell>
          <cell r="CR876">
            <v>0</v>
          </cell>
          <cell r="CS876">
            <v>0</v>
          </cell>
          <cell r="CT876">
            <v>0</v>
          </cell>
          <cell r="CU876">
            <v>0</v>
          </cell>
          <cell r="CV876">
            <v>0</v>
          </cell>
          <cell r="CW876">
            <v>0</v>
          </cell>
          <cell r="EE876">
            <v>0</v>
          </cell>
          <cell r="EF876">
            <v>0</v>
          </cell>
          <cell r="EG876">
            <v>0</v>
          </cell>
          <cell r="EH876">
            <v>0</v>
          </cell>
          <cell r="EI876">
            <v>0</v>
          </cell>
          <cell r="EJ876">
            <v>0</v>
          </cell>
          <cell r="EK876">
            <v>0</v>
          </cell>
          <cell r="EL876">
            <v>0</v>
          </cell>
          <cell r="EM876">
            <v>0</v>
          </cell>
        </row>
        <row r="877">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0</v>
          </cell>
          <cell r="CB877">
            <v>0</v>
          </cell>
          <cell r="CC877">
            <v>0</v>
          </cell>
          <cell r="CD877">
            <v>0</v>
          </cell>
          <cell r="CE877">
            <v>0</v>
          </cell>
          <cell r="CF877">
            <v>0</v>
          </cell>
          <cell r="CG877">
            <v>0</v>
          </cell>
          <cell r="CH877">
            <v>0</v>
          </cell>
          <cell r="CN877">
            <v>0</v>
          </cell>
          <cell r="CO877">
            <v>0</v>
          </cell>
          <cell r="CP877">
            <v>0</v>
          </cell>
          <cell r="CQ877">
            <v>0</v>
          </cell>
          <cell r="CR877">
            <v>0</v>
          </cell>
          <cell r="CS877">
            <v>0</v>
          </cell>
          <cell r="CT877">
            <v>0</v>
          </cell>
          <cell r="CU877">
            <v>0</v>
          </cell>
          <cell r="CV877">
            <v>0</v>
          </cell>
          <cell r="CW877">
            <v>0</v>
          </cell>
          <cell r="EE877">
            <v>0</v>
          </cell>
          <cell r="EF877">
            <v>0</v>
          </cell>
          <cell r="EG877">
            <v>0</v>
          </cell>
          <cell r="EH877">
            <v>0</v>
          </cell>
          <cell r="EI877">
            <v>0</v>
          </cell>
          <cell r="EJ877">
            <v>0</v>
          </cell>
          <cell r="EK877">
            <v>0</v>
          </cell>
          <cell r="EL877">
            <v>0</v>
          </cell>
          <cell r="EM877">
            <v>0</v>
          </cell>
        </row>
        <row r="878">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cell r="BH878">
            <v>0</v>
          </cell>
          <cell r="BI878">
            <v>0</v>
          </cell>
          <cell r="BJ878">
            <v>0</v>
          </cell>
          <cell r="BK878">
            <v>0</v>
          </cell>
          <cell r="BL878">
            <v>0</v>
          </cell>
          <cell r="BM878">
            <v>0</v>
          </cell>
          <cell r="BN878">
            <v>0</v>
          </cell>
          <cell r="BO878">
            <v>0</v>
          </cell>
          <cell r="BP878">
            <v>0</v>
          </cell>
          <cell r="BQ878">
            <v>0</v>
          </cell>
          <cell r="BR878">
            <v>0</v>
          </cell>
          <cell r="BS878">
            <v>0</v>
          </cell>
          <cell r="BT878">
            <v>0</v>
          </cell>
          <cell r="BU878">
            <v>0</v>
          </cell>
          <cell r="BV878">
            <v>0</v>
          </cell>
          <cell r="BW878">
            <v>0</v>
          </cell>
          <cell r="BX878">
            <v>0</v>
          </cell>
          <cell r="BY878">
            <v>0</v>
          </cell>
          <cell r="BZ878">
            <v>0</v>
          </cell>
          <cell r="CA878">
            <v>0</v>
          </cell>
          <cell r="CB878">
            <v>0</v>
          </cell>
          <cell r="CC878">
            <v>0</v>
          </cell>
          <cell r="CD878">
            <v>0</v>
          </cell>
          <cell r="CE878">
            <v>0</v>
          </cell>
          <cell r="CF878">
            <v>0</v>
          </cell>
          <cell r="CG878">
            <v>0</v>
          </cell>
          <cell r="CH878">
            <v>0</v>
          </cell>
          <cell r="CN878">
            <v>0</v>
          </cell>
          <cell r="CO878">
            <v>0</v>
          </cell>
          <cell r="CP878">
            <v>0</v>
          </cell>
          <cell r="CQ878">
            <v>0</v>
          </cell>
          <cell r="CR878">
            <v>0</v>
          </cell>
          <cell r="CS878">
            <v>0</v>
          </cell>
          <cell r="CT878">
            <v>0</v>
          </cell>
          <cell r="CU878">
            <v>0</v>
          </cell>
          <cell r="CV878">
            <v>0</v>
          </cell>
          <cell r="CW878">
            <v>0</v>
          </cell>
          <cell r="EE878">
            <v>0</v>
          </cell>
          <cell r="EF878">
            <v>0</v>
          </cell>
          <cell r="EG878">
            <v>0</v>
          </cell>
          <cell r="EH878">
            <v>0</v>
          </cell>
          <cell r="EI878">
            <v>0</v>
          </cell>
          <cell r="EJ878">
            <v>0</v>
          </cell>
          <cell r="EK878">
            <v>0</v>
          </cell>
          <cell r="EL878">
            <v>0</v>
          </cell>
          <cell r="EM878">
            <v>0</v>
          </cell>
        </row>
        <row r="879">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0</v>
          </cell>
          <cell r="CB879">
            <v>0</v>
          </cell>
          <cell r="CC879">
            <v>0</v>
          </cell>
          <cell r="CD879">
            <v>0</v>
          </cell>
          <cell r="CE879">
            <v>0</v>
          </cell>
          <cell r="CF879">
            <v>0</v>
          </cell>
          <cell r="CG879">
            <v>0</v>
          </cell>
          <cell r="CH879">
            <v>0</v>
          </cell>
          <cell r="CN879">
            <v>0</v>
          </cell>
          <cell r="CO879">
            <v>0</v>
          </cell>
          <cell r="CP879">
            <v>0</v>
          </cell>
          <cell r="CQ879">
            <v>0</v>
          </cell>
          <cell r="CR879">
            <v>0</v>
          </cell>
          <cell r="CS879">
            <v>0</v>
          </cell>
          <cell r="CT879">
            <v>0</v>
          </cell>
          <cell r="CU879">
            <v>0</v>
          </cell>
          <cell r="CV879">
            <v>0</v>
          </cell>
          <cell r="CW879">
            <v>0</v>
          </cell>
          <cell r="EE879">
            <v>0</v>
          </cell>
          <cell r="EF879">
            <v>0</v>
          </cell>
          <cell r="EG879">
            <v>0</v>
          </cell>
          <cell r="EH879">
            <v>0</v>
          </cell>
          <cell r="EI879">
            <v>0</v>
          </cell>
          <cell r="EJ879">
            <v>0</v>
          </cell>
          <cell r="EK879">
            <v>0</v>
          </cell>
          <cell r="EL879">
            <v>0</v>
          </cell>
          <cell r="EM879">
            <v>0</v>
          </cell>
        </row>
        <row r="880">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cell r="BD880">
            <v>0</v>
          </cell>
          <cell r="BE880">
            <v>0</v>
          </cell>
          <cell r="BF880">
            <v>0</v>
          </cell>
          <cell r="BG880">
            <v>0</v>
          </cell>
          <cell r="BH880">
            <v>0</v>
          </cell>
          <cell r="BI880">
            <v>0</v>
          </cell>
          <cell r="BJ880">
            <v>0</v>
          </cell>
          <cell r="BK880">
            <v>0</v>
          </cell>
          <cell r="BL880">
            <v>0</v>
          </cell>
          <cell r="BM880">
            <v>0</v>
          </cell>
          <cell r="BN880">
            <v>0</v>
          </cell>
          <cell r="BO880">
            <v>0</v>
          </cell>
          <cell r="BP880">
            <v>0</v>
          </cell>
          <cell r="BQ880">
            <v>0</v>
          </cell>
          <cell r="BR880">
            <v>0</v>
          </cell>
          <cell r="BS880">
            <v>0</v>
          </cell>
          <cell r="BT880">
            <v>0</v>
          </cell>
          <cell r="BU880">
            <v>0</v>
          </cell>
          <cell r="BV880">
            <v>0</v>
          </cell>
          <cell r="BW880">
            <v>0</v>
          </cell>
          <cell r="BX880">
            <v>0</v>
          </cell>
          <cell r="BY880">
            <v>0</v>
          </cell>
          <cell r="BZ880">
            <v>0</v>
          </cell>
          <cell r="CA880">
            <v>0</v>
          </cell>
          <cell r="CB880">
            <v>0</v>
          </cell>
          <cell r="CC880">
            <v>0</v>
          </cell>
          <cell r="CD880">
            <v>0</v>
          </cell>
          <cell r="CE880">
            <v>0</v>
          </cell>
          <cell r="CF880">
            <v>0</v>
          </cell>
          <cell r="CG880">
            <v>0</v>
          </cell>
          <cell r="CH880">
            <v>0</v>
          </cell>
          <cell r="CN880">
            <v>0</v>
          </cell>
          <cell r="CO880">
            <v>0</v>
          </cell>
          <cell r="CP880">
            <v>0</v>
          </cell>
          <cell r="CQ880">
            <v>0</v>
          </cell>
          <cell r="CR880">
            <v>0</v>
          </cell>
          <cell r="CS880">
            <v>0</v>
          </cell>
          <cell r="CT880">
            <v>0</v>
          </cell>
          <cell r="CU880">
            <v>0</v>
          </cell>
          <cell r="CV880">
            <v>0</v>
          </cell>
          <cell r="CW880">
            <v>0</v>
          </cell>
          <cell r="EE880">
            <v>0</v>
          </cell>
          <cell r="EF880">
            <v>0</v>
          </cell>
          <cell r="EG880">
            <v>0</v>
          </cell>
          <cell r="EH880">
            <v>0</v>
          </cell>
          <cell r="EI880">
            <v>0</v>
          </cell>
          <cell r="EJ880">
            <v>0</v>
          </cell>
          <cell r="EK880">
            <v>0</v>
          </cell>
          <cell r="EL880">
            <v>0</v>
          </cell>
          <cell r="EM880">
            <v>0</v>
          </cell>
        </row>
        <row r="881">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cell r="BH881">
            <v>0</v>
          </cell>
          <cell r="BI881">
            <v>0</v>
          </cell>
          <cell r="BJ881">
            <v>0</v>
          </cell>
          <cell r="BK881">
            <v>0</v>
          </cell>
          <cell r="BL881">
            <v>0</v>
          </cell>
          <cell r="BM881">
            <v>0</v>
          </cell>
          <cell r="BN881">
            <v>0</v>
          </cell>
          <cell r="BO881">
            <v>0</v>
          </cell>
          <cell r="BP881">
            <v>0</v>
          </cell>
          <cell r="BQ881">
            <v>0</v>
          </cell>
          <cell r="BR881">
            <v>0</v>
          </cell>
          <cell r="BS881">
            <v>0</v>
          </cell>
          <cell r="BT881">
            <v>0</v>
          </cell>
          <cell r="BU881">
            <v>0</v>
          </cell>
          <cell r="BV881">
            <v>0</v>
          </cell>
          <cell r="BW881">
            <v>0</v>
          </cell>
          <cell r="BX881">
            <v>0</v>
          </cell>
          <cell r="BY881">
            <v>0</v>
          </cell>
          <cell r="BZ881">
            <v>0</v>
          </cell>
          <cell r="CA881">
            <v>0</v>
          </cell>
          <cell r="CB881">
            <v>0</v>
          </cell>
          <cell r="CC881">
            <v>0</v>
          </cell>
          <cell r="CD881">
            <v>0</v>
          </cell>
          <cell r="CE881">
            <v>0</v>
          </cell>
          <cell r="CF881">
            <v>0</v>
          </cell>
          <cell r="CG881">
            <v>0</v>
          </cell>
          <cell r="CH881">
            <v>0</v>
          </cell>
          <cell r="CN881">
            <v>0</v>
          </cell>
          <cell r="CO881">
            <v>0</v>
          </cell>
          <cell r="CP881">
            <v>0</v>
          </cell>
          <cell r="CQ881">
            <v>0</v>
          </cell>
          <cell r="CR881">
            <v>0</v>
          </cell>
          <cell r="CS881">
            <v>0</v>
          </cell>
          <cell r="CT881">
            <v>0</v>
          </cell>
          <cell r="CU881">
            <v>0</v>
          </cell>
          <cell r="CV881">
            <v>0</v>
          </cell>
          <cell r="CW881">
            <v>0</v>
          </cell>
          <cell r="EE881">
            <v>0</v>
          </cell>
          <cell r="EF881">
            <v>0</v>
          </cell>
          <cell r="EG881">
            <v>0</v>
          </cell>
          <cell r="EH881">
            <v>0</v>
          </cell>
          <cell r="EI881">
            <v>0</v>
          </cell>
          <cell r="EJ881">
            <v>0</v>
          </cell>
          <cell r="EK881">
            <v>0</v>
          </cell>
          <cell r="EL881">
            <v>0</v>
          </cell>
          <cell r="EM881">
            <v>0</v>
          </cell>
        </row>
        <row r="882">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BU882">
            <v>0</v>
          </cell>
          <cell r="BV882">
            <v>0</v>
          </cell>
          <cell r="BW882">
            <v>0</v>
          </cell>
          <cell r="BX882">
            <v>0</v>
          </cell>
          <cell r="BY882">
            <v>0</v>
          </cell>
          <cell r="BZ882">
            <v>0</v>
          </cell>
          <cell r="CA882">
            <v>0</v>
          </cell>
          <cell r="CB882">
            <v>0</v>
          </cell>
          <cell r="CC882">
            <v>0</v>
          </cell>
          <cell r="CD882">
            <v>0</v>
          </cell>
          <cell r="CE882">
            <v>0</v>
          </cell>
          <cell r="CF882">
            <v>0</v>
          </cell>
          <cell r="CG882">
            <v>0</v>
          </cell>
          <cell r="CH882">
            <v>0</v>
          </cell>
          <cell r="CN882">
            <v>0</v>
          </cell>
          <cell r="CO882">
            <v>0</v>
          </cell>
          <cell r="CP882">
            <v>0</v>
          </cell>
          <cell r="CQ882">
            <v>0</v>
          </cell>
          <cell r="CR882">
            <v>0</v>
          </cell>
          <cell r="CS882">
            <v>0</v>
          </cell>
          <cell r="CT882">
            <v>0</v>
          </cell>
          <cell r="CU882">
            <v>0</v>
          </cell>
          <cell r="CV882">
            <v>0</v>
          </cell>
          <cell r="CW882">
            <v>0</v>
          </cell>
          <cell r="EE882">
            <v>0</v>
          </cell>
          <cell r="EF882">
            <v>0</v>
          </cell>
          <cell r="EG882">
            <v>0</v>
          </cell>
          <cell r="EH882">
            <v>0</v>
          </cell>
          <cell r="EI882">
            <v>0</v>
          </cell>
          <cell r="EJ882">
            <v>0</v>
          </cell>
          <cell r="EK882">
            <v>0</v>
          </cell>
          <cell r="EL882">
            <v>0</v>
          </cell>
          <cell r="EM882">
            <v>0</v>
          </cell>
        </row>
        <row r="883">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cell r="BH883">
            <v>0</v>
          </cell>
          <cell r="BI883">
            <v>0</v>
          </cell>
          <cell r="BJ883">
            <v>0</v>
          </cell>
          <cell r="BK883">
            <v>0</v>
          </cell>
          <cell r="BL883">
            <v>0</v>
          </cell>
          <cell r="BM883">
            <v>0</v>
          </cell>
          <cell r="BN883">
            <v>0</v>
          </cell>
          <cell r="BO883">
            <v>0</v>
          </cell>
          <cell r="BP883">
            <v>0</v>
          </cell>
          <cell r="BQ883">
            <v>0</v>
          </cell>
          <cell r="BR883">
            <v>0</v>
          </cell>
          <cell r="BS883">
            <v>0</v>
          </cell>
          <cell r="BT883">
            <v>0</v>
          </cell>
          <cell r="BU883">
            <v>0</v>
          </cell>
          <cell r="BV883">
            <v>0</v>
          </cell>
          <cell r="BW883">
            <v>0</v>
          </cell>
          <cell r="BX883">
            <v>0</v>
          </cell>
          <cell r="BY883">
            <v>0</v>
          </cell>
          <cell r="BZ883">
            <v>0</v>
          </cell>
          <cell r="CA883">
            <v>0</v>
          </cell>
          <cell r="CB883">
            <v>0</v>
          </cell>
          <cell r="CC883">
            <v>0</v>
          </cell>
          <cell r="CD883">
            <v>0</v>
          </cell>
          <cell r="CE883">
            <v>0</v>
          </cell>
          <cell r="CF883">
            <v>0</v>
          </cell>
          <cell r="CG883">
            <v>0</v>
          </cell>
          <cell r="CH883">
            <v>0</v>
          </cell>
          <cell r="CN883">
            <v>0</v>
          </cell>
          <cell r="CO883">
            <v>0</v>
          </cell>
          <cell r="CP883">
            <v>0</v>
          </cell>
          <cell r="CQ883">
            <v>0</v>
          </cell>
          <cell r="CR883">
            <v>0</v>
          </cell>
          <cell r="CS883">
            <v>0</v>
          </cell>
          <cell r="CT883">
            <v>0</v>
          </cell>
          <cell r="CU883">
            <v>0</v>
          </cell>
          <cell r="CV883">
            <v>0</v>
          </cell>
          <cell r="CW883">
            <v>0</v>
          </cell>
          <cell r="EE883">
            <v>0</v>
          </cell>
          <cell r="EF883">
            <v>0</v>
          </cell>
          <cell r="EG883">
            <v>0</v>
          </cell>
          <cell r="EH883">
            <v>0</v>
          </cell>
          <cell r="EI883">
            <v>0</v>
          </cell>
          <cell r="EJ883">
            <v>0</v>
          </cell>
          <cell r="EK883">
            <v>0</v>
          </cell>
          <cell r="EL883">
            <v>0</v>
          </cell>
          <cell r="EM883">
            <v>0</v>
          </cell>
        </row>
        <row r="884">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cell r="BH884">
            <v>0</v>
          </cell>
          <cell r="BI884">
            <v>0</v>
          </cell>
          <cell r="BJ884">
            <v>0</v>
          </cell>
          <cell r="BK884">
            <v>0</v>
          </cell>
          <cell r="BL884">
            <v>0</v>
          </cell>
          <cell r="BM884">
            <v>0</v>
          </cell>
          <cell r="BN884">
            <v>0</v>
          </cell>
          <cell r="BO884">
            <v>0</v>
          </cell>
          <cell r="BP884">
            <v>0</v>
          </cell>
          <cell r="BQ884">
            <v>0</v>
          </cell>
          <cell r="BR884">
            <v>0</v>
          </cell>
          <cell r="BS884">
            <v>0</v>
          </cell>
          <cell r="BT884">
            <v>0</v>
          </cell>
          <cell r="BU884">
            <v>0</v>
          </cell>
          <cell r="BV884">
            <v>0</v>
          </cell>
          <cell r="BW884">
            <v>0</v>
          </cell>
          <cell r="BX884">
            <v>0</v>
          </cell>
          <cell r="BY884">
            <v>0</v>
          </cell>
          <cell r="BZ884">
            <v>0</v>
          </cell>
          <cell r="CA884">
            <v>0</v>
          </cell>
          <cell r="CB884">
            <v>0</v>
          </cell>
          <cell r="CC884">
            <v>0</v>
          </cell>
          <cell r="CD884">
            <v>0</v>
          </cell>
          <cell r="CE884">
            <v>0</v>
          </cell>
          <cell r="CF884">
            <v>0</v>
          </cell>
          <cell r="CG884">
            <v>0</v>
          </cell>
          <cell r="CH884">
            <v>0</v>
          </cell>
          <cell r="CN884">
            <v>0</v>
          </cell>
          <cell r="CO884">
            <v>0</v>
          </cell>
          <cell r="CP884">
            <v>0</v>
          </cell>
          <cell r="CQ884">
            <v>0</v>
          </cell>
          <cell r="CR884">
            <v>0</v>
          </cell>
          <cell r="CS884">
            <v>0</v>
          </cell>
          <cell r="CT884">
            <v>0</v>
          </cell>
          <cell r="CU884">
            <v>0</v>
          </cell>
          <cell r="CV884">
            <v>0</v>
          </cell>
          <cell r="CW884">
            <v>0</v>
          </cell>
          <cell r="EE884">
            <v>0</v>
          </cell>
          <cell r="EF884">
            <v>0</v>
          </cell>
          <cell r="EG884">
            <v>0</v>
          </cell>
          <cell r="EH884">
            <v>0</v>
          </cell>
          <cell r="EI884">
            <v>0</v>
          </cell>
          <cell r="EJ884">
            <v>0</v>
          </cell>
          <cell r="EK884">
            <v>0</v>
          </cell>
          <cell r="EL884">
            <v>0</v>
          </cell>
          <cell r="EM884">
            <v>0</v>
          </cell>
        </row>
        <row r="885">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BU885">
            <v>0</v>
          </cell>
          <cell r="BV885">
            <v>0</v>
          </cell>
          <cell r="BW885">
            <v>0</v>
          </cell>
          <cell r="BX885">
            <v>0</v>
          </cell>
          <cell r="BY885">
            <v>0</v>
          </cell>
          <cell r="BZ885">
            <v>0</v>
          </cell>
          <cell r="CA885">
            <v>0</v>
          </cell>
          <cell r="CB885">
            <v>0</v>
          </cell>
          <cell r="CC885">
            <v>0</v>
          </cell>
          <cell r="CD885">
            <v>0</v>
          </cell>
          <cell r="CE885">
            <v>0</v>
          </cell>
          <cell r="CF885">
            <v>0</v>
          </cell>
          <cell r="CG885">
            <v>0</v>
          </cell>
          <cell r="CH885">
            <v>0</v>
          </cell>
          <cell r="CN885">
            <v>0</v>
          </cell>
          <cell r="CO885">
            <v>0</v>
          </cell>
          <cell r="CP885">
            <v>0</v>
          </cell>
          <cell r="CQ885">
            <v>0</v>
          </cell>
          <cell r="CR885">
            <v>0</v>
          </cell>
          <cell r="CS885">
            <v>0</v>
          </cell>
          <cell r="CT885">
            <v>0</v>
          </cell>
          <cell r="CU885">
            <v>0</v>
          </cell>
          <cell r="CV885">
            <v>0</v>
          </cell>
          <cell r="CW885">
            <v>0</v>
          </cell>
          <cell r="EE885">
            <v>0</v>
          </cell>
          <cell r="EF885">
            <v>0</v>
          </cell>
          <cell r="EG885">
            <v>0</v>
          </cell>
          <cell r="EH885">
            <v>0</v>
          </cell>
          <cell r="EI885">
            <v>0</v>
          </cell>
          <cell r="EJ885">
            <v>0</v>
          </cell>
          <cell r="EK885">
            <v>0</v>
          </cell>
          <cell r="EL885">
            <v>0</v>
          </cell>
          <cell r="EM885">
            <v>0</v>
          </cell>
        </row>
        <row r="886">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cell r="BD886">
            <v>0</v>
          </cell>
          <cell r="BE886">
            <v>0</v>
          </cell>
          <cell r="BF886">
            <v>0</v>
          </cell>
          <cell r="BG886">
            <v>0</v>
          </cell>
          <cell r="BH886">
            <v>0</v>
          </cell>
          <cell r="BI886">
            <v>0</v>
          </cell>
          <cell r="BJ886">
            <v>0</v>
          </cell>
          <cell r="BK886">
            <v>0</v>
          </cell>
          <cell r="BL886">
            <v>0</v>
          </cell>
          <cell r="BM886">
            <v>0</v>
          </cell>
          <cell r="BN886">
            <v>0</v>
          </cell>
          <cell r="BO886">
            <v>0</v>
          </cell>
          <cell r="BP886">
            <v>0</v>
          </cell>
          <cell r="BQ886">
            <v>0</v>
          </cell>
          <cell r="BR886">
            <v>0</v>
          </cell>
          <cell r="BS886">
            <v>0</v>
          </cell>
          <cell r="BT886">
            <v>0</v>
          </cell>
          <cell r="BU886">
            <v>0</v>
          </cell>
          <cell r="BV886">
            <v>0</v>
          </cell>
          <cell r="BW886">
            <v>0</v>
          </cell>
          <cell r="BX886">
            <v>0</v>
          </cell>
          <cell r="BY886">
            <v>0</v>
          </cell>
          <cell r="BZ886">
            <v>0</v>
          </cell>
          <cell r="CA886">
            <v>0</v>
          </cell>
          <cell r="CB886">
            <v>0</v>
          </cell>
          <cell r="CC886">
            <v>0</v>
          </cell>
          <cell r="CD886">
            <v>0</v>
          </cell>
          <cell r="CE886">
            <v>0</v>
          </cell>
          <cell r="CF886">
            <v>0</v>
          </cell>
          <cell r="CG886">
            <v>0</v>
          </cell>
          <cell r="CH886">
            <v>0</v>
          </cell>
          <cell r="CN886">
            <v>0</v>
          </cell>
          <cell r="CO886">
            <v>0</v>
          </cell>
          <cell r="CP886">
            <v>0</v>
          </cell>
          <cell r="CQ886">
            <v>0</v>
          </cell>
          <cell r="CR886">
            <v>0</v>
          </cell>
          <cell r="CS886">
            <v>0</v>
          </cell>
          <cell r="CT886">
            <v>0</v>
          </cell>
          <cell r="CU886">
            <v>0</v>
          </cell>
          <cell r="CV886">
            <v>0</v>
          </cell>
          <cell r="CW886">
            <v>0</v>
          </cell>
          <cell r="EE886">
            <v>0</v>
          </cell>
          <cell r="EF886">
            <v>0</v>
          </cell>
          <cell r="EG886">
            <v>0</v>
          </cell>
          <cell r="EH886">
            <v>0</v>
          </cell>
          <cell r="EI886">
            <v>0</v>
          </cell>
          <cell r="EJ886">
            <v>0</v>
          </cell>
          <cell r="EK886">
            <v>0</v>
          </cell>
          <cell r="EL886">
            <v>0</v>
          </cell>
          <cell r="EM886">
            <v>0</v>
          </cell>
        </row>
        <row r="887">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cell r="BH887">
            <v>0</v>
          </cell>
          <cell r="BI887">
            <v>0</v>
          </cell>
          <cell r="BJ887">
            <v>0</v>
          </cell>
          <cell r="BK887">
            <v>0</v>
          </cell>
          <cell r="BL887">
            <v>0</v>
          </cell>
          <cell r="BM887">
            <v>0</v>
          </cell>
          <cell r="BN887">
            <v>0</v>
          </cell>
          <cell r="BO887">
            <v>0</v>
          </cell>
          <cell r="BP887">
            <v>0</v>
          </cell>
          <cell r="BQ887">
            <v>0</v>
          </cell>
          <cell r="BR887">
            <v>0</v>
          </cell>
          <cell r="BS887">
            <v>0</v>
          </cell>
          <cell r="BT887">
            <v>0</v>
          </cell>
          <cell r="BU887">
            <v>0</v>
          </cell>
          <cell r="BV887">
            <v>0</v>
          </cell>
          <cell r="BW887">
            <v>0</v>
          </cell>
          <cell r="BX887">
            <v>0</v>
          </cell>
          <cell r="BY887">
            <v>0</v>
          </cell>
          <cell r="BZ887">
            <v>0</v>
          </cell>
          <cell r="CA887">
            <v>0</v>
          </cell>
          <cell r="CB887">
            <v>0</v>
          </cell>
          <cell r="CC887">
            <v>0</v>
          </cell>
          <cell r="CD887">
            <v>0</v>
          </cell>
          <cell r="CE887">
            <v>0</v>
          </cell>
          <cell r="CF887">
            <v>0</v>
          </cell>
          <cell r="CG887">
            <v>0</v>
          </cell>
          <cell r="CH887">
            <v>0</v>
          </cell>
          <cell r="CN887">
            <v>0</v>
          </cell>
          <cell r="CO887">
            <v>0</v>
          </cell>
          <cell r="CP887">
            <v>0</v>
          </cell>
          <cell r="CQ887">
            <v>0</v>
          </cell>
          <cell r="CR887">
            <v>0</v>
          </cell>
          <cell r="CS887">
            <v>0</v>
          </cell>
          <cell r="CT887">
            <v>0</v>
          </cell>
          <cell r="CU887">
            <v>0</v>
          </cell>
          <cell r="CV887">
            <v>0</v>
          </cell>
          <cell r="CW887">
            <v>0</v>
          </cell>
          <cell r="EE887">
            <v>0</v>
          </cell>
          <cell r="EF887">
            <v>0</v>
          </cell>
          <cell r="EG887">
            <v>0</v>
          </cell>
          <cell r="EH887">
            <v>0</v>
          </cell>
          <cell r="EI887">
            <v>0</v>
          </cell>
          <cell r="EJ887">
            <v>0</v>
          </cell>
          <cell r="EK887">
            <v>0</v>
          </cell>
          <cell r="EL887">
            <v>0</v>
          </cell>
          <cell r="EM887">
            <v>0</v>
          </cell>
        </row>
        <row r="888">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cell r="BH888">
            <v>0</v>
          </cell>
          <cell r="BI888">
            <v>0</v>
          </cell>
          <cell r="BJ888">
            <v>0</v>
          </cell>
          <cell r="BK888">
            <v>0</v>
          </cell>
          <cell r="BL888">
            <v>0</v>
          </cell>
          <cell r="BM888">
            <v>0</v>
          </cell>
          <cell r="BN888">
            <v>0</v>
          </cell>
          <cell r="BO888">
            <v>0</v>
          </cell>
          <cell r="BP888">
            <v>0</v>
          </cell>
          <cell r="BQ888">
            <v>0</v>
          </cell>
          <cell r="BR888">
            <v>0</v>
          </cell>
          <cell r="BS888">
            <v>0</v>
          </cell>
          <cell r="BT888">
            <v>0</v>
          </cell>
          <cell r="BU888">
            <v>0</v>
          </cell>
          <cell r="BV888">
            <v>0</v>
          </cell>
          <cell r="BW888">
            <v>0</v>
          </cell>
          <cell r="BX888">
            <v>0</v>
          </cell>
          <cell r="BY888">
            <v>0</v>
          </cell>
          <cell r="BZ888">
            <v>0</v>
          </cell>
          <cell r="CA888">
            <v>0</v>
          </cell>
          <cell r="CB888">
            <v>0</v>
          </cell>
          <cell r="CC888">
            <v>0</v>
          </cell>
          <cell r="CD888">
            <v>0</v>
          </cell>
          <cell r="CE888">
            <v>0</v>
          </cell>
          <cell r="CF888">
            <v>0</v>
          </cell>
          <cell r="CG888">
            <v>0</v>
          </cell>
          <cell r="CH888">
            <v>0</v>
          </cell>
          <cell r="CN888">
            <v>0</v>
          </cell>
          <cell r="CO888">
            <v>0</v>
          </cell>
          <cell r="CP888">
            <v>0</v>
          </cell>
          <cell r="CQ888">
            <v>0</v>
          </cell>
          <cell r="CR888">
            <v>0</v>
          </cell>
          <cell r="CS888">
            <v>0</v>
          </cell>
          <cell r="CT888">
            <v>0</v>
          </cell>
          <cell r="CU888">
            <v>0</v>
          </cell>
          <cell r="CV888">
            <v>0</v>
          </cell>
          <cell r="CW888">
            <v>0</v>
          </cell>
          <cell r="EE888">
            <v>0</v>
          </cell>
          <cell r="EF888">
            <v>0</v>
          </cell>
          <cell r="EG888">
            <v>0</v>
          </cell>
          <cell r="EH888">
            <v>0</v>
          </cell>
          <cell r="EI888">
            <v>0</v>
          </cell>
          <cell r="EJ888">
            <v>0</v>
          </cell>
          <cell r="EK888">
            <v>0</v>
          </cell>
          <cell r="EL888">
            <v>0</v>
          </cell>
          <cell r="EM888">
            <v>0</v>
          </cell>
        </row>
        <row r="889">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0</v>
          </cell>
          <cell r="BJ889">
            <v>0</v>
          </cell>
          <cell r="BK889">
            <v>0</v>
          </cell>
          <cell r="BL889">
            <v>0</v>
          </cell>
          <cell r="BM889">
            <v>0</v>
          </cell>
          <cell r="BN889">
            <v>0</v>
          </cell>
          <cell r="BO889">
            <v>0</v>
          </cell>
          <cell r="BP889">
            <v>0</v>
          </cell>
          <cell r="BQ889">
            <v>0</v>
          </cell>
          <cell r="BR889">
            <v>0</v>
          </cell>
          <cell r="BS889">
            <v>0</v>
          </cell>
          <cell r="BT889">
            <v>0</v>
          </cell>
          <cell r="BU889">
            <v>0</v>
          </cell>
          <cell r="BV889">
            <v>0</v>
          </cell>
          <cell r="BW889">
            <v>0</v>
          </cell>
          <cell r="BX889">
            <v>0</v>
          </cell>
          <cell r="BY889">
            <v>0</v>
          </cell>
          <cell r="BZ889">
            <v>0</v>
          </cell>
          <cell r="CA889">
            <v>0</v>
          </cell>
          <cell r="CB889">
            <v>0</v>
          </cell>
          <cell r="CC889">
            <v>0</v>
          </cell>
          <cell r="CD889">
            <v>0</v>
          </cell>
          <cell r="CE889">
            <v>0</v>
          </cell>
          <cell r="CF889">
            <v>0</v>
          </cell>
          <cell r="CG889">
            <v>0</v>
          </cell>
          <cell r="CH889">
            <v>0</v>
          </cell>
          <cell r="CN889">
            <v>0</v>
          </cell>
          <cell r="CO889">
            <v>0</v>
          </cell>
          <cell r="CP889">
            <v>0</v>
          </cell>
          <cell r="CQ889">
            <v>0</v>
          </cell>
          <cell r="CR889">
            <v>0</v>
          </cell>
          <cell r="CS889">
            <v>0</v>
          </cell>
          <cell r="CT889">
            <v>0</v>
          </cell>
          <cell r="CU889">
            <v>0</v>
          </cell>
          <cell r="CV889">
            <v>0</v>
          </cell>
          <cell r="CW889">
            <v>0</v>
          </cell>
          <cell r="EE889">
            <v>0</v>
          </cell>
          <cell r="EF889">
            <v>0</v>
          </cell>
          <cell r="EG889">
            <v>0</v>
          </cell>
          <cell r="EH889">
            <v>0</v>
          </cell>
          <cell r="EI889">
            <v>0</v>
          </cell>
          <cell r="EJ889">
            <v>0</v>
          </cell>
          <cell r="EK889">
            <v>0</v>
          </cell>
          <cell r="EL889">
            <v>0</v>
          </cell>
          <cell r="EM889">
            <v>0</v>
          </cell>
        </row>
        <row r="890">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0</v>
          </cell>
          <cell r="CB890">
            <v>0</v>
          </cell>
          <cell r="CC890">
            <v>0</v>
          </cell>
          <cell r="CD890">
            <v>0</v>
          </cell>
          <cell r="CE890">
            <v>0</v>
          </cell>
          <cell r="CF890">
            <v>0</v>
          </cell>
          <cell r="CG890">
            <v>0</v>
          </cell>
          <cell r="CH890">
            <v>0</v>
          </cell>
          <cell r="CN890">
            <v>0</v>
          </cell>
          <cell r="CO890">
            <v>0</v>
          </cell>
          <cell r="CP890">
            <v>0</v>
          </cell>
          <cell r="CQ890">
            <v>0</v>
          </cell>
          <cell r="CR890">
            <v>0</v>
          </cell>
          <cell r="CS890">
            <v>0</v>
          </cell>
          <cell r="CT890">
            <v>0</v>
          </cell>
          <cell r="CU890">
            <v>0</v>
          </cell>
          <cell r="CV890">
            <v>0</v>
          </cell>
          <cell r="CW890">
            <v>0</v>
          </cell>
          <cell r="EE890">
            <v>0</v>
          </cell>
          <cell r="EF890">
            <v>0</v>
          </cell>
          <cell r="EG890">
            <v>0</v>
          </cell>
          <cell r="EH890">
            <v>0</v>
          </cell>
          <cell r="EI890">
            <v>0</v>
          </cell>
          <cell r="EJ890">
            <v>0</v>
          </cell>
          <cell r="EK890">
            <v>0</v>
          </cell>
          <cell r="EL890">
            <v>0</v>
          </cell>
          <cell r="EM890">
            <v>0</v>
          </cell>
        </row>
        <row r="891">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0</v>
          </cell>
          <cell r="CB891">
            <v>0</v>
          </cell>
          <cell r="CC891">
            <v>0</v>
          </cell>
          <cell r="CD891">
            <v>0</v>
          </cell>
          <cell r="CE891">
            <v>0</v>
          </cell>
          <cell r="CF891">
            <v>0</v>
          </cell>
          <cell r="CG891">
            <v>0</v>
          </cell>
          <cell r="CH891">
            <v>0</v>
          </cell>
          <cell r="CN891">
            <v>0</v>
          </cell>
          <cell r="CO891">
            <v>0</v>
          </cell>
          <cell r="CP891">
            <v>0</v>
          </cell>
          <cell r="CQ891">
            <v>0</v>
          </cell>
          <cell r="CR891">
            <v>0</v>
          </cell>
          <cell r="CS891">
            <v>0</v>
          </cell>
          <cell r="CT891">
            <v>0</v>
          </cell>
          <cell r="CU891">
            <v>0</v>
          </cell>
          <cell r="CV891">
            <v>0</v>
          </cell>
          <cell r="CW891">
            <v>0</v>
          </cell>
          <cell r="EE891">
            <v>0</v>
          </cell>
          <cell r="EF891">
            <v>0</v>
          </cell>
          <cell r="EG891">
            <v>0</v>
          </cell>
          <cell r="EH891">
            <v>0</v>
          </cell>
          <cell r="EI891">
            <v>0</v>
          </cell>
          <cell r="EJ891">
            <v>0</v>
          </cell>
          <cell r="EK891">
            <v>0</v>
          </cell>
          <cell r="EL891">
            <v>0</v>
          </cell>
          <cell r="EM891">
            <v>0</v>
          </cell>
        </row>
        <row r="892">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0</v>
          </cell>
          <cell r="CB892">
            <v>0</v>
          </cell>
          <cell r="CC892">
            <v>0</v>
          </cell>
          <cell r="CD892">
            <v>0</v>
          </cell>
          <cell r="CE892">
            <v>0</v>
          </cell>
          <cell r="CF892">
            <v>0</v>
          </cell>
          <cell r="CG892">
            <v>0</v>
          </cell>
          <cell r="CH892">
            <v>0</v>
          </cell>
          <cell r="CN892">
            <v>0</v>
          </cell>
          <cell r="CO892">
            <v>0</v>
          </cell>
          <cell r="CP892">
            <v>0</v>
          </cell>
          <cell r="CQ892">
            <v>0</v>
          </cell>
          <cell r="CR892">
            <v>0</v>
          </cell>
          <cell r="CS892">
            <v>0</v>
          </cell>
          <cell r="CT892">
            <v>0</v>
          </cell>
          <cell r="CU892">
            <v>0</v>
          </cell>
          <cell r="CV892">
            <v>0</v>
          </cell>
          <cell r="CW892">
            <v>0</v>
          </cell>
          <cell r="EE892">
            <v>0</v>
          </cell>
          <cell r="EF892">
            <v>0</v>
          </cell>
          <cell r="EG892">
            <v>0</v>
          </cell>
          <cell r="EH892">
            <v>0</v>
          </cell>
          <cell r="EI892">
            <v>0</v>
          </cell>
          <cell r="EJ892">
            <v>0</v>
          </cell>
          <cell r="EK892">
            <v>0</v>
          </cell>
          <cell r="EL892">
            <v>0</v>
          </cell>
          <cell r="EM892">
            <v>0</v>
          </cell>
        </row>
        <row r="893">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0</v>
          </cell>
          <cell r="CB893">
            <v>0</v>
          </cell>
          <cell r="CC893">
            <v>0</v>
          </cell>
          <cell r="CD893">
            <v>0</v>
          </cell>
          <cell r="CE893">
            <v>0</v>
          </cell>
          <cell r="CF893">
            <v>0</v>
          </cell>
          <cell r="CG893">
            <v>0</v>
          </cell>
          <cell r="CH893">
            <v>0</v>
          </cell>
          <cell r="CN893">
            <v>0</v>
          </cell>
          <cell r="CO893">
            <v>0</v>
          </cell>
          <cell r="CP893">
            <v>0</v>
          </cell>
          <cell r="CQ893">
            <v>0</v>
          </cell>
          <cell r="CR893">
            <v>0</v>
          </cell>
          <cell r="CS893">
            <v>0</v>
          </cell>
          <cell r="CT893">
            <v>0</v>
          </cell>
          <cell r="CU893">
            <v>0</v>
          </cell>
          <cell r="CV893">
            <v>0</v>
          </cell>
          <cell r="CW893">
            <v>0</v>
          </cell>
          <cell r="EE893">
            <v>0</v>
          </cell>
          <cell r="EF893">
            <v>0</v>
          </cell>
          <cell r="EG893">
            <v>0</v>
          </cell>
          <cell r="EH893">
            <v>0</v>
          </cell>
          <cell r="EI893">
            <v>0</v>
          </cell>
          <cell r="EJ893">
            <v>0</v>
          </cell>
          <cell r="EK893">
            <v>0</v>
          </cell>
          <cell r="EL893">
            <v>0</v>
          </cell>
          <cell r="EM893">
            <v>0</v>
          </cell>
        </row>
        <row r="894">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0</v>
          </cell>
          <cell r="CB894">
            <v>0</v>
          </cell>
          <cell r="CC894">
            <v>0</v>
          </cell>
          <cell r="CD894">
            <v>0</v>
          </cell>
          <cell r="CE894">
            <v>0</v>
          </cell>
          <cell r="CF894">
            <v>0</v>
          </cell>
          <cell r="CG894">
            <v>0</v>
          </cell>
          <cell r="CH894">
            <v>0</v>
          </cell>
          <cell r="CN894">
            <v>0</v>
          </cell>
          <cell r="CO894">
            <v>0</v>
          </cell>
          <cell r="CP894">
            <v>0</v>
          </cell>
          <cell r="CQ894">
            <v>0</v>
          </cell>
          <cell r="CR894">
            <v>0</v>
          </cell>
          <cell r="CS894">
            <v>0</v>
          </cell>
          <cell r="CT894">
            <v>0</v>
          </cell>
          <cell r="CU894">
            <v>0</v>
          </cell>
          <cell r="CV894">
            <v>0</v>
          </cell>
          <cell r="CW894">
            <v>0</v>
          </cell>
          <cell r="EE894">
            <v>0</v>
          </cell>
          <cell r="EF894">
            <v>0</v>
          </cell>
          <cell r="EG894">
            <v>0</v>
          </cell>
          <cell r="EH894">
            <v>0</v>
          </cell>
          <cell r="EI894">
            <v>0</v>
          </cell>
          <cell r="EJ894">
            <v>0</v>
          </cell>
          <cell r="EK894">
            <v>0</v>
          </cell>
          <cell r="EL894">
            <v>0</v>
          </cell>
          <cell r="EM894">
            <v>0</v>
          </cell>
        </row>
        <row r="895">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cell r="BH895">
            <v>0</v>
          </cell>
          <cell r="BI895">
            <v>0</v>
          </cell>
          <cell r="BJ895">
            <v>0</v>
          </cell>
          <cell r="BK895">
            <v>0</v>
          </cell>
          <cell r="BL895">
            <v>0</v>
          </cell>
          <cell r="BM895">
            <v>0</v>
          </cell>
          <cell r="BN895">
            <v>0</v>
          </cell>
          <cell r="BO895">
            <v>0</v>
          </cell>
          <cell r="BP895">
            <v>0</v>
          </cell>
          <cell r="BQ895">
            <v>0</v>
          </cell>
          <cell r="BR895">
            <v>0</v>
          </cell>
          <cell r="BS895">
            <v>0</v>
          </cell>
          <cell r="BT895">
            <v>0</v>
          </cell>
          <cell r="BU895">
            <v>0</v>
          </cell>
          <cell r="BV895">
            <v>0</v>
          </cell>
          <cell r="BW895">
            <v>0</v>
          </cell>
          <cell r="BX895">
            <v>0</v>
          </cell>
          <cell r="BY895">
            <v>0</v>
          </cell>
          <cell r="BZ895">
            <v>0</v>
          </cell>
          <cell r="CA895">
            <v>0</v>
          </cell>
          <cell r="CB895">
            <v>0</v>
          </cell>
          <cell r="CC895">
            <v>0</v>
          </cell>
          <cell r="CD895">
            <v>0</v>
          </cell>
          <cell r="CE895">
            <v>0</v>
          </cell>
          <cell r="CF895">
            <v>0</v>
          </cell>
          <cell r="CG895">
            <v>0</v>
          </cell>
          <cell r="CH895">
            <v>0</v>
          </cell>
          <cell r="CN895">
            <v>0</v>
          </cell>
          <cell r="CO895">
            <v>0</v>
          </cell>
          <cell r="CP895">
            <v>0</v>
          </cell>
          <cell r="CQ895">
            <v>0</v>
          </cell>
          <cell r="CR895">
            <v>0</v>
          </cell>
          <cell r="CS895">
            <v>0</v>
          </cell>
          <cell r="CT895">
            <v>0</v>
          </cell>
          <cell r="CU895">
            <v>0</v>
          </cell>
          <cell r="CV895">
            <v>0</v>
          </cell>
          <cell r="CW895">
            <v>0</v>
          </cell>
          <cell r="EE895">
            <v>0</v>
          </cell>
          <cell r="EF895">
            <v>0</v>
          </cell>
          <cell r="EG895">
            <v>0</v>
          </cell>
          <cell r="EH895">
            <v>0</v>
          </cell>
          <cell r="EI895">
            <v>0</v>
          </cell>
          <cell r="EJ895">
            <v>0</v>
          </cell>
          <cell r="EK895">
            <v>0</v>
          </cell>
          <cell r="EL895">
            <v>0</v>
          </cell>
          <cell r="EM895">
            <v>0</v>
          </cell>
        </row>
        <row r="896">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cell r="BH896">
            <v>0</v>
          </cell>
          <cell r="BI896">
            <v>0</v>
          </cell>
          <cell r="BJ896">
            <v>0</v>
          </cell>
          <cell r="BK896">
            <v>0</v>
          </cell>
          <cell r="BL896">
            <v>0</v>
          </cell>
          <cell r="BM896">
            <v>0</v>
          </cell>
          <cell r="BN896">
            <v>0</v>
          </cell>
          <cell r="BO896">
            <v>0</v>
          </cell>
          <cell r="BP896">
            <v>0</v>
          </cell>
          <cell r="BQ896">
            <v>0</v>
          </cell>
          <cell r="BR896">
            <v>0</v>
          </cell>
          <cell r="BS896">
            <v>0</v>
          </cell>
          <cell r="BT896">
            <v>0</v>
          </cell>
          <cell r="BU896">
            <v>0</v>
          </cell>
          <cell r="BV896">
            <v>0</v>
          </cell>
          <cell r="BW896">
            <v>0</v>
          </cell>
          <cell r="BX896">
            <v>0</v>
          </cell>
          <cell r="BY896">
            <v>0</v>
          </cell>
          <cell r="BZ896">
            <v>0</v>
          </cell>
          <cell r="CA896">
            <v>0</v>
          </cell>
          <cell r="CB896">
            <v>0</v>
          </cell>
          <cell r="CC896">
            <v>0</v>
          </cell>
          <cell r="CD896">
            <v>0</v>
          </cell>
          <cell r="CE896">
            <v>0</v>
          </cell>
          <cell r="CF896">
            <v>0</v>
          </cell>
          <cell r="CG896">
            <v>0</v>
          </cell>
          <cell r="CH896">
            <v>0</v>
          </cell>
          <cell r="CN896">
            <v>0</v>
          </cell>
          <cell r="CO896">
            <v>0</v>
          </cell>
          <cell r="CP896">
            <v>0</v>
          </cell>
          <cell r="CQ896">
            <v>0</v>
          </cell>
          <cell r="CR896">
            <v>0</v>
          </cell>
          <cell r="CS896">
            <v>0</v>
          </cell>
          <cell r="CT896">
            <v>0</v>
          </cell>
          <cell r="CU896">
            <v>0</v>
          </cell>
          <cell r="CV896">
            <v>0</v>
          </cell>
          <cell r="CW896">
            <v>0</v>
          </cell>
          <cell r="EE896">
            <v>0</v>
          </cell>
          <cell r="EF896">
            <v>0</v>
          </cell>
          <cell r="EG896">
            <v>0</v>
          </cell>
          <cell r="EH896">
            <v>0</v>
          </cell>
          <cell r="EI896">
            <v>0</v>
          </cell>
          <cell r="EJ896">
            <v>0</v>
          </cell>
          <cell r="EK896">
            <v>0</v>
          </cell>
          <cell r="EL896">
            <v>0</v>
          </cell>
          <cell r="EM896">
            <v>0</v>
          </cell>
        </row>
        <row r="897">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cell r="BD897">
            <v>0</v>
          </cell>
          <cell r="BE897">
            <v>0</v>
          </cell>
          <cell r="BF897">
            <v>0</v>
          </cell>
          <cell r="BG897">
            <v>0</v>
          </cell>
          <cell r="BH897">
            <v>0</v>
          </cell>
          <cell r="BI897">
            <v>0</v>
          </cell>
          <cell r="BJ897">
            <v>0</v>
          </cell>
          <cell r="BK897">
            <v>0</v>
          </cell>
          <cell r="BL897">
            <v>0</v>
          </cell>
          <cell r="BM897">
            <v>0</v>
          </cell>
          <cell r="BN897">
            <v>0</v>
          </cell>
          <cell r="BO897">
            <v>0</v>
          </cell>
          <cell r="BP897">
            <v>0</v>
          </cell>
          <cell r="BQ897">
            <v>0</v>
          </cell>
          <cell r="BR897">
            <v>0</v>
          </cell>
          <cell r="BS897">
            <v>0</v>
          </cell>
          <cell r="BT897">
            <v>0</v>
          </cell>
          <cell r="BU897">
            <v>0</v>
          </cell>
          <cell r="BV897">
            <v>0</v>
          </cell>
          <cell r="BW897">
            <v>0</v>
          </cell>
          <cell r="BX897">
            <v>0</v>
          </cell>
          <cell r="BY897">
            <v>0</v>
          </cell>
          <cell r="BZ897">
            <v>0</v>
          </cell>
          <cell r="CA897">
            <v>0</v>
          </cell>
          <cell r="CB897">
            <v>0</v>
          </cell>
          <cell r="CC897">
            <v>0</v>
          </cell>
          <cell r="CD897">
            <v>0</v>
          </cell>
          <cell r="CE897">
            <v>0</v>
          </cell>
          <cell r="CF897">
            <v>0</v>
          </cell>
          <cell r="CG897">
            <v>0</v>
          </cell>
          <cell r="CH897">
            <v>0</v>
          </cell>
          <cell r="CN897">
            <v>0</v>
          </cell>
          <cell r="CO897">
            <v>0</v>
          </cell>
          <cell r="CP897">
            <v>0</v>
          </cell>
          <cell r="CQ897">
            <v>0</v>
          </cell>
          <cell r="CR897">
            <v>0</v>
          </cell>
          <cell r="CS897">
            <v>0</v>
          </cell>
          <cell r="CT897">
            <v>0</v>
          </cell>
          <cell r="CU897">
            <v>0</v>
          </cell>
          <cell r="CV897">
            <v>0</v>
          </cell>
          <cell r="CW897">
            <v>0</v>
          </cell>
          <cell r="EE897">
            <v>0</v>
          </cell>
          <cell r="EF897">
            <v>0</v>
          </cell>
          <cell r="EG897">
            <v>0</v>
          </cell>
          <cell r="EH897">
            <v>0</v>
          </cell>
          <cell r="EI897">
            <v>0</v>
          </cell>
          <cell r="EJ897">
            <v>0</v>
          </cell>
          <cell r="EK897">
            <v>0</v>
          </cell>
          <cell r="EL897">
            <v>0</v>
          </cell>
          <cell r="EM897">
            <v>0</v>
          </cell>
        </row>
        <row r="898">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cell r="BD898">
            <v>0</v>
          </cell>
          <cell r="BE898">
            <v>0</v>
          </cell>
          <cell r="BF898">
            <v>0</v>
          </cell>
          <cell r="BG898">
            <v>0</v>
          </cell>
          <cell r="BH898">
            <v>0</v>
          </cell>
          <cell r="BI898">
            <v>0</v>
          </cell>
          <cell r="BJ898">
            <v>0</v>
          </cell>
          <cell r="BK898">
            <v>0</v>
          </cell>
          <cell r="BL898">
            <v>0</v>
          </cell>
          <cell r="BM898">
            <v>0</v>
          </cell>
          <cell r="BN898">
            <v>0</v>
          </cell>
          <cell r="BO898">
            <v>0</v>
          </cell>
          <cell r="BP898">
            <v>0</v>
          </cell>
          <cell r="BQ898">
            <v>0</v>
          </cell>
          <cell r="BR898">
            <v>0</v>
          </cell>
          <cell r="BS898">
            <v>0</v>
          </cell>
          <cell r="BT898">
            <v>0</v>
          </cell>
          <cell r="BU898">
            <v>0</v>
          </cell>
          <cell r="BV898">
            <v>0</v>
          </cell>
          <cell r="BW898">
            <v>0</v>
          </cell>
          <cell r="BX898">
            <v>0</v>
          </cell>
          <cell r="BY898">
            <v>0</v>
          </cell>
          <cell r="BZ898">
            <v>0</v>
          </cell>
          <cell r="CA898">
            <v>0</v>
          </cell>
          <cell r="CB898">
            <v>0</v>
          </cell>
          <cell r="CC898">
            <v>0</v>
          </cell>
          <cell r="CD898">
            <v>0</v>
          </cell>
          <cell r="CE898">
            <v>0</v>
          </cell>
          <cell r="CF898">
            <v>0</v>
          </cell>
          <cell r="CG898">
            <v>0</v>
          </cell>
          <cell r="CH898">
            <v>0</v>
          </cell>
          <cell r="CN898">
            <v>0</v>
          </cell>
          <cell r="CO898">
            <v>0</v>
          </cell>
          <cell r="CP898">
            <v>0</v>
          </cell>
          <cell r="CQ898">
            <v>0</v>
          </cell>
          <cell r="CR898">
            <v>0</v>
          </cell>
          <cell r="CS898">
            <v>0</v>
          </cell>
          <cell r="CT898">
            <v>0</v>
          </cell>
          <cell r="CU898">
            <v>0</v>
          </cell>
          <cell r="CV898">
            <v>0</v>
          </cell>
          <cell r="CW898">
            <v>0</v>
          </cell>
          <cell r="EE898">
            <v>0</v>
          </cell>
          <cell r="EF898">
            <v>0</v>
          </cell>
          <cell r="EG898">
            <v>0</v>
          </cell>
          <cell r="EH898">
            <v>0</v>
          </cell>
          <cell r="EI898">
            <v>0</v>
          </cell>
          <cell r="EJ898">
            <v>0</v>
          </cell>
          <cell r="EK898">
            <v>0</v>
          </cell>
          <cell r="EL898">
            <v>0</v>
          </cell>
          <cell r="EM898">
            <v>0</v>
          </cell>
        </row>
        <row r="899">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0</v>
          </cell>
          <cell r="BJ899">
            <v>0</v>
          </cell>
          <cell r="BK899">
            <v>0</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0</v>
          </cell>
          <cell r="CB899">
            <v>0</v>
          </cell>
          <cell r="CC899">
            <v>0</v>
          </cell>
          <cell r="CD899">
            <v>0</v>
          </cell>
          <cell r="CE899">
            <v>0</v>
          </cell>
          <cell r="CF899">
            <v>0</v>
          </cell>
          <cell r="CG899">
            <v>0</v>
          </cell>
          <cell r="CH899">
            <v>0</v>
          </cell>
          <cell r="CN899">
            <v>0</v>
          </cell>
          <cell r="CO899">
            <v>0</v>
          </cell>
          <cell r="CP899">
            <v>0</v>
          </cell>
          <cell r="CQ899">
            <v>0</v>
          </cell>
          <cell r="CR899">
            <v>0</v>
          </cell>
          <cell r="CS899">
            <v>0</v>
          </cell>
          <cell r="CT899">
            <v>0</v>
          </cell>
          <cell r="CU899">
            <v>0</v>
          </cell>
          <cell r="CV899">
            <v>0</v>
          </cell>
          <cell r="CW899">
            <v>0</v>
          </cell>
          <cell r="EE899">
            <v>0</v>
          </cell>
          <cell r="EF899">
            <v>0</v>
          </cell>
          <cell r="EG899">
            <v>0</v>
          </cell>
          <cell r="EH899">
            <v>0</v>
          </cell>
          <cell r="EI899">
            <v>0</v>
          </cell>
          <cell r="EJ899">
            <v>0</v>
          </cell>
          <cell r="EK899">
            <v>0</v>
          </cell>
          <cell r="EL899">
            <v>0</v>
          </cell>
          <cell r="EM899">
            <v>0</v>
          </cell>
        </row>
        <row r="900">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cell r="BD900">
            <v>0</v>
          </cell>
          <cell r="BE900">
            <v>0</v>
          </cell>
          <cell r="BF900">
            <v>0</v>
          </cell>
          <cell r="BG900">
            <v>0</v>
          </cell>
          <cell r="BH900">
            <v>0</v>
          </cell>
          <cell r="BI900">
            <v>0</v>
          </cell>
          <cell r="BJ900">
            <v>0</v>
          </cell>
          <cell r="BK900">
            <v>0</v>
          </cell>
          <cell r="BL900">
            <v>0</v>
          </cell>
          <cell r="BM900">
            <v>0</v>
          </cell>
          <cell r="BN900">
            <v>0</v>
          </cell>
          <cell r="BO900">
            <v>0</v>
          </cell>
          <cell r="BP900">
            <v>0</v>
          </cell>
          <cell r="BQ900">
            <v>0</v>
          </cell>
          <cell r="BR900">
            <v>0</v>
          </cell>
          <cell r="BS900">
            <v>0</v>
          </cell>
          <cell r="BT900">
            <v>0</v>
          </cell>
          <cell r="BU900">
            <v>0</v>
          </cell>
          <cell r="BV900">
            <v>0</v>
          </cell>
          <cell r="BW900">
            <v>0</v>
          </cell>
          <cell r="BX900">
            <v>0</v>
          </cell>
          <cell r="BY900">
            <v>0</v>
          </cell>
          <cell r="BZ900">
            <v>0</v>
          </cell>
          <cell r="CA900">
            <v>0</v>
          </cell>
          <cell r="CB900">
            <v>0</v>
          </cell>
          <cell r="CC900">
            <v>0</v>
          </cell>
          <cell r="CD900">
            <v>0</v>
          </cell>
          <cell r="CE900">
            <v>0</v>
          </cell>
          <cell r="CF900">
            <v>0</v>
          </cell>
          <cell r="CG900">
            <v>0</v>
          </cell>
          <cell r="CH900">
            <v>0</v>
          </cell>
          <cell r="CN900">
            <v>0</v>
          </cell>
          <cell r="CO900">
            <v>0</v>
          </cell>
          <cell r="CP900">
            <v>0</v>
          </cell>
          <cell r="CQ900">
            <v>0</v>
          </cell>
          <cell r="CR900">
            <v>0</v>
          </cell>
          <cell r="CS900">
            <v>0</v>
          </cell>
          <cell r="CT900">
            <v>0</v>
          </cell>
          <cell r="CU900">
            <v>0</v>
          </cell>
          <cell r="CV900">
            <v>0</v>
          </cell>
          <cell r="CW900">
            <v>0</v>
          </cell>
          <cell r="EE900">
            <v>0</v>
          </cell>
          <cell r="EF900">
            <v>0</v>
          </cell>
          <cell r="EG900">
            <v>0</v>
          </cell>
          <cell r="EH900">
            <v>0</v>
          </cell>
          <cell r="EI900">
            <v>0</v>
          </cell>
          <cell r="EJ900">
            <v>0</v>
          </cell>
          <cell r="EK900">
            <v>0</v>
          </cell>
          <cell r="EL900">
            <v>0</v>
          </cell>
          <cell r="EM900">
            <v>0</v>
          </cell>
        </row>
        <row r="901">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cell r="BD901">
            <v>0</v>
          </cell>
          <cell r="BE901">
            <v>0</v>
          </cell>
          <cell r="BF901">
            <v>0</v>
          </cell>
          <cell r="BG901">
            <v>0</v>
          </cell>
          <cell r="BH901">
            <v>0</v>
          </cell>
          <cell r="BI901">
            <v>0</v>
          </cell>
          <cell r="BJ901">
            <v>0</v>
          </cell>
          <cell r="BK901">
            <v>0</v>
          </cell>
          <cell r="BL901">
            <v>0</v>
          </cell>
          <cell r="BM901">
            <v>0</v>
          </cell>
          <cell r="BN901">
            <v>0</v>
          </cell>
          <cell r="BO901">
            <v>0</v>
          </cell>
          <cell r="BP901">
            <v>0</v>
          </cell>
          <cell r="BQ901">
            <v>0</v>
          </cell>
          <cell r="BR901">
            <v>0</v>
          </cell>
          <cell r="BS901">
            <v>0</v>
          </cell>
          <cell r="BT901">
            <v>0</v>
          </cell>
          <cell r="BU901">
            <v>0</v>
          </cell>
          <cell r="BV901">
            <v>0</v>
          </cell>
          <cell r="BW901">
            <v>0</v>
          </cell>
          <cell r="BX901">
            <v>0</v>
          </cell>
          <cell r="BY901">
            <v>0</v>
          </cell>
          <cell r="BZ901">
            <v>0</v>
          </cell>
          <cell r="CA901">
            <v>0</v>
          </cell>
          <cell r="CB901">
            <v>0</v>
          </cell>
          <cell r="CC901">
            <v>0</v>
          </cell>
          <cell r="CD901">
            <v>0</v>
          </cell>
          <cell r="CE901">
            <v>0</v>
          </cell>
          <cell r="CF901">
            <v>0</v>
          </cell>
          <cell r="CG901">
            <v>0</v>
          </cell>
          <cell r="CH901">
            <v>0</v>
          </cell>
          <cell r="CN901">
            <v>0</v>
          </cell>
          <cell r="CO901">
            <v>0</v>
          </cell>
          <cell r="CP901">
            <v>0</v>
          </cell>
          <cell r="CQ901">
            <v>0</v>
          </cell>
          <cell r="CR901">
            <v>0</v>
          </cell>
          <cell r="CS901">
            <v>0</v>
          </cell>
          <cell r="CT901">
            <v>0</v>
          </cell>
          <cell r="CU901">
            <v>0</v>
          </cell>
          <cell r="CV901">
            <v>0</v>
          </cell>
          <cell r="CW901">
            <v>0</v>
          </cell>
          <cell r="EE901">
            <v>0</v>
          </cell>
          <cell r="EF901">
            <v>0</v>
          </cell>
          <cell r="EG901">
            <v>0</v>
          </cell>
          <cell r="EH901">
            <v>0</v>
          </cell>
          <cell r="EI901">
            <v>0</v>
          </cell>
          <cell r="EJ901">
            <v>0</v>
          </cell>
          <cell r="EK901">
            <v>0</v>
          </cell>
          <cell r="EL901">
            <v>0</v>
          </cell>
          <cell r="EM901">
            <v>0</v>
          </cell>
        </row>
        <row r="902">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cell r="BH902">
            <v>0</v>
          </cell>
          <cell r="BI902">
            <v>0</v>
          </cell>
          <cell r="BJ902">
            <v>0</v>
          </cell>
          <cell r="BK902">
            <v>0</v>
          </cell>
          <cell r="BL902">
            <v>0</v>
          </cell>
          <cell r="BM902">
            <v>0</v>
          </cell>
          <cell r="BN902">
            <v>0</v>
          </cell>
          <cell r="BO902">
            <v>0</v>
          </cell>
          <cell r="BP902">
            <v>0</v>
          </cell>
          <cell r="BQ902">
            <v>0</v>
          </cell>
          <cell r="BR902">
            <v>0</v>
          </cell>
          <cell r="BS902">
            <v>0</v>
          </cell>
          <cell r="BT902">
            <v>0</v>
          </cell>
          <cell r="BU902">
            <v>0</v>
          </cell>
          <cell r="BV902">
            <v>0</v>
          </cell>
          <cell r="BW902">
            <v>0</v>
          </cell>
          <cell r="BX902">
            <v>0</v>
          </cell>
          <cell r="BY902">
            <v>0</v>
          </cell>
          <cell r="BZ902">
            <v>0</v>
          </cell>
          <cell r="CA902">
            <v>0</v>
          </cell>
          <cell r="CB902">
            <v>0</v>
          </cell>
          <cell r="CC902">
            <v>0</v>
          </cell>
          <cell r="CD902">
            <v>0</v>
          </cell>
          <cell r="CE902">
            <v>0</v>
          </cell>
          <cell r="CF902">
            <v>0</v>
          </cell>
          <cell r="CG902">
            <v>0</v>
          </cell>
          <cell r="CH902">
            <v>0</v>
          </cell>
          <cell r="CN902">
            <v>0</v>
          </cell>
          <cell r="CO902">
            <v>0</v>
          </cell>
          <cell r="CP902">
            <v>0</v>
          </cell>
          <cell r="CQ902">
            <v>0</v>
          </cell>
          <cell r="CR902">
            <v>0</v>
          </cell>
          <cell r="CS902">
            <v>0</v>
          </cell>
          <cell r="CT902">
            <v>0</v>
          </cell>
          <cell r="CU902">
            <v>0</v>
          </cell>
          <cell r="CV902">
            <v>0</v>
          </cell>
          <cell r="CW902">
            <v>0</v>
          </cell>
          <cell r="EE902">
            <v>0</v>
          </cell>
          <cell r="EF902">
            <v>0</v>
          </cell>
          <cell r="EG902">
            <v>0</v>
          </cell>
          <cell r="EH902">
            <v>0</v>
          </cell>
          <cell r="EI902">
            <v>0</v>
          </cell>
          <cell r="EJ902">
            <v>0</v>
          </cell>
          <cell r="EK902">
            <v>0</v>
          </cell>
          <cell r="EL902">
            <v>0</v>
          </cell>
          <cell r="EM902">
            <v>0</v>
          </cell>
        </row>
        <row r="903">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cell r="BH903">
            <v>0</v>
          </cell>
          <cell r="BI903">
            <v>0</v>
          </cell>
          <cell r="BJ903">
            <v>0</v>
          </cell>
          <cell r="BK903">
            <v>0</v>
          </cell>
          <cell r="BL903">
            <v>0</v>
          </cell>
          <cell r="BM903">
            <v>0</v>
          </cell>
          <cell r="BN903">
            <v>0</v>
          </cell>
          <cell r="BO903">
            <v>0</v>
          </cell>
          <cell r="BP903">
            <v>0</v>
          </cell>
          <cell r="BQ903">
            <v>0</v>
          </cell>
          <cell r="BR903">
            <v>0</v>
          </cell>
          <cell r="BS903">
            <v>0</v>
          </cell>
          <cell r="BT903">
            <v>0</v>
          </cell>
          <cell r="BU903">
            <v>0</v>
          </cell>
          <cell r="BV903">
            <v>0</v>
          </cell>
          <cell r="BW903">
            <v>0</v>
          </cell>
          <cell r="BX903">
            <v>0</v>
          </cell>
          <cell r="BY903">
            <v>0</v>
          </cell>
          <cell r="BZ903">
            <v>0</v>
          </cell>
          <cell r="CA903">
            <v>0</v>
          </cell>
          <cell r="CB903">
            <v>0</v>
          </cell>
          <cell r="CC903">
            <v>0</v>
          </cell>
          <cell r="CD903">
            <v>0</v>
          </cell>
          <cell r="CE903">
            <v>0</v>
          </cell>
          <cell r="CF903">
            <v>0</v>
          </cell>
          <cell r="CG903">
            <v>0</v>
          </cell>
          <cell r="CH903">
            <v>0</v>
          </cell>
          <cell r="CN903">
            <v>0</v>
          </cell>
          <cell r="CO903">
            <v>0</v>
          </cell>
          <cell r="CP903">
            <v>0</v>
          </cell>
          <cell r="CQ903">
            <v>0</v>
          </cell>
          <cell r="CR903">
            <v>0</v>
          </cell>
          <cell r="CS903">
            <v>0</v>
          </cell>
          <cell r="CT903">
            <v>0</v>
          </cell>
          <cell r="CU903">
            <v>0</v>
          </cell>
          <cell r="CV903">
            <v>0</v>
          </cell>
          <cell r="CW903">
            <v>0</v>
          </cell>
          <cell r="EE903">
            <v>0</v>
          </cell>
          <cell r="EF903">
            <v>0</v>
          </cell>
          <cell r="EG903">
            <v>0</v>
          </cell>
          <cell r="EH903">
            <v>0</v>
          </cell>
          <cell r="EI903">
            <v>0</v>
          </cell>
          <cell r="EJ903">
            <v>0</v>
          </cell>
          <cell r="EK903">
            <v>0</v>
          </cell>
          <cell r="EL903">
            <v>0</v>
          </cell>
          <cell r="EM903">
            <v>0</v>
          </cell>
        </row>
        <row r="904">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cell r="BD904">
            <v>0</v>
          </cell>
          <cell r="BE904">
            <v>0</v>
          </cell>
          <cell r="BF904">
            <v>0</v>
          </cell>
          <cell r="BG904">
            <v>0</v>
          </cell>
          <cell r="BH904">
            <v>0</v>
          </cell>
          <cell r="BI904">
            <v>0</v>
          </cell>
          <cell r="BJ904">
            <v>0</v>
          </cell>
          <cell r="BK904">
            <v>0</v>
          </cell>
          <cell r="BL904">
            <v>0</v>
          </cell>
          <cell r="BM904">
            <v>0</v>
          </cell>
          <cell r="BN904">
            <v>0</v>
          </cell>
          <cell r="BO904">
            <v>0</v>
          </cell>
          <cell r="BP904">
            <v>0</v>
          </cell>
          <cell r="BQ904">
            <v>0</v>
          </cell>
          <cell r="BR904">
            <v>0</v>
          </cell>
          <cell r="BS904">
            <v>0</v>
          </cell>
          <cell r="BT904">
            <v>0</v>
          </cell>
          <cell r="BU904">
            <v>0</v>
          </cell>
          <cell r="BV904">
            <v>0</v>
          </cell>
          <cell r="BW904">
            <v>0</v>
          </cell>
          <cell r="BX904">
            <v>0</v>
          </cell>
          <cell r="BY904">
            <v>0</v>
          </cell>
          <cell r="BZ904">
            <v>0</v>
          </cell>
          <cell r="CA904">
            <v>0</v>
          </cell>
          <cell r="CB904">
            <v>0</v>
          </cell>
          <cell r="CC904">
            <v>0</v>
          </cell>
          <cell r="CD904">
            <v>0</v>
          </cell>
          <cell r="CE904">
            <v>0</v>
          </cell>
          <cell r="CF904">
            <v>0</v>
          </cell>
          <cell r="CG904">
            <v>0</v>
          </cell>
          <cell r="CH904">
            <v>0</v>
          </cell>
          <cell r="CN904">
            <v>0</v>
          </cell>
          <cell r="CO904">
            <v>0</v>
          </cell>
          <cell r="CP904">
            <v>0</v>
          </cell>
          <cell r="CQ904">
            <v>0</v>
          </cell>
          <cell r="CR904">
            <v>0</v>
          </cell>
          <cell r="CS904">
            <v>0</v>
          </cell>
          <cell r="CT904">
            <v>0</v>
          </cell>
          <cell r="CU904">
            <v>0</v>
          </cell>
          <cell r="CV904">
            <v>0</v>
          </cell>
          <cell r="CW904">
            <v>0</v>
          </cell>
          <cell r="EE904">
            <v>0</v>
          </cell>
          <cell r="EF904">
            <v>0</v>
          </cell>
          <cell r="EG904">
            <v>0</v>
          </cell>
          <cell r="EH904">
            <v>0</v>
          </cell>
          <cell r="EI904">
            <v>0</v>
          </cell>
          <cell r="EJ904">
            <v>0</v>
          </cell>
          <cell r="EK904">
            <v>0</v>
          </cell>
          <cell r="EL904">
            <v>0</v>
          </cell>
          <cell r="EM904">
            <v>0</v>
          </cell>
        </row>
        <row r="905">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cell r="BD905">
            <v>0</v>
          </cell>
          <cell r="BE905">
            <v>0</v>
          </cell>
          <cell r="BF905">
            <v>0</v>
          </cell>
          <cell r="BG905">
            <v>0</v>
          </cell>
          <cell r="BH905">
            <v>0</v>
          </cell>
          <cell r="BI905">
            <v>0</v>
          </cell>
          <cell r="BJ905">
            <v>0</v>
          </cell>
          <cell r="BK905">
            <v>0</v>
          </cell>
          <cell r="BL905">
            <v>0</v>
          </cell>
          <cell r="BM905">
            <v>0</v>
          </cell>
          <cell r="BN905">
            <v>0</v>
          </cell>
          <cell r="BO905">
            <v>0</v>
          </cell>
          <cell r="BP905">
            <v>0</v>
          </cell>
          <cell r="BQ905">
            <v>0</v>
          </cell>
          <cell r="BR905">
            <v>0</v>
          </cell>
          <cell r="BS905">
            <v>0</v>
          </cell>
          <cell r="BT905">
            <v>0</v>
          </cell>
          <cell r="BU905">
            <v>0</v>
          </cell>
          <cell r="BV905">
            <v>0</v>
          </cell>
          <cell r="BW905">
            <v>0</v>
          </cell>
          <cell r="BX905">
            <v>0</v>
          </cell>
          <cell r="BY905">
            <v>0</v>
          </cell>
          <cell r="BZ905">
            <v>0</v>
          </cell>
          <cell r="CA905">
            <v>0</v>
          </cell>
          <cell r="CB905">
            <v>0</v>
          </cell>
          <cell r="CC905">
            <v>0</v>
          </cell>
          <cell r="CD905">
            <v>0</v>
          </cell>
          <cell r="CE905">
            <v>0</v>
          </cell>
          <cell r="CF905">
            <v>0</v>
          </cell>
          <cell r="CG905">
            <v>0</v>
          </cell>
          <cell r="CH905">
            <v>0</v>
          </cell>
          <cell r="CN905">
            <v>0</v>
          </cell>
          <cell r="CO905">
            <v>0</v>
          </cell>
          <cell r="CP905">
            <v>0</v>
          </cell>
          <cell r="CQ905">
            <v>0</v>
          </cell>
          <cell r="CR905">
            <v>0</v>
          </cell>
          <cell r="CS905">
            <v>0</v>
          </cell>
          <cell r="CT905">
            <v>0</v>
          </cell>
          <cell r="CU905">
            <v>0</v>
          </cell>
          <cell r="CV905">
            <v>0</v>
          </cell>
          <cell r="CW905">
            <v>0</v>
          </cell>
          <cell r="EE905">
            <v>0</v>
          </cell>
          <cell r="EF905">
            <v>0</v>
          </cell>
          <cell r="EG905">
            <v>0</v>
          </cell>
          <cell r="EH905">
            <v>0</v>
          </cell>
          <cell r="EI905">
            <v>0</v>
          </cell>
          <cell r="EJ905">
            <v>0</v>
          </cell>
          <cell r="EK905">
            <v>0</v>
          </cell>
          <cell r="EL905">
            <v>0</v>
          </cell>
          <cell r="EM905">
            <v>0</v>
          </cell>
        </row>
        <row r="906">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cell r="BU906">
            <v>0</v>
          </cell>
          <cell r="BV906">
            <v>0</v>
          </cell>
          <cell r="BW906">
            <v>0</v>
          </cell>
          <cell r="BX906">
            <v>0</v>
          </cell>
          <cell r="BY906">
            <v>0</v>
          </cell>
          <cell r="BZ906">
            <v>0</v>
          </cell>
          <cell r="CA906">
            <v>0</v>
          </cell>
          <cell r="CB906">
            <v>0</v>
          </cell>
          <cell r="CC906">
            <v>0</v>
          </cell>
          <cell r="CD906">
            <v>0</v>
          </cell>
          <cell r="CE906">
            <v>0</v>
          </cell>
          <cell r="CF906">
            <v>0</v>
          </cell>
          <cell r="CG906">
            <v>0</v>
          </cell>
          <cell r="CH906">
            <v>0</v>
          </cell>
          <cell r="CN906">
            <v>0</v>
          </cell>
          <cell r="CO906">
            <v>0</v>
          </cell>
          <cell r="CP906">
            <v>0</v>
          </cell>
          <cell r="CQ906">
            <v>0</v>
          </cell>
          <cell r="CR906">
            <v>0</v>
          </cell>
          <cell r="CS906">
            <v>0</v>
          </cell>
          <cell r="CT906">
            <v>0</v>
          </cell>
          <cell r="CU906">
            <v>0</v>
          </cell>
          <cell r="CV906">
            <v>0</v>
          </cell>
          <cell r="CW906">
            <v>0</v>
          </cell>
          <cell r="EE906">
            <v>0</v>
          </cell>
          <cell r="EF906">
            <v>0</v>
          </cell>
          <cell r="EG906">
            <v>0</v>
          </cell>
          <cell r="EH906">
            <v>0</v>
          </cell>
          <cell r="EI906">
            <v>0</v>
          </cell>
          <cell r="EJ906">
            <v>0</v>
          </cell>
          <cell r="EK906">
            <v>0</v>
          </cell>
          <cell r="EL906">
            <v>0</v>
          </cell>
          <cell r="EM906">
            <v>0</v>
          </cell>
        </row>
        <row r="907">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cell r="BD907">
            <v>0</v>
          </cell>
          <cell r="BE907">
            <v>0</v>
          </cell>
          <cell r="BF907">
            <v>0</v>
          </cell>
          <cell r="BG907">
            <v>0</v>
          </cell>
          <cell r="BH907">
            <v>0</v>
          </cell>
          <cell r="BI907">
            <v>0</v>
          </cell>
          <cell r="BJ907">
            <v>0</v>
          </cell>
          <cell r="BK907">
            <v>0</v>
          </cell>
          <cell r="BL907">
            <v>0</v>
          </cell>
          <cell r="BM907">
            <v>0</v>
          </cell>
          <cell r="BN907">
            <v>0</v>
          </cell>
          <cell r="BO907">
            <v>0</v>
          </cell>
          <cell r="BP907">
            <v>0</v>
          </cell>
          <cell r="BQ907">
            <v>0</v>
          </cell>
          <cell r="BR907">
            <v>0</v>
          </cell>
          <cell r="BS907">
            <v>0</v>
          </cell>
          <cell r="BT907">
            <v>0</v>
          </cell>
          <cell r="BU907">
            <v>0</v>
          </cell>
          <cell r="BV907">
            <v>0</v>
          </cell>
          <cell r="BW907">
            <v>0</v>
          </cell>
          <cell r="BX907">
            <v>0</v>
          </cell>
          <cell r="BY907">
            <v>0</v>
          </cell>
          <cell r="BZ907">
            <v>0</v>
          </cell>
          <cell r="CA907">
            <v>0</v>
          </cell>
          <cell r="CB907">
            <v>0</v>
          </cell>
          <cell r="CC907">
            <v>0</v>
          </cell>
          <cell r="CD907">
            <v>0</v>
          </cell>
          <cell r="CE907">
            <v>0</v>
          </cell>
          <cell r="CF907">
            <v>0</v>
          </cell>
          <cell r="CG907">
            <v>0</v>
          </cell>
          <cell r="CH907">
            <v>0</v>
          </cell>
          <cell r="CN907">
            <v>0</v>
          </cell>
          <cell r="CO907">
            <v>0</v>
          </cell>
          <cell r="CP907">
            <v>0</v>
          </cell>
          <cell r="CQ907">
            <v>0</v>
          </cell>
          <cell r="CR907">
            <v>0</v>
          </cell>
          <cell r="CS907">
            <v>0</v>
          </cell>
          <cell r="CT907">
            <v>0</v>
          </cell>
          <cell r="CU907">
            <v>0</v>
          </cell>
          <cell r="CV907">
            <v>0</v>
          </cell>
          <cell r="CW907">
            <v>0</v>
          </cell>
          <cell r="EE907">
            <v>0</v>
          </cell>
          <cell r="EF907">
            <v>0</v>
          </cell>
          <cell r="EG907">
            <v>0</v>
          </cell>
          <cell r="EH907">
            <v>0</v>
          </cell>
          <cell r="EI907">
            <v>0</v>
          </cell>
          <cell r="EJ907">
            <v>0</v>
          </cell>
          <cell r="EK907">
            <v>0</v>
          </cell>
          <cell r="EL907">
            <v>0</v>
          </cell>
          <cell r="EM907">
            <v>0</v>
          </cell>
        </row>
        <row r="908">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cell r="BD908">
            <v>0</v>
          </cell>
          <cell r="BE908">
            <v>0</v>
          </cell>
          <cell r="BF908">
            <v>0</v>
          </cell>
          <cell r="BG908">
            <v>0</v>
          </cell>
          <cell r="BH908">
            <v>0</v>
          </cell>
          <cell r="BI908">
            <v>0</v>
          </cell>
          <cell r="BJ908">
            <v>0</v>
          </cell>
          <cell r="BK908">
            <v>0</v>
          </cell>
          <cell r="BL908">
            <v>0</v>
          </cell>
          <cell r="BM908">
            <v>0</v>
          </cell>
          <cell r="BN908">
            <v>0</v>
          </cell>
          <cell r="BO908">
            <v>0</v>
          </cell>
          <cell r="BP908">
            <v>0</v>
          </cell>
          <cell r="BQ908">
            <v>0</v>
          </cell>
          <cell r="BR908">
            <v>0</v>
          </cell>
          <cell r="BS908">
            <v>0</v>
          </cell>
          <cell r="BT908">
            <v>0</v>
          </cell>
          <cell r="BU908">
            <v>0</v>
          </cell>
          <cell r="BV908">
            <v>0</v>
          </cell>
          <cell r="BW908">
            <v>0</v>
          </cell>
          <cell r="BX908">
            <v>0</v>
          </cell>
          <cell r="BY908">
            <v>0</v>
          </cell>
          <cell r="BZ908">
            <v>0</v>
          </cell>
          <cell r="CA908">
            <v>0</v>
          </cell>
          <cell r="CB908">
            <v>0</v>
          </cell>
          <cell r="CC908">
            <v>0</v>
          </cell>
          <cell r="CD908">
            <v>0</v>
          </cell>
          <cell r="CE908">
            <v>0</v>
          </cell>
          <cell r="CF908">
            <v>0</v>
          </cell>
          <cell r="CG908">
            <v>0</v>
          </cell>
          <cell r="CH908">
            <v>0</v>
          </cell>
          <cell r="CN908">
            <v>0</v>
          </cell>
          <cell r="CO908">
            <v>0</v>
          </cell>
          <cell r="CP908">
            <v>0</v>
          </cell>
          <cell r="CQ908">
            <v>0</v>
          </cell>
          <cell r="CR908">
            <v>0</v>
          </cell>
          <cell r="CS908">
            <v>0</v>
          </cell>
          <cell r="CT908">
            <v>0</v>
          </cell>
          <cell r="CU908">
            <v>0</v>
          </cell>
          <cell r="CV908">
            <v>0</v>
          </cell>
          <cell r="CW908">
            <v>0</v>
          </cell>
          <cell r="EE908">
            <v>0</v>
          </cell>
          <cell r="EF908">
            <v>0</v>
          </cell>
          <cell r="EG908">
            <v>0</v>
          </cell>
          <cell r="EH908">
            <v>0</v>
          </cell>
          <cell r="EI908">
            <v>0</v>
          </cell>
          <cell r="EJ908">
            <v>0</v>
          </cell>
          <cell r="EK908">
            <v>0</v>
          </cell>
          <cell r="EL908">
            <v>0</v>
          </cell>
          <cell r="EM908">
            <v>0</v>
          </cell>
        </row>
        <row r="909">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cell r="BH909">
            <v>0</v>
          </cell>
          <cell r="BI909">
            <v>0</v>
          </cell>
          <cell r="BJ909">
            <v>0</v>
          </cell>
          <cell r="BK909">
            <v>0</v>
          </cell>
          <cell r="BL909">
            <v>0</v>
          </cell>
          <cell r="BM909">
            <v>0</v>
          </cell>
          <cell r="BN909">
            <v>0</v>
          </cell>
          <cell r="BO909">
            <v>0</v>
          </cell>
          <cell r="BP909">
            <v>0</v>
          </cell>
          <cell r="BQ909">
            <v>0</v>
          </cell>
          <cell r="BR909">
            <v>0</v>
          </cell>
          <cell r="BS909">
            <v>0</v>
          </cell>
          <cell r="BT909">
            <v>0</v>
          </cell>
          <cell r="BU909">
            <v>0</v>
          </cell>
          <cell r="BV909">
            <v>0</v>
          </cell>
          <cell r="BW909">
            <v>0</v>
          </cell>
          <cell r="BX909">
            <v>0</v>
          </cell>
          <cell r="BY909">
            <v>0</v>
          </cell>
          <cell r="BZ909">
            <v>0</v>
          </cell>
          <cell r="CA909">
            <v>0</v>
          </cell>
          <cell r="CB909">
            <v>0</v>
          </cell>
          <cell r="CC909">
            <v>0</v>
          </cell>
          <cell r="CD909">
            <v>0</v>
          </cell>
          <cell r="CE909">
            <v>0</v>
          </cell>
          <cell r="CF909">
            <v>0</v>
          </cell>
          <cell r="CG909">
            <v>0</v>
          </cell>
          <cell r="CH909">
            <v>0</v>
          </cell>
          <cell r="CN909">
            <v>0</v>
          </cell>
          <cell r="CO909">
            <v>0</v>
          </cell>
          <cell r="CP909">
            <v>0</v>
          </cell>
          <cell r="CQ909">
            <v>0</v>
          </cell>
          <cell r="CR909">
            <v>0</v>
          </cell>
          <cell r="CS909">
            <v>0</v>
          </cell>
          <cell r="CT909">
            <v>0</v>
          </cell>
          <cell r="CU909">
            <v>0</v>
          </cell>
          <cell r="CV909">
            <v>0</v>
          </cell>
          <cell r="CW909">
            <v>0</v>
          </cell>
          <cell r="EE909">
            <v>0</v>
          </cell>
          <cell r="EF909">
            <v>0</v>
          </cell>
          <cell r="EG909">
            <v>0</v>
          </cell>
          <cell r="EH909">
            <v>0</v>
          </cell>
          <cell r="EI909">
            <v>0</v>
          </cell>
          <cell r="EJ909">
            <v>0</v>
          </cell>
          <cell r="EK909">
            <v>0</v>
          </cell>
          <cell r="EL909">
            <v>0</v>
          </cell>
          <cell r="EM909">
            <v>0</v>
          </cell>
        </row>
        <row r="910">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cell r="BH910">
            <v>0</v>
          </cell>
          <cell r="BI910">
            <v>0</v>
          </cell>
          <cell r="BJ910">
            <v>0</v>
          </cell>
          <cell r="BK910">
            <v>0</v>
          </cell>
          <cell r="BL910">
            <v>0</v>
          </cell>
          <cell r="BM910">
            <v>0</v>
          </cell>
          <cell r="BN910">
            <v>0</v>
          </cell>
          <cell r="BO910">
            <v>0</v>
          </cell>
          <cell r="BP910">
            <v>0</v>
          </cell>
          <cell r="BQ910">
            <v>0</v>
          </cell>
          <cell r="BR910">
            <v>0</v>
          </cell>
          <cell r="BS910">
            <v>0</v>
          </cell>
          <cell r="BT910">
            <v>0</v>
          </cell>
          <cell r="BU910">
            <v>0</v>
          </cell>
          <cell r="BV910">
            <v>0</v>
          </cell>
          <cell r="BW910">
            <v>0</v>
          </cell>
          <cell r="BX910">
            <v>0</v>
          </cell>
          <cell r="BY910">
            <v>0</v>
          </cell>
          <cell r="BZ910">
            <v>0</v>
          </cell>
          <cell r="CA910">
            <v>0</v>
          </cell>
          <cell r="CB910">
            <v>0</v>
          </cell>
          <cell r="CC910">
            <v>0</v>
          </cell>
          <cell r="CD910">
            <v>0</v>
          </cell>
          <cell r="CE910">
            <v>0</v>
          </cell>
          <cell r="CF910">
            <v>0</v>
          </cell>
          <cell r="CG910">
            <v>0</v>
          </cell>
          <cell r="CH910">
            <v>0</v>
          </cell>
          <cell r="CN910">
            <v>0</v>
          </cell>
          <cell r="CO910">
            <v>0</v>
          </cell>
          <cell r="CP910">
            <v>0</v>
          </cell>
          <cell r="CQ910">
            <v>0</v>
          </cell>
          <cell r="CR910">
            <v>0</v>
          </cell>
          <cell r="CS910">
            <v>0</v>
          </cell>
          <cell r="CT910">
            <v>0</v>
          </cell>
          <cell r="CU910">
            <v>0</v>
          </cell>
          <cell r="CV910">
            <v>0</v>
          </cell>
          <cell r="CW910">
            <v>0</v>
          </cell>
          <cell r="EE910">
            <v>0</v>
          </cell>
          <cell r="EF910">
            <v>0</v>
          </cell>
          <cell r="EG910">
            <v>0</v>
          </cell>
          <cell r="EH910">
            <v>0</v>
          </cell>
          <cell r="EI910">
            <v>0</v>
          </cell>
          <cell r="EJ910">
            <v>0</v>
          </cell>
          <cell r="EK910">
            <v>0</v>
          </cell>
          <cell r="EL910">
            <v>0</v>
          </cell>
          <cell r="EM910">
            <v>0</v>
          </cell>
        </row>
        <row r="911">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cell r="BD911">
            <v>0</v>
          </cell>
          <cell r="BE911">
            <v>0</v>
          </cell>
          <cell r="BF911">
            <v>0</v>
          </cell>
          <cell r="BG911">
            <v>0</v>
          </cell>
          <cell r="BH911">
            <v>0</v>
          </cell>
          <cell r="BI911">
            <v>0</v>
          </cell>
          <cell r="BJ911">
            <v>0</v>
          </cell>
          <cell r="BK911">
            <v>0</v>
          </cell>
          <cell r="BL911">
            <v>0</v>
          </cell>
          <cell r="BM911">
            <v>0</v>
          </cell>
          <cell r="BN911">
            <v>0</v>
          </cell>
          <cell r="BO911">
            <v>0</v>
          </cell>
          <cell r="BP911">
            <v>0</v>
          </cell>
          <cell r="BQ911">
            <v>0</v>
          </cell>
          <cell r="BR911">
            <v>0</v>
          </cell>
          <cell r="BS911">
            <v>0</v>
          </cell>
          <cell r="BT911">
            <v>0</v>
          </cell>
          <cell r="BU911">
            <v>0</v>
          </cell>
          <cell r="BV911">
            <v>0</v>
          </cell>
          <cell r="BW911">
            <v>0</v>
          </cell>
          <cell r="BX911">
            <v>0</v>
          </cell>
          <cell r="BY911">
            <v>0</v>
          </cell>
          <cell r="BZ911">
            <v>0</v>
          </cell>
          <cell r="CA911">
            <v>0</v>
          </cell>
          <cell r="CB911">
            <v>0</v>
          </cell>
          <cell r="CC911">
            <v>0</v>
          </cell>
          <cell r="CD911">
            <v>0</v>
          </cell>
          <cell r="CE911">
            <v>0</v>
          </cell>
          <cell r="CF911">
            <v>0</v>
          </cell>
          <cell r="CG911">
            <v>0</v>
          </cell>
          <cell r="CH911">
            <v>0</v>
          </cell>
          <cell r="CN911">
            <v>0</v>
          </cell>
          <cell r="CO911">
            <v>0</v>
          </cell>
          <cell r="CP911">
            <v>0</v>
          </cell>
          <cell r="CQ911">
            <v>0</v>
          </cell>
          <cell r="CR911">
            <v>0</v>
          </cell>
          <cell r="CS911">
            <v>0</v>
          </cell>
          <cell r="CT911">
            <v>0</v>
          </cell>
          <cell r="CU911">
            <v>0</v>
          </cell>
          <cell r="CV911">
            <v>0</v>
          </cell>
          <cell r="CW911">
            <v>0</v>
          </cell>
          <cell r="EE911">
            <v>0</v>
          </cell>
          <cell r="EF911">
            <v>0</v>
          </cell>
          <cell r="EG911">
            <v>0</v>
          </cell>
          <cell r="EH911">
            <v>0</v>
          </cell>
          <cell r="EI911">
            <v>0</v>
          </cell>
          <cell r="EJ911">
            <v>0</v>
          </cell>
          <cell r="EK911">
            <v>0</v>
          </cell>
          <cell r="EL911">
            <v>0</v>
          </cell>
          <cell r="EM911">
            <v>0</v>
          </cell>
        </row>
        <row r="912">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cell r="BD912">
            <v>0</v>
          </cell>
          <cell r="BE912">
            <v>0</v>
          </cell>
          <cell r="BF912">
            <v>0</v>
          </cell>
          <cell r="BG912">
            <v>0</v>
          </cell>
          <cell r="BH912">
            <v>0</v>
          </cell>
          <cell r="BI912">
            <v>0</v>
          </cell>
          <cell r="BJ912">
            <v>0</v>
          </cell>
          <cell r="BK912">
            <v>0</v>
          </cell>
          <cell r="BL912">
            <v>0</v>
          </cell>
          <cell r="BM912">
            <v>0</v>
          </cell>
          <cell r="BN912">
            <v>0</v>
          </cell>
          <cell r="BO912">
            <v>0</v>
          </cell>
          <cell r="BP912">
            <v>0</v>
          </cell>
          <cell r="BQ912">
            <v>0</v>
          </cell>
          <cell r="BR912">
            <v>0</v>
          </cell>
          <cell r="BS912">
            <v>0</v>
          </cell>
          <cell r="BT912">
            <v>0</v>
          </cell>
          <cell r="BU912">
            <v>0</v>
          </cell>
          <cell r="BV912">
            <v>0</v>
          </cell>
          <cell r="BW912">
            <v>0</v>
          </cell>
          <cell r="BX912">
            <v>0</v>
          </cell>
          <cell r="BY912">
            <v>0</v>
          </cell>
          <cell r="BZ912">
            <v>0</v>
          </cell>
          <cell r="CA912">
            <v>0</v>
          </cell>
          <cell r="CB912">
            <v>0</v>
          </cell>
          <cell r="CC912">
            <v>0</v>
          </cell>
          <cell r="CD912">
            <v>0</v>
          </cell>
          <cell r="CE912">
            <v>0</v>
          </cell>
          <cell r="CF912">
            <v>0</v>
          </cell>
          <cell r="CG912">
            <v>0</v>
          </cell>
          <cell r="CH912">
            <v>0</v>
          </cell>
          <cell r="CN912">
            <v>0</v>
          </cell>
          <cell r="CO912">
            <v>0</v>
          </cell>
          <cell r="CP912">
            <v>0</v>
          </cell>
          <cell r="CQ912">
            <v>0</v>
          </cell>
          <cell r="CR912">
            <v>0</v>
          </cell>
          <cell r="CS912">
            <v>0</v>
          </cell>
          <cell r="CT912">
            <v>0</v>
          </cell>
          <cell r="CU912">
            <v>0</v>
          </cell>
          <cell r="CV912">
            <v>0</v>
          </cell>
          <cell r="CW912">
            <v>0</v>
          </cell>
          <cell r="EE912">
            <v>0</v>
          </cell>
          <cell r="EF912">
            <v>0</v>
          </cell>
          <cell r="EG912">
            <v>0</v>
          </cell>
          <cell r="EH912">
            <v>0</v>
          </cell>
          <cell r="EI912">
            <v>0</v>
          </cell>
          <cell r="EJ912">
            <v>0</v>
          </cell>
          <cell r="EK912">
            <v>0</v>
          </cell>
          <cell r="EL912">
            <v>0</v>
          </cell>
          <cell r="EM912">
            <v>0</v>
          </cell>
        </row>
        <row r="913">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0</v>
          </cell>
          <cell r="BJ913">
            <v>0</v>
          </cell>
          <cell r="BK913">
            <v>0</v>
          </cell>
          <cell r="BL913">
            <v>0</v>
          </cell>
          <cell r="BM913">
            <v>0</v>
          </cell>
          <cell r="BN913">
            <v>0</v>
          </cell>
          <cell r="BO913">
            <v>0</v>
          </cell>
          <cell r="BP913">
            <v>0</v>
          </cell>
          <cell r="BQ913">
            <v>0</v>
          </cell>
          <cell r="BR913">
            <v>0</v>
          </cell>
          <cell r="BS913">
            <v>0</v>
          </cell>
          <cell r="BT913">
            <v>0</v>
          </cell>
          <cell r="BU913">
            <v>0</v>
          </cell>
          <cell r="BV913">
            <v>0</v>
          </cell>
          <cell r="BW913">
            <v>0</v>
          </cell>
          <cell r="BX913">
            <v>0</v>
          </cell>
          <cell r="BY913">
            <v>0</v>
          </cell>
          <cell r="BZ913">
            <v>0</v>
          </cell>
          <cell r="CA913">
            <v>0</v>
          </cell>
          <cell r="CB913">
            <v>0</v>
          </cell>
          <cell r="CC913">
            <v>0</v>
          </cell>
          <cell r="CD913">
            <v>0</v>
          </cell>
          <cell r="CE913">
            <v>0</v>
          </cell>
          <cell r="CF913">
            <v>0</v>
          </cell>
          <cell r="CG913">
            <v>0</v>
          </cell>
          <cell r="CH913">
            <v>0</v>
          </cell>
          <cell r="CN913">
            <v>0</v>
          </cell>
          <cell r="CO913">
            <v>0</v>
          </cell>
          <cell r="CP913">
            <v>0</v>
          </cell>
          <cell r="CQ913">
            <v>0</v>
          </cell>
          <cell r="CR913">
            <v>0</v>
          </cell>
          <cell r="CS913">
            <v>0</v>
          </cell>
          <cell r="CT913">
            <v>0</v>
          </cell>
          <cell r="CU913">
            <v>0</v>
          </cell>
          <cell r="CV913">
            <v>0</v>
          </cell>
          <cell r="CW913">
            <v>0</v>
          </cell>
          <cell r="EE913">
            <v>0</v>
          </cell>
          <cell r="EF913">
            <v>0</v>
          </cell>
          <cell r="EG913">
            <v>0</v>
          </cell>
          <cell r="EH913">
            <v>0</v>
          </cell>
          <cell r="EI913">
            <v>0</v>
          </cell>
          <cell r="EJ913">
            <v>0</v>
          </cell>
          <cell r="EK913">
            <v>0</v>
          </cell>
          <cell r="EL913">
            <v>0</v>
          </cell>
          <cell r="EM913">
            <v>0</v>
          </cell>
        </row>
        <row r="914">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cell r="BD914">
            <v>0</v>
          </cell>
          <cell r="BE914">
            <v>0</v>
          </cell>
          <cell r="BF914">
            <v>0</v>
          </cell>
          <cell r="BG914">
            <v>0</v>
          </cell>
          <cell r="BH914">
            <v>0</v>
          </cell>
          <cell r="BI914">
            <v>0</v>
          </cell>
          <cell r="BJ914">
            <v>0</v>
          </cell>
          <cell r="BK914">
            <v>0</v>
          </cell>
          <cell r="BL914">
            <v>0</v>
          </cell>
          <cell r="BM914">
            <v>0</v>
          </cell>
          <cell r="BN914">
            <v>0</v>
          </cell>
          <cell r="BO914">
            <v>0</v>
          </cell>
          <cell r="BP914">
            <v>0</v>
          </cell>
          <cell r="BQ914">
            <v>0</v>
          </cell>
          <cell r="BR914">
            <v>0</v>
          </cell>
          <cell r="BS914">
            <v>0</v>
          </cell>
          <cell r="BT914">
            <v>0</v>
          </cell>
          <cell r="BU914">
            <v>0</v>
          </cell>
          <cell r="BV914">
            <v>0</v>
          </cell>
          <cell r="BW914">
            <v>0</v>
          </cell>
          <cell r="BX914">
            <v>0</v>
          </cell>
          <cell r="BY914">
            <v>0</v>
          </cell>
          <cell r="BZ914">
            <v>0</v>
          </cell>
          <cell r="CA914">
            <v>0</v>
          </cell>
          <cell r="CB914">
            <v>0</v>
          </cell>
          <cell r="CC914">
            <v>0</v>
          </cell>
          <cell r="CD914">
            <v>0</v>
          </cell>
          <cell r="CE914">
            <v>0</v>
          </cell>
          <cell r="CF914">
            <v>0</v>
          </cell>
          <cell r="CG914">
            <v>0</v>
          </cell>
          <cell r="CH914">
            <v>0</v>
          </cell>
          <cell r="CN914">
            <v>0</v>
          </cell>
          <cell r="CO914">
            <v>0</v>
          </cell>
          <cell r="CP914">
            <v>0</v>
          </cell>
          <cell r="CQ914">
            <v>0</v>
          </cell>
          <cell r="CR914">
            <v>0</v>
          </cell>
          <cell r="CS914">
            <v>0</v>
          </cell>
          <cell r="CT914">
            <v>0</v>
          </cell>
          <cell r="CU914">
            <v>0</v>
          </cell>
          <cell r="CV914">
            <v>0</v>
          </cell>
          <cell r="CW914">
            <v>0</v>
          </cell>
          <cell r="EE914">
            <v>0</v>
          </cell>
          <cell r="EF914">
            <v>0</v>
          </cell>
          <cell r="EG914">
            <v>0</v>
          </cell>
          <cell r="EH914">
            <v>0</v>
          </cell>
          <cell r="EI914">
            <v>0</v>
          </cell>
          <cell r="EJ914">
            <v>0</v>
          </cell>
          <cell r="EK914">
            <v>0</v>
          </cell>
          <cell r="EL914">
            <v>0</v>
          </cell>
          <cell r="EM914">
            <v>0</v>
          </cell>
        </row>
        <row r="915">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cell r="BD915">
            <v>0</v>
          </cell>
          <cell r="BE915">
            <v>0</v>
          </cell>
          <cell r="BF915">
            <v>0</v>
          </cell>
          <cell r="BG915">
            <v>0</v>
          </cell>
          <cell r="BH915">
            <v>0</v>
          </cell>
          <cell r="BI915">
            <v>0</v>
          </cell>
          <cell r="BJ915">
            <v>0</v>
          </cell>
          <cell r="BK915">
            <v>0</v>
          </cell>
          <cell r="BL915">
            <v>0</v>
          </cell>
          <cell r="BM915">
            <v>0</v>
          </cell>
          <cell r="BN915">
            <v>0</v>
          </cell>
          <cell r="BO915">
            <v>0</v>
          </cell>
          <cell r="BP915">
            <v>0</v>
          </cell>
          <cell r="BQ915">
            <v>0</v>
          </cell>
          <cell r="BR915">
            <v>0</v>
          </cell>
          <cell r="BS915">
            <v>0</v>
          </cell>
          <cell r="BT915">
            <v>0</v>
          </cell>
          <cell r="BU915">
            <v>0</v>
          </cell>
          <cell r="BV915">
            <v>0</v>
          </cell>
          <cell r="BW915">
            <v>0</v>
          </cell>
          <cell r="BX915">
            <v>0</v>
          </cell>
          <cell r="BY915">
            <v>0</v>
          </cell>
          <cell r="BZ915">
            <v>0</v>
          </cell>
          <cell r="CA915">
            <v>0</v>
          </cell>
          <cell r="CB915">
            <v>0</v>
          </cell>
          <cell r="CC915">
            <v>0</v>
          </cell>
          <cell r="CD915">
            <v>0</v>
          </cell>
          <cell r="CE915">
            <v>0</v>
          </cell>
          <cell r="CF915">
            <v>0</v>
          </cell>
          <cell r="CG915">
            <v>0</v>
          </cell>
          <cell r="CH915">
            <v>0</v>
          </cell>
          <cell r="CN915">
            <v>0</v>
          </cell>
          <cell r="CO915">
            <v>0</v>
          </cell>
          <cell r="CP915">
            <v>0</v>
          </cell>
          <cell r="CQ915">
            <v>0</v>
          </cell>
          <cell r="CR915">
            <v>0</v>
          </cell>
          <cell r="CS915">
            <v>0</v>
          </cell>
          <cell r="CT915">
            <v>0</v>
          </cell>
          <cell r="CU915">
            <v>0</v>
          </cell>
          <cell r="CV915">
            <v>0</v>
          </cell>
          <cell r="CW915">
            <v>0</v>
          </cell>
          <cell r="EE915">
            <v>0</v>
          </cell>
          <cell r="EF915">
            <v>0</v>
          </cell>
          <cell r="EG915">
            <v>0</v>
          </cell>
          <cell r="EH915">
            <v>0</v>
          </cell>
          <cell r="EI915">
            <v>0</v>
          </cell>
          <cell r="EJ915">
            <v>0</v>
          </cell>
          <cell r="EK915">
            <v>0</v>
          </cell>
          <cell r="EL915">
            <v>0</v>
          </cell>
          <cell r="EM915">
            <v>0</v>
          </cell>
        </row>
        <row r="916">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cell r="BD916">
            <v>0</v>
          </cell>
          <cell r="BE916">
            <v>0</v>
          </cell>
          <cell r="BF916">
            <v>0</v>
          </cell>
          <cell r="BG916">
            <v>0</v>
          </cell>
          <cell r="BH916">
            <v>0</v>
          </cell>
          <cell r="BI916">
            <v>0</v>
          </cell>
          <cell r="BJ916">
            <v>0</v>
          </cell>
          <cell r="BK916">
            <v>0</v>
          </cell>
          <cell r="BL916">
            <v>0</v>
          </cell>
          <cell r="BM916">
            <v>0</v>
          </cell>
          <cell r="BN916">
            <v>0</v>
          </cell>
          <cell r="BO916">
            <v>0</v>
          </cell>
          <cell r="BP916">
            <v>0</v>
          </cell>
          <cell r="BQ916">
            <v>0</v>
          </cell>
          <cell r="BR916">
            <v>0</v>
          </cell>
          <cell r="BS916">
            <v>0</v>
          </cell>
          <cell r="BT916">
            <v>0</v>
          </cell>
          <cell r="BU916">
            <v>0</v>
          </cell>
          <cell r="BV916">
            <v>0</v>
          </cell>
          <cell r="BW916">
            <v>0</v>
          </cell>
          <cell r="BX916">
            <v>0</v>
          </cell>
          <cell r="BY916">
            <v>0</v>
          </cell>
          <cell r="BZ916">
            <v>0</v>
          </cell>
          <cell r="CA916">
            <v>0</v>
          </cell>
          <cell r="CB916">
            <v>0</v>
          </cell>
          <cell r="CC916">
            <v>0</v>
          </cell>
          <cell r="CD916">
            <v>0</v>
          </cell>
          <cell r="CE916">
            <v>0</v>
          </cell>
          <cell r="CF916">
            <v>0</v>
          </cell>
          <cell r="CG916">
            <v>0</v>
          </cell>
          <cell r="CH916">
            <v>0</v>
          </cell>
          <cell r="CN916">
            <v>0</v>
          </cell>
          <cell r="CO916">
            <v>0</v>
          </cell>
          <cell r="CP916">
            <v>0</v>
          </cell>
          <cell r="CQ916">
            <v>0</v>
          </cell>
          <cell r="CR916">
            <v>0</v>
          </cell>
          <cell r="CS916">
            <v>0</v>
          </cell>
          <cell r="CT916">
            <v>0</v>
          </cell>
          <cell r="CU916">
            <v>0</v>
          </cell>
          <cell r="CV916">
            <v>0</v>
          </cell>
          <cell r="CW916">
            <v>0</v>
          </cell>
          <cell r="EE916">
            <v>0</v>
          </cell>
          <cell r="EF916">
            <v>0</v>
          </cell>
          <cell r="EG916">
            <v>0</v>
          </cell>
          <cell r="EH916">
            <v>0</v>
          </cell>
          <cell r="EI916">
            <v>0</v>
          </cell>
          <cell r="EJ916">
            <v>0</v>
          </cell>
          <cell r="EK916">
            <v>0</v>
          </cell>
          <cell r="EL916">
            <v>0</v>
          </cell>
          <cell r="EM916">
            <v>0</v>
          </cell>
        </row>
        <row r="917">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cell r="BD917">
            <v>0</v>
          </cell>
          <cell r="BE917">
            <v>0</v>
          </cell>
          <cell r="BF917">
            <v>0</v>
          </cell>
          <cell r="BG917">
            <v>0</v>
          </cell>
          <cell r="BH917">
            <v>0</v>
          </cell>
          <cell r="BI917">
            <v>0</v>
          </cell>
          <cell r="BJ917">
            <v>0</v>
          </cell>
          <cell r="BK917">
            <v>0</v>
          </cell>
          <cell r="BL917">
            <v>0</v>
          </cell>
          <cell r="BM917">
            <v>0</v>
          </cell>
          <cell r="BN917">
            <v>0</v>
          </cell>
          <cell r="BO917">
            <v>0</v>
          </cell>
          <cell r="BP917">
            <v>0</v>
          </cell>
          <cell r="BQ917">
            <v>0</v>
          </cell>
          <cell r="BR917">
            <v>0</v>
          </cell>
          <cell r="BS917">
            <v>0</v>
          </cell>
          <cell r="BT917">
            <v>0</v>
          </cell>
          <cell r="BU917">
            <v>0</v>
          </cell>
          <cell r="BV917">
            <v>0</v>
          </cell>
          <cell r="BW917">
            <v>0</v>
          </cell>
          <cell r="BX917">
            <v>0</v>
          </cell>
          <cell r="BY917">
            <v>0</v>
          </cell>
          <cell r="BZ917">
            <v>0</v>
          </cell>
          <cell r="CA917">
            <v>0</v>
          </cell>
          <cell r="CB917">
            <v>0</v>
          </cell>
          <cell r="CC917">
            <v>0</v>
          </cell>
          <cell r="CD917">
            <v>0</v>
          </cell>
          <cell r="CE917">
            <v>0</v>
          </cell>
          <cell r="CF917">
            <v>0</v>
          </cell>
          <cell r="CG917">
            <v>0</v>
          </cell>
          <cell r="CH917">
            <v>0</v>
          </cell>
          <cell r="CN917">
            <v>0</v>
          </cell>
          <cell r="CO917">
            <v>0</v>
          </cell>
          <cell r="CP917">
            <v>0</v>
          </cell>
          <cell r="CQ917">
            <v>0</v>
          </cell>
          <cell r="CR917">
            <v>0</v>
          </cell>
          <cell r="CS917">
            <v>0</v>
          </cell>
          <cell r="CT917">
            <v>0</v>
          </cell>
          <cell r="CU917">
            <v>0</v>
          </cell>
          <cell r="CV917">
            <v>0</v>
          </cell>
          <cell r="CW917">
            <v>0</v>
          </cell>
          <cell r="EE917">
            <v>0</v>
          </cell>
          <cell r="EF917">
            <v>0</v>
          </cell>
          <cell r="EG917">
            <v>0</v>
          </cell>
          <cell r="EH917">
            <v>0</v>
          </cell>
          <cell r="EI917">
            <v>0</v>
          </cell>
          <cell r="EJ917">
            <v>0</v>
          </cell>
          <cell r="EK917">
            <v>0</v>
          </cell>
          <cell r="EL917">
            <v>0</v>
          </cell>
          <cell r="EM917">
            <v>0</v>
          </cell>
        </row>
        <row r="918">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cell r="BH918">
            <v>0</v>
          </cell>
          <cell r="BI918">
            <v>0</v>
          </cell>
          <cell r="BJ918">
            <v>0</v>
          </cell>
          <cell r="BK918">
            <v>0</v>
          </cell>
          <cell r="BL918">
            <v>0</v>
          </cell>
          <cell r="BM918">
            <v>0</v>
          </cell>
          <cell r="BN918">
            <v>0</v>
          </cell>
          <cell r="BO918">
            <v>0</v>
          </cell>
          <cell r="BP918">
            <v>0</v>
          </cell>
          <cell r="BQ918">
            <v>0</v>
          </cell>
          <cell r="BR918">
            <v>0</v>
          </cell>
          <cell r="BS918">
            <v>0</v>
          </cell>
          <cell r="BT918">
            <v>0</v>
          </cell>
          <cell r="BU918">
            <v>0</v>
          </cell>
          <cell r="BV918">
            <v>0</v>
          </cell>
          <cell r="BW918">
            <v>0</v>
          </cell>
          <cell r="BX918">
            <v>0</v>
          </cell>
          <cell r="BY918">
            <v>0</v>
          </cell>
          <cell r="BZ918">
            <v>0</v>
          </cell>
          <cell r="CA918">
            <v>0</v>
          </cell>
          <cell r="CB918">
            <v>0</v>
          </cell>
          <cell r="CC918">
            <v>0</v>
          </cell>
          <cell r="CD918">
            <v>0</v>
          </cell>
          <cell r="CE918">
            <v>0</v>
          </cell>
          <cell r="CF918">
            <v>0</v>
          </cell>
          <cell r="CG918">
            <v>0</v>
          </cell>
          <cell r="CH918">
            <v>0</v>
          </cell>
          <cell r="CN918">
            <v>0</v>
          </cell>
          <cell r="CO918">
            <v>0</v>
          </cell>
          <cell r="CP918">
            <v>0</v>
          </cell>
          <cell r="CQ918">
            <v>0</v>
          </cell>
          <cell r="CR918">
            <v>0</v>
          </cell>
          <cell r="CS918">
            <v>0</v>
          </cell>
          <cell r="CT918">
            <v>0</v>
          </cell>
          <cell r="CU918">
            <v>0</v>
          </cell>
          <cell r="CV918">
            <v>0</v>
          </cell>
          <cell r="CW918">
            <v>0</v>
          </cell>
          <cell r="EE918">
            <v>0</v>
          </cell>
          <cell r="EF918">
            <v>0</v>
          </cell>
          <cell r="EG918">
            <v>0</v>
          </cell>
          <cell r="EH918">
            <v>0</v>
          </cell>
          <cell r="EI918">
            <v>0</v>
          </cell>
          <cell r="EJ918">
            <v>0</v>
          </cell>
          <cell r="EK918">
            <v>0</v>
          </cell>
          <cell r="EL918">
            <v>0</v>
          </cell>
          <cell r="EM918">
            <v>0</v>
          </cell>
        </row>
        <row r="919">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cell r="BD919">
            <v>0</v>
          </cell>
          <cell r="BE919">
            <v>0</v>
          </cell>
          <cell r="BF919">
            <v>0</v>
          </cell>
          <cell r="BG919">
            <v>0</v>
          </cell>
          <cell r="BH919">
            <v>0</v>
          </cell>
          <cell r="BI919">
            <v>0</v>
          </cell>
          <cell r="BJ919">
            <v>0</v>
          </cell>
          <cell r="BK919">
            <v>0</v>
          </cell>
          <cell r="BL919">
            <v>0</v>
          </cell>
          <cell r="BM919">
            <v>0</v>
          </cell>
          <cell r="BN919">
            <v>0</v>
          </cell>
          <cell r="BO919">
            <v>0</v>
          </cell>
          <cell r="BP919">
            <v>0</v>
          </cell>
          <cell r="BQ919">
            <v>0</v>
          </cell>
          <cell r="BR919">
            <v>0</v>
          </cell>
          <cell r="BS919">
            <v>0</v>
          </cell>
          <cell r="BT919">
            <v>0</v>
          </cell>
          <cell r="BU919">
            <v>0</v>
          </cell>
          <cell r="BV919">
            <v>0</v>
          </cell>
          <cell r="BW919">
            <v>0</v>
          </cell>
          <cell r="BX919">
            <v>0</v>
          </cell>
          <cell r="BY919">
            <v>0</v>
          </cell>
          <cell r="BZ919">
            <v>0</v>
          </cell>
          <cell r="CA919">
            <v>0</v>
          </cell>
          <cell r="CB919">
            <v>0</v>
          </cell>
          <cell r="CC919">
            <v>0</v>
          </cell>
          <cell r="CD919">
            <v>0</v>
          </cell>
          <cell r="CE919">
            <v>0</v>
          </cell>
          <cell r="CF919">
            <v>0</v>
          </cell>
          <cell r="CG919">
            <v>0</v>
          </cell>
          <cell r="CH919">
            <v>0</v>
          </cell>
          <cell r="CN919">
            <v>0</v>
          </cell>
          <cell r="CO919">
            <v>0</v>
          </cell>
          <cell r="CP919">
            <v>0</v>
          </cell>
          <cell r="CQ919">
            <v>0</v>
          </cell>
          <cell r="CR919">
            <v>0</v>
          </cell>
          <cell r="CS919">
            <v>0</v>
          </cell>
          <cell r="CT919">
            <v>0</v>
          </cell>
          <cell r="CU919">
            <v>0</v>
          </cell>
          <cell r="CV919">
            <v>0</v>
          </cell>
          <cell r="CW919">
            <v>0</v>
          </cell>
          <cell r="EE919">
            <v>0</v>
          </cell>
          <cell r="EF919">
            <v>0</v>
          </cell>
          <cell r="EG919">
            <v>0</v>
          </cell>
          <cell r="EH919">
            <v>0</v>
          </cell>
          <cell r="EI919">
            <v>0</v>
          </cell>
          <cell r="EJ919">
            <v>0</v>
          </cell>
          <cell r="EK919">
            <v>0</v>
          </cell>
          <cell r="EL919">
            <v>0</v>
          </cell>
          <cell r="EM919">
            <v>0</v>
          </cell>
        </row>
        <row r="920">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N920">
            <v>0</v>
          </cell>
          <cell r="CO920">
            <v>0</v>
          </cell>
          <cell r="CP920">
            <v>0</v>
          </cell>
          <cell r="CQ920">
            <v>0</v>
          </cell>
          <cell r="CR920">
            <v>0</v>
          </cell>
          <cell r="CS920">
            <v>0</v>
          </cell>
          <cell r="CT920">
            <v>0</v>
          </cell>
          <cell r="CU920">
            <v>0</v>
          </cell>
          <cell r="CV920">
            <v>0</v>
          </cell>
          <cell r="CW920">
            <v>0</v>
          </cell>
          <cell r="EE920">
            <v>0</v>
          </cell>
          <cell r="EF920">
            <v>0</v>
          </cell>
          <cell r="EG920">
            <v>0</v>
          </cell>
          <cell r="EH920">
            <v>0</v>
          </cell>
          <cell r="EI920">
            <v>0</v>
          </cell>
          <cell r="EJ920">
            <v>0</v>
          </cell>
          <cell r="EK920">
            <v>0</v>
          </cell>
          <cell r="EL920">
            <v>0</v>
          </cell>
          <cell r="EM920">
            <v>0</v>
          </cell>
        </row>
        <row r="921">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cell r="BD921">
            <v>0</v>
          </cell>
          <cell r="BE921">
            <v>0</v>
          </cell>
          <cell r="BF921">
            <v>0</v>
          </cell>
          <cell r="BG921">
            <v>0</v>
          </cell>
          <cell r="BH921">
            <v>0</v>
          </cell>
          <cell r="BI921">
            <v>0</v>
          </cell>
          <cell r="BJ921">
            <v>0</v>
          </cell>
          <cell r="BK921">
            <v>0</v>
          </cell>
          <cell r="BL921">
            <v>0</v>
          </cell>
          <cell r="BM921">
            <v>0</v>
          </cell>
          <cell r="BN921">
            <v>0</v>
          </cell>
          <cell r="BO921">
            <v>0</v>
          </cell>
          <cell r="BP921">
            <v>0</v>
          </cell>
          <cell r="BQ921">
            <v>0</v>
          </cell>
          <cell r="BR921">
            <v>0</v>
          </cell>
          <cell r="BS921">
            <v>0</v>
          </cell>
          <cell r="BT921">
            <v>0</v>
          </cell>
          <cell r="BU921">
            <v>0</v>
          </cell>
          <cell r="BV921">
            <v>0</v>
          </cell>
          <cell r="BW921">
            <v>0</v>
          </cell>
          <cell r="BX921">
            <v>0</v>
          </cell>
          <cell r="BY921">
            <v>0</v>
          </cell>
          <cell r="BZ921">
            <v>0</v>
          </cell>
          <cell r="CA921">
            <v>0</v>
          </cell>
          <cell r="CB921">
            <v>0</v>
          </cell>
          <cell r="CC921">
            <v>0</v>
          </cell>
          <cell r="CD921">
            <v>0</v>
          </cell>
          <cell r="CE921">
            <v>0</v>
          </cell>
          <cell r="CF921">
            <v>0</v>
          </cell>
          <cell r="CG921">
            <v>0</v>
          </cell>
          <cell r="CH921">
            <v>0</v>
          </cell>
          <cell r="CN921">
            <v>0</v>
          </cell>
          <cell r="CO921">
            <v>0</v>
          </cell>
          <cell r="CP921">
            <v>0</v>
          </cell>
          <cell r="CQ921">
            <v>0</v>
          </cell>
          <cell r="CR921">
            <v>0</v>
          </cell>
          <cell r="CS921">
            <v>0</v>
          </cell>
          <cell r="CT921">
            <v>0</v>
          </cell>
          <cell r="CU921">
            <v>0</v>
          </cell>
          <cell r="CV921">
            <v>0</v>
          </cell>
          <cell r="CW921">
            <v>0</v>
          </cell>
          <cell r="EE921">
            <v>0</v>
          </cell>
          <cell r="EF921">
            <v>0</v>
          </cell>
          <cell r="EG921">
            <v>0</v>
          </cell>
          <cell r="EH921">
            <v>0</v>
          </cell>
          <cell r="EI921">
            <v>0</v>
          </cell>
          <cell r="EJ921">
            <v>0</v>
          </cell>
          <cell r="EK921">
            <v>0</v>
          </cell>
          <cell r="EL921">
            <v>0</v>
          </cell>
          <cell r="EM921">
            <v>0</v>
          </cell>
        </row>
        <row r="922">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cell r="BD922">
            <v>0</v>
          </cell>
          <cell r="BE922">
            <v>0</v>
          </cell>
          <cell r="BF922">
            <v>0</v>
          </cell>
          <cell r="BG922">
            <v>0</v>
          </cell>
          <cell r="BH922">
            <v>0</v>
          </cell>
          <cell r="BI922">
            <v>0</v>
          </cell>
          <cell r="BJ922">
            <v>0</v>
          </cell>
          <cell r="BK922">
            <v>0</v>
          </cell>
          <cell r="BL922">
            <v>0</v>
          </cell>
          <cell r="BM922">
            <v>0</v>
          </cell>
          <cell r="BN922">
            <v>0</v>
          </cell>
          <cell r="BO922">
            <v>0</v>
          </cell>
          <cell r="BP922">
            <v>0</v>
          </cell>
          <cell r="BQ922">
            <v>0</v>
          </cell>
          <cell r="BR922">
            <v>0</v>
          </cell>
          <cell r="BS922">
            <v>0</v>
          </cell>
          <cell r="BT922">
            <v>0</v>
          </cell>
          <cell r="BU922">
            <v>0</v>
          </cell>
          <cell r="BV922">
            <v>0</v>
          </cell>
          <cell r="BW922">
            <v>0</v>
          </cell>
          <cell r="BX922">
            <v>0</v>
          </cell>
          <cell r="BY922">
            <v>0</v>
          </cell>
          <cell r="BZ922">
            <v>0</v>
          </cell>
          <cell r="CA922">
            <v>0</v>
          </cell>
          <cell r="CB922">
            <v>0</v>
          </cell>
          <cell r="CC922">
            <v>0</v>
          </cell>
          <cell r="CD922">
            <v>0</v>
          </cell>
          <cell r="CE922">
            <v>0</v>
          </cell>
          <cell r="CF922">
            <v>0</v>
          </cell>
          <cell r="CG922">
            <v>0</v>
          </cell>
          <cell r="CH922">
            <v>0</v>
          </cell>
          <cell r="CN922">
            <v>0</v>
          </cell>
          <cell r="CO922">
            <v>0</v>
          </cell>
          <cell r="CP922">
            <v>0</v>
          </cell>
          <cell r="CQ922">
            <v>0</v>
          </cell>
          <cell r="CR922">
            <v>0</v>
          </cell>
          <cell r="CS922">
            <v>0</v>
          </cell>
          <cell r="CT922">
            <v>0</v>
          </cell>
          <cell r="CU922">
            <v>0</v>
          </cell>
          <cell r="CV922">
            <v>0</v>
          </cell>
          <cell r="CW922">
            <v>0</v>
          </cell>
          <cell r="EE922">
            <v>0</v>
          </cell>
          <cell r="EF922">
            <v>0</v>
          </cell>
          <cell r="EG922">
            <v>0</v>
          </cell>
          <cell r="EH922">
            <v>0</v>
          </cell>
          <cell r="EI922">
            <v>0</v>
          </cell>
          <cell r="EJ922">
            <v>0</v>
          </cell>
          <cell r="EK922">
            <v>0</v>
          </cell>
          <cell r="EL922">
            <v>0</v>
          </cell>
          <cell r="EM922">
            <v>0</v>
          </cell>
        </row>
        <row r="923">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cell r="BD923">
            <v>0</v>
          </cell>
          <cell r="BE923">
            <v>0</v>
          </cell>
          <cell r="BF923">
            <v>0</v>
          </cell>
          <cell r="BG923">
            <v>0</v>
          </cell>
          <cell r="BH923">
            <v>0</v>
          </cell>
          <cell r="BI923">
            <v>0</v>
          </cell>
          <cell r="BJ923">
            <v>0</v>
          </cell>
          <cell r="BK923">
            <v>0</v>
          </cell>
          <cell r="BL923">
            <v>0</v>
          </cell>
          <cell r="BM923">
            <v>0</v>
          </cell>
          <cell r="BN923">
            <v>0</v>
          </cell>
          <cell r="BO923">
            <v>0</v>
          </cell>
          <cell r="BP923">
            <v>0</v>
          </cell>
          <cell r="BQ923">
            <v>0</v>
          </cell>
          <cell r="BR923">
            <v>0</v>
          </cell>
          <cell r="BS923">
            <v>0</v>
          </cell>
          <cell r="BT923">
            <v>0</v>
          </cell>
          <cell r="BU923">
            <v>0</v>
          </cell>
          <cell r="BV923">
            <v>0</v>
          </cell>
          <cell r="BW923">
            <v>0</v>
          </cell>
          <cell r="BX923">
            <v>0</v>
          </cell>
          <cell r="BY923">
            <v>0</v>
          </cell>
          <cell r="BZ923">
            <v>0</v>
          </cell>
          <cell r="CA923">
            <v>0</v>
          </cell>
          <cell r="CB923">
            <v>0</v>
          </cell>
          <cell r="CC923">
            <v>0</v>
          </cell>
          <cell r="CD923">
            <v>0</v>
          </cell>
          <cell r="CE923">
            <v>0</v>
          </cell>
          <cell r="CF923">
            <v>0</v>
          </cell>
          <cell r="CG923">
            <v>0</v>
          </cell>
          <cell r="CH923">
            <v>0</v>
          </cell>
          <cell r="CN923">
            <v>0</v>
          </cell>
          <cell r="CO923">
            <v>0</v>
          </cell>
          <cell r="CP923">
            <v>0</v>
          </cell>
          <cell r="CQ923">
            <v>0</v>
          </cell>
          <cell r="CR923">
            <v>0</v>
          </cell>
          <cell r="CS923">
            <v>0</v>
          </cell>
          <cell r="CT923">
            <v>0</v>
          </cell>
          <cell r="CU923">
            <v>0</v>
          </cell>
          <cell r="CV923">
            <v>0</v>
          </cell>
          <cell r="CW923">
            <v>0</v>
          </cell>
          <cell r="EE923">
            <v>0</v>
          </cell>
          <cell r="EF923">
            <v>0</v>
          </cell>
          <cell r="EG923">
            <v>0</v>
          </cell>
          <cell r="EH923">
            <v>0</v>
          </cell>
          <cell r="EI923">
            <v>0</v>
          </cell>
          <cell r="EJ923">
            <v>0</v>
          </cell>
          <cell r="EK923">
            <v>0</v>
          </cell>
          <cell r="EL923">
            <v>0</v>
          </cell>
          <cell r="EM923">
            <v>0</v>
          </cell>
        </row>
        <row r="924">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cell r="BD924">
            <v>0</v>
          </cell>
          <cell r="BE924">
            <v>0</v>
          </cell>
          <cell r="BF924">
            <v>0</v>
          </cell>
          <cell r="BG924">
            <v>0</v>
          </cell>
          <cell r="BH924">
            <v>0</v>
          </cell>
          <cell r="BI924">
            <v>0</v>
          </cell>
          <cell r="BJ924">
            <v>0</v>
          </cell>
          <cell r="BK924">
            <v>0</v>
          </cell>
          <cell r="BL924">
            <v>0</v>
          </cell>
          <cell r="BM924">
            <v>0</v>
          </cell>
          <cell r="BN924">
            <v>0</v>
          </cell>
          <cell r="BO924">
            <v>0</v>
          </cell>
          <cell r="BP924">
            <v>0</v>
          </cell>
          <cell r="BQ924">
            <v>0</v>
          </cell>
          <cell r="BR924">
            <v>0</v>
          </cell>
          <cell r="BS924">
            <v>0</v>
          </cell>
          <cell r="BT924">
            <v>0</v>
          </cell>
          <cell r="BU924">
            <v>0</v>
          </cell>
          <cell r="BV924">
            <v>0</v>
          </cell>
          <cell r="BW924">
            <v>0</v>
          </cell>
          <cell r="BX924">
            <v>0</v>
          </cell>
          <cell r="BY924">
            <v>0</v>
          </cell>
          <cell r="BZ924">
            <v>0</v>
          </cell>
          <cell r="CA924">
            <v>0</v>
          </cell>
          <cell r="CB924">
            <v>0</v>
          </cell>
          <cell r="CC924">
            <v>0</v>
          </cell>
          <cell r="CD924">
            <v>0</v>
          </cell>
          <cell r="CE924">
            <v>0</v>
          </cell>
          <cell r="CF924">
            <v>0</v>
          </cell>
          <cell r="CG924">
            <v>0</v>
          </cell>
          <cell r="CH924">
            <v>0</v>
          </cell>
          <cell r="CN924">
            <v>0</v>
          </cell>
          <cell r="CO924">
            <v>0</v>
          </cell>
          <cell r="CP924">
            <v>0</v>
          </cell>
          <cell r="CQ924">
            <v>0</v>
          </cell>
          <cell r="CR924">
            <v>0</v>
          </cell>
          <cell r="CS924">
            <v>0</v>
          </cell>
          <cell r="CT924">
            <v>0</v>
          </cell>
          <cell r="CU924">
            <v>0</v>
          </cell>
          <cell r="CV924">
            <v>0</v>
          </cell>
          <cell r="CW924">
            <v>0</v>
          </cell>
          <cell r="EE924">
            <v>0</v>
          </cell>
          <cell r="EF924">
            <v>0</v>
          </cell>
          <cell r="EG924">
            <v>0</v>
          </cell>
          <cell r="EH924">
            <v>0</v>
          </cell>
          <cell r="EI924">
            <v>0</v>
          </cell>
          <cell r="EJ924">
            <v>0</v>
          </cell>
          <cell r="EK924">
            <v>0</v>
          </cell>
          <cell r="EL924">
            <v>0</v>
          </cell>
          <cell r="EM924">
            <v>0</v>
          </cell>
        </row>
        <row r="925">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cell r="BD925">
            <v>0</v>
          </cell>
          <cell r="BE925">
            <v>0</v>
          </cell>
          <cell r="BF925">
            <v>0</v>
          </cell>
          <cell r="BG925">
            <v>0</v>
          </cell>
          <cell r="BH925">
            <v>0</v>
          </cell>
          <cell r="BI925">
            <v>0</v>
          </cell>
          <cell r="BJ925">
            <v>0</v>
          </cell>
          <cell r="BK925">
            <v>0</v>
          </cell>
          <cell r="BL925">
            <v>0</v>
          </cell>
          <cell r="BM925">
            <v>0</v>
          </cell>
          <cell r="BN925">
            <v>0</v>
          </cell>
          <cell r="BO925">
            <v>0</v>
          </cell>
          <cell r="BP925">
            <v>0</v>
          </cell>
          <cell r="BQ925">
            <v>0</v>
          </cell>
          <cell r="BR925">
            <v>0</v>
          </cell>
          <cell r="BS925">
            <v>0</v>
          </cell>
          <cell r="BT925">
            <v>0</v>
          </cell>
          <cell r="BU925">
            <v>0</v>
          </cell>
          <cell r="BV925">
            <v>0</v>
          </cell>
          <cell r="BW925">
            <v>0</v>
          </cell>
          <cell r="BX925">
            <v>0</v>
          </cell>
          <cell r="BY925">
            <v>0</v>
          </cell>
          <cell r="BZ925">
            <v>0</v>
          </cell>
          <cell r="CA925">
            <v>0</v>
          </cell>
          <cell r="CB925">
            <v>0</v>
          </cell>
          <cell r="CC925">
            <v>0</v>
          </cell>
          <cell r="CD925">
            <v>0</v>
          </cell>
          <cell r="CE925">
            <v>0</v>
          </cell>
          <cell r="CF925">
            <v>0</v>
          </cell>
          <cell r="CG925">
            <v>0</v>
          </cell>
          <cell r="CH925">
            <v>0</v>
          </cell>
          <cell r="CN925">
            <v>0</v>
          </cell>
          <cell r="CO925">
            <v>0</v>
          </cell>
          <cell r="CP925">
            <v>0</v>
          </cell>
          <cell r="CQ925">
            <v>0</v>
          </cell>
          <cell r="CR925">
            <v>0</v>
          </cell>
          <cell r="CS925">
            <v>0</v>
          </cell>
          <cell r="CT925">
            <v>0</v>
          </cell>
          <cell r="CU925">
            <v>0</v>
          </cell>
          <cell r="CV925">
            <v>0</v>
          </cell>
          <cell r="CW925">
            <v>0</v>
          </cell>
          <cell r="EE925">
            <v>0</v>
          </cell>
          <cell r="EF925">
            <v>0</v>
          </cell>
          <cell r="EG925">
            <v>0</v>
          </cell>
          <cell r="EH925">
            <v>0</v>
          </cell>
          <cell r="EI925">
            <v>0</v>
          </cell>
          <cell r="EJ925">
            <v>0</v>
          </cell>
          <cell r="EK925">
            <v>0</v>
          </cell>
          <cell r="EL925">
            <v>0</v>
          </cell>
          <cell r="EM925">
            <v>0</v>
          </cell>
        </row>
        <row r="926">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cell r="BH926">
            <v>0</v>
          </cell>
          <cell r="BI926">
            <v>0</v>
          </cell>
          <cell r="BJ926">
            <v>0</v>
          </cell>
          <cell r="BK926">
            <v>0</v>
          </cell>
          <cell r="BL926">
            <v>0</v>
          </cell>
          <cell r="BM926">
            <v>0</v>
          </cell>
          <cell r="BN926">
            <v>0</v>
          </cell>
          <cell r="BO926">
            <v>0</v>
          </cell>
          <cell r="BP926">
            <v>0</v>
          </cell>
          <cell r="BQ926">
            <v>0</v>
          </cell>
          <cell r="BR926">
            <v>0</v>
          </cell>
          <cell r="BS926">
            <v>0</v>
          </cell>
          <cell r="BT926">
            <v>0</v>
          </cell>
          <cell r="BU926">
            <v>0</v>
          </cell>
          <cell r="BV926">
            <v>0</v>
          </cell>
          <cell r="BW926">
            <v>0</v>
          </cell>
          <cell r="BX926">
            <v>0</v>
          </cell>
          <cell r="BY926">
            <v>0</v>
          </cell>
          <cell r="BZ926">
            <v>0</v>
          </cell>
          <cell r="CA926">
            <v>0</v>
          </cell>
          <cell r="CB926">
            <v>0</v>
          </cell>
          <cell r="CC926">
            <v>0</v>
          </cell>
          <cell r="CD926">
            <v>0</v>
          </cell>
          <cell r="CE926">
            <v>0</v>
          </cell>
          <cell r="CF926">
            <v>0</v>
          </cell>
          <cell r="CG926">
            <v>0</v>
          </cell>
          <cell r="CH926">
            <v>0</v>
          </cell>
          <cell r="CN926">
            <v>0</v>
          </cell>
          <cell r="CO926">
            <v>0</v>
          </cell>
          <cell r="CP926">
            <v>0</v>
          </cell>
          <cell r="CQ926">
            <v>0</v>
          </cell>
          <cell r="CR926">
            <v>0</v>
          </cell>
          <cell r="CS926">
            <v>0</v>
          </cell>
          <cell r="CT926">
            <v>0</v>
          </cell>
          <cell r="CU926">
            <v>0</v>
          </cell>
          <cell r="CV926">
            <v>0</v>
          </cell>
          <cell r="CW926">
            <v>0</v>
          </cell>
          <cell r="EE926">
            <v>0</v>
          </cell>
          <cell r="EF926">
            <v>0</v>
          </cell>
          <cell r="EG926">
            <v>0</v>
          </cell>
          <cell r="EH926">
            <v>0</v>
          </cell>
          <cell r="EI926">
            <v>0</v>
          </cell>
          <cell r="EJ926">
            <v>0</v>
          </cell>
          <cell r="EK926">
            <v>0</v>
          </cell>
          <cell r="EL926">
            <v>0</v>
          </cell>
          <cell r="EM926">
            <v>0</v>
          </cell>
        </row>
        <row r="927">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cell r="BD927">
            <v>0</v>
          </cell>
          <cell r="BE927">
            <v>0</v>
          </cell>
          <cell r="BF927">
            <v>0</v>
          </cell>
          <cell r="BG927">
            <v>0</v>
          </cell>
          <cell r="BH927">
            <v>0</v>
          </cell>
          <cell r="BI927">
            <v>0</v>
          </cell>
          <cell r="BJ927">
            <v>0</v>
          </cell>
          <cell r="BK927">
            <v>0</v>
          </cell>
          <cell r="BL927">
            <v>0</v>
          </cell>
          <cell r="BM927">
            <v>0</v>
          </cell>
          <cell r="BN927">
            <v>0</v>
          </cell>
          <cell r="BO927">
            <v>0</v>
          </cell>
          <cell r="BP927">
            <v>0</v>
          </cell>
          <cell r="BQ927">
            <v>0</v>
          </cell>
          <cell r="BR927">
            <v>0</v>
          </cell>
          <cell r="BS927">
            <v>0</v>
          </cell>
          <cell r="BT927">
            <v>0</v>
          </cell>
          <cell r="BU927">
            <v>0</v>
          </cell>
          <cell r="BV927">
            <v>0</v>
          </cell>
          <cell r="BW927">
            <v>0</v>
          </cell>
          <cell r="BX927">
            <v>0</v>
          </cell>
          <cell r="BY927">
            <v>0</v>
          </cell>
          <cell r="BZ927">
            <v>0</v>
          </cell>
          <cell r="CA927">
            <v>0</v>
          </cell>
          <cell r="CB927">
            <v>0</v>
          </cell>
          <cell r="CC927">
            <v>0</v>
          </cell>
          <cell r="CD927">
            <v>0</v>
          </cell>
          <cell r="CE927">
            <v>0</v>
          </cell>
          <cell r="CF927">
            <v>0</v>
          </cell>
          <cell r="CG927">
            <v>0</v>
          </cell>
          <cell r="CH927">
            <v>0</v>
          </cell>
          <cell r="CN927">
            <v>0</v>
          </cell>
          <cell r="CO927">
            <v>0</v>
          </cell>
          <cell r="CP927">
            <v>0</v>
          </cell>
          <cell r="CQ927">
            <v>0</v>
          </cell>
          <cell r="CR927">
            <v>0</v>
          </cell>
          <cell r="CS927">
            <v>0</v>
          </cell>
          <cell r="CT927">
            <v>0</v>
          </cell>
          <cell r="CU927">
            <v>0</v>
          </cell>
          <cell r="CV927">
            <v>0</v>
          </cell>
          <cell r="CW927">
            <v>0</v>
          </cell>
          <cell r="EE927">
            <v>0</v>
          </cell>
          <cell r="EF927">
            <v>0</v>
          </cell>
          <cell r="EG927">
            <v>0</v>
          </cell>
          <cell r="EH927">
            <v>0</v>
          </cell>
          <cell r="EI927">
            <v>0</v>
          </cell>
          <cell r="EJ927">
            <v>0</v>
          </cell>
          <cell r="EK927">
            <v>0</v>
          </cell>
          <cell r="EL927">
            <v>0</v>
          </cell>
          <cell r="EM927">
            <v>0</v>
          </cell>
        </row>
        <row r="928">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cell r="BH928">
            <v>0</v>
          </cell>
          <cell r="BI928">
            <v>0</v>
          </cell>
          <cell r="BJ928">
            <v>0</v>
          </cell>
          <cell r="BK928">
            <v>0</v>
          </cell>
          <cell r="BL928">
            <v>0</v>
          </cell>
          <cell r="BM928">
            <v>0</v>
          </cell>
          <cell r="BN928">
            <v>0</v>
          </cell>
          <cell r="BO928">
            <v>0</v>
          </cell>
          <cell r="BP928">
            <v>0</v>
          </cell>
          <cell r="BQ928">
            <v>0</v>
          </cell>
          <cell r="BR928">
            <v>0</v>
          </cell>
          <cell r="BS928">
            <v>0</v>
          </cell>
          <cell r="BT928">
            <v>0</v>
          </cell>
          <cell r="BU928">
            <v>0</v>
          </cell>
          <cell r="BV928">
            <v>0</v>
          </cell>
          <cell r="BW928">
            <v>0</v>
          </cell>
          <cell r="BX928">
            <v>0</v>
          </cell>
          <cell r="BY928">
            <v>0</v>
          </cell>
          <cell r="BZ928">
            <v>0</v>
          </cell>
          <cell r="CA928">
            <v>0</v>
          </cell>
          <cell r="CB928">
            <v>0</v>
          </cell>
          <cell r="CC928">
            <v>0</v>
          </cell>
          <cell r="CD928">
            <v>0</v>
          </cell>
          <cell r="CE928">
            <v>0</v>
          </cell>
          <cell r="CF928">
            <v>0</v>
          </cell>
          <cell r="CG928">
            <v>0</v>
          </cell>
          <cell r="CH928">
            <v>0</v>
          </cell>
          <cell r="CN928">
            <v>0</v>
          </cell>
          <cell r="CO928">
            <v>0</v>
          </cell>
          <cell r="CP928">
            <v>0</v>
          </cell>
          <cell r="CQ928">
            <v>0</v>
          </cell>
          <cell r="CR928">
            <v>0</v>
          </cell>
          <cell r="CS928">
            <v>0</v>
          </cell>
          <cell r="CT928">
            <v>0</v>
          </cell>
          <cell r="CU928">
            <v>0</v>
          </cell>
          <cell r="CV928">
            <v>0</v>
          </cell>
          <cell r="CW928">
            <v>0</v>
          </cell>
          <cell r="EE928">
            <v>0</v>
          </cell>
          <cell r="EF928">
            <v>0</v>
          </cell>
          <cell r="EG928">
            <v>0</v>
          </cell>
          <cell r="EH928">
            <v>0</v>
          </cell>
          <cell r="EI928">
            <v>0</v>
          </cell>
          <cell r="EJ928">
            <v>0</v>
          </cell>
          <cell r="EK928">
            <v>0</v>
          </cell>
          <cell r="EL928">
            <v>0</v>
          </cell>
          <cell r="EM928">
            <v>0</v>
          </cell>
        </row>
        <row r="929">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cell r="BD929">
            <v>0</v>
          </cell>
          <cell r="BE929">
            <v>0</v>
          </cell>
          <cell r="BF929">
            <v>0</v>
          </cell>
          <cell r="BG929">
            <v>0</v>
          </cell>
          <cell r="BH929">
            <v>0</v>
          </cell>
          <cell r="BI929">
            <v>0</v>
          </cell>
          <cell r="BJ929">
            <v>0</v>
          </cell>
          <cell r="BK929">
            <v>0</v>
          </cell>
          <cell r="BL929">
            <v>0</v>
          </cell>
          <cell r="BM929">
            <v>0</v>
          </cell>
          <cell r="BN929">
            <v>0</v>
          </cell>
          <cell r="BO929">
            <v>0</v>
          </cell>
          <cell r="BP929">
            <v>0</v>
          </cell>
          <cell r="BQ929">
            <v>0</v>
          </cell>
          <cell r="BR929">
            <v>0</v>
          </cell>
          <cell r="BS929">
            <v>0</v>
          </cell>
          <cell r="BT929">
            <v>0</v>
          </cell>
          <cell r="BU929">
            <v>0</v>
          </cell>
          <cell r="BV929">
            <v>0</v>
          </cell>
          <cell r="BW929">
            <v>0</v>
          </cell>
          <cell r="BX929">
            <v>0</v>
          </cell>
          <cell r="BY929">
            <v>0</v>
          </cell>
          <cell r="BZ929">
            <v>0</v>
          </cell>
          <cell r="CA929">
            <v>0</v>
          </cell>
          <cell r="CB929">
            <v>0</v>
          </cell>
          <cell r="CC929">
            <v>0</v>
          </cell>
          <cell r="CD929">
            <v>0</v>
          </cell>
          <cell r="CE929">
            <v>0</v>
          </cell>
          <cell r="CF929">
            <v>0</v>
          </cell>
          <cell r="CG929">
            <v>0</v>
          </cell>
          <cell r="CH929">
            <v>0</v>
          </cell>
          <cell r="CN929">
            <v>0</v>
          </cell>
          <cell r="CO929">
            <v>0</v>
          </cell>
          <cell r="CP929">
            <v>0</v>
          </cell>
          <cell r="CQ929">
            <v>0</v>
          </cell>
          <cell r="CR929">
            <v>0</v>
          </cell>
          <cell r="CS929">
            <v>0</v>
          </cell>
          <cell r="CT929">
            <v>0</v>
          </cell>
          <cell r="CU929">
            <v>0</v>
          </cell>
          <cell r="CV929">
            <v>0</v>
          </cell>
          <cell r="CW929">
            <v>0</v>
          </cell>
          <cell r="EE929">
            <v>0</v>
          </cell>
          <cell r="EF929">
            <v>0</v>
          </cell>
          <cell r="EG929">
            <v>0</v>
          </cell>
          <cell r="EH929">
            <v>0</v>
          </cell>
          <cell r="EI929">
            <v>0</v>
          </cell>
          <cell r="EJ929">
            <v>0</v>
          </cell>
          <cell r="EK929">
            <v>0</v>
          </cell>
          <cell r="EL929">
            <v>0</v>
          </cell>
          <cell r="EM929">
            <v>0</v>
          </cell>
        </row>
        <row r="930">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cell r="BD930">
            <v>0</v>
          </cell>
          <cell r="BE930">
            <v>0</v>
          </cell>
          <cell r="BF930">
            <v>0</v>
          </cell>
          <cell r="BG930">
            <v>0</v>
          </cell>
          <cell r="BH930">
            <v>0</v>
          </cell>
          <cell r="BI930">
            <v>0</v>
          </cell>
          <cell r="BJ930">
            <v>0</v>
          </cell>
          <cell r="BK930">
            <v>0</v>
          </cell>
          <cell r="BL930">
            <v>0</v>
          </cell>
          <cell r="BM930">
            <v>0</v>
          </cell>
          <cell r="BN930">
            <v>0</v>
          </cell>
          <cell r="BO930">
            <v>0</v>
          </cell>
          <cell r="BP930">
            <v>0</v>
          </cell>
          <cell r="BQ930">
            <v>0</v>
          </cell>
          <cell r="BR930">
            <v>0</v>
          </cell>
          <cell r="BS930">
            <v>0</v>
          </cell>
          <cell r="BT930">
            <v>0</v>
          </cell>
          <cell r="BU930">
            <v>0</v>
          </cell>
          <cell r="BV930">
            <v>0</v>
          </cell>
          <cell r="BW930">
            <v>0</v>
          </cell>
          <cell r="BX930">
            <v>0</v>
          </cell>
          <cell r="BY930">
            <v>0</v>
          </cell>
          <cell r="BZ930">
            <v>0</v>
          </cell>
          <cell r="CA930">
            <v>0</v>
          </cell>
          <cell r="CB930">
            <v>0</v>
          </cell>
          <cell r="CC930">
            <v>0</v>
          </cell>
          <cell r="CD930">
            <v>0</v>
          </cell>
          <cell r="CE930">
            <v>0</v>
          </cell>
          <cell r="CF930">
            <v>0</v>
          </cell>
          <cell r="CG930">
            <v>0</v>
          </cell>
          <cell r="CH930">
            <v>0</v>
          </cell>
          <cell r="CN930">
            <v>0</v>
          </cell>
          <cell r="CO930">
            <v>0</v>
          </cell>
          <cell r="CP930">
            <v>0</v>
          </cell>
          <cell r="CQ930">
            <v>0</v>
          </cell>
          <cell r="CR930">
            <v>0</v>
          </cell>
          <cell r="CS930">
            <v>0</v>
          </cell>
          <cell r="CT930">
            <v>0</v>
          </cell>
          <cell r="CU930">
            <v>0</v>
          </cell>
          <cell r="CV930">
            <v>0</v>
          </cell>
          <cell r="CW930">
            <v>0</v>
          </cell>
          <cell r="EE930">
            <v>0</v>
          </cell>
          <cell r="EF930">
            <v>0</v>
          </cell>
          <cell r="EG930">
            <v>0</v>
          </cell>
          <cell r="EH930">
            <v>0</v>
          </cell>
          <cell r="EI930">
            <v>0</v>
          </cell>
          <cell r="EJ930">
            <v>0</v>
          </cell>
          <cell r="EK930">
            <v>0</v>
          </cell>
          <cell r="EL930">
            <v>0</v>
          </cell>
          <cell r="EM930">
            <v>0</v>
          </cell>
        </row>
        <row r="931">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cell r="BH931">
            <v>0</v>
          </cell>
          <cell r="BI931">
            <v>0</v>
          </cell>
          <cell r="BJ931">
            <v>0</v>
          </cell>
          <cell r="BK931">
            <v>0</v>
          </cell>
          <cell r="BL931">
            <v>0</v>
          </cell>
          <cell r="BM931">
            <v>0</v>
          </cell>
          <cell r="BN931">
            <v>0</v>
          </cell>
          <cell r="BO931">
            <v>0</v>
          </cell>
          <cell r="BP931">
            <v>0</v>
          </cell>
          <cell r="BQ931">
            <v>0</v>
          </cell>
          <cell r="BR931">
            <v>0</v>
          </cell>
          <cell r="BS931">
            <v>0</v>
          </cell>
          <cell r="BT931">
            <v>0</v>
          </cell>
          <cell r="BU931">
            <v>0</v>
          </cell>
          <cell r="BV931">
            <v>0</v>
          </cell>
          <cell r="BW931">
            <v>0</v>
          </cell>
          <cell r="BX931">
            <v>0</v>
          </cell>
          <cell r="BY931">
            <v>0</v>
          </cell>
          <cell r="BZ931">
            <v>0</v>
          </cell>
          <cell r="CA931">
            <v>0</v>
          </cell>
          <cell r="CB931">
            <v>0</v>
          </cell>
          <cell r="CC931">
            <v>0</v>
          </cell>
          <cell r="CD931">
            <v>0</v>
          </cell>
          <cell r="CE931">
            <v>0</v>
          </cell>
          <cell r="CF931">
            <v>0</v>
          </cell>
          <cell r="CG931">
            <v>0</v>
          </cell>
          <cell r="CH931">
            <v>0</v>
          </cell>
          <cell r="CN931">
            <v>0</v>
          </cell>
          <cell r="CO931">
            <v>0</v>
          </cell>
          <cell r="CP931">
            <v>0</v>
          </cell>
          <cell r="CQ931">
            <v>0</v>
          </cell>
          <cell r="CR931">
            <v>0</v>
          </cell>
          <cell r="CS931">
            <v>0</v>
          </cell>
          <cell r="CT931">
            <v>0</v>
          </cell>
          <cell r="CU931">
            <v>0</v>
          </cell>
          <cell r="CV931">
            <v>0</v>
          </cell>
          <cell r="CW931">
            <v>0</v>
          </cell>
          <cell r="EE931">
            <v>0</v>
          </cell>
          <cell r="EF931">
            <v>0</v>
          </cell>
          <cell r="EG931">
            <v>0</v>
          </cell>
          <cell r="EH931">
            <v>0</v>
          </cell>
          <cell r="EI931">
            <v>0</v>
          </cell>
          <cell r="EJ931">
            <v>0</v>
          </cell>
          <cell r="EK931">
            <v>0</v>
          </cell>
          <cell r="EL931">
            <v>0</v>
          </cell>
          <cell r="EM931">
            <v>0</v>
          </cell>
        </row>
        <row r="932">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cell r="BD932">
            <v>0</v>
          </cell>
          <cell r="BE932">
            <v>0</v>
          </cell>
          <cell r="BF932">
            <v>0</v>
          </cell>
          <cell r="BG932">
            <v>0</v>
          </cell>
          <cell r="BH932">
            <v>0</v>
          </cell>
          <cell r="BI932">
            <v>0</v>
          </cell>
          <cell r="BJ932">
            <v>0</v>
          </cell>
          <cell r="BK932">
            <v>0</v>
          </cell>
          <cell r="BL932">
            <v>0</v>
          </cell>
          <cell r="BM932">
            <v>0</v>
          </cell>
          <cell r="BN932">
            <v>0</v>
          </cell>
          <cell r="BO932">
            <v>0</v>
          </cell>
          <cell r="BP932">
            <v>0</v>
          </cell>
          <cell r="BQ932">
            <v>0</v>
          </cell>
          <cell r="BR932">
            <v>0</v>
          </cell>
          <cell r="BS932">
            <v>0</v>
          </cell>
          <cell r="BT932">
            <v>0</v>
          </cell>
          <cell r="BU932">
            <v>0</v>
          </cell>
          <cell r="BV932">
            <v>0</v>
          </cell>
          <cell r="BW932">
            <v>0</v>
          </cell>
          <cell r="BX932">
            <v>0</v>
          </cell>
          <cell r="BY932">
            <v>0</v>
          </cell>
          <cell r="BZ932">
            <v>0</v>
          </cell>
          <cell r="CA932">
            <v>0</v>
          </cell>
          <cell r="CB932">
            <v>0</v>
          </cell>
          <cell r="CC932">
            <v>0</v>
          </cell>
          <cell r="CD932">
            <v>0</v>
          </cell>
          <cell r="CE932">
            <v>0</v>
          </cell>
          <cell r="CF932">
            <v>0</v>
          </cell>
          <cell r="CG932">
            <v>0</v>
          </cell>
          <cell r="CH932">
            <v>0</v>
          </cell>
          <cell r="CN932">
            <v>0</v>
          </cell>
          <cell r="CO932">
            <v>0</v>
          </cell>
          <cell r="CP932">
            <v>0</v>
          </cell>
          <cell r="CQ932">
            <v>0</v>
          </cell>
          <cell r="CR932">
            <v>0</v>
          </cell>
          <cell r="CS932">
            <v>0</v>
          </cell>
          <cell r="CT932">
            <v>0</v>
          </cell>
          <cell r="CU932">
            <v>0</v>
          </cell>
          <cell r="CV932">
            <v>0</v>
          </cell>
          <cell r="CW932">
            <v>0</v>
          </cell>
          <cell r="EE932">
            <v>0</v>
          </cell>
          <cell r="EF932">
            <v>0</v>
          </cell>
          <cell r="EG932">
            <v>0</v>
          </cell>
          <cell r="EH932">
            <v>0</v>
          </cell>
          <cell r="EI932">
            <v>0</v>
          </cell>
          <cell r="EJ932">
            <v>0</v>
          </cell>
          <cell r="EK932">
            <v>0</v>
          </cell>
          <cell r="EL932">
            <v>0</v>
          </cell>
          <cell r="EM932">
            <v>0</v>
          </cell>
        </row>
        <row r="933">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cell r="BD933">
            <v>0</v>
          </cell>
          <cell r="BE933">
            <v>0</v>
          </cell>
          <cell r="BF933">
            <v>0</v>
          </cell>
          <cell r="BG933">
            <v>0</v>
          </cell>
          <cell r="BH933">
            <v>0</v>
          </cell>
          <cell r="BI933">
            <v>0</v>
          </cell>
          <cell r="BJ933">
            <v>0</v>
          </cell>
          <cell r="BK933">
            <v>0</v>
          </cell>
          <cell r="BL933">
            <v>0</v>
          </cell>
          <cell r="BM933">
            <v>0</v>
          </cell>
          <cell r="BN933">
            <v>0</v>
          </cell>
          <cell r="BO933">
            <v>0</v>
          </cell>
          <cell r="BP933">
            <v>0</v>
          </cell>
          <cell r="BQ933">
            <v>0</v>
          </cell>
          <cell r="BR933">
            <v>0</v>
          </cell>
          <cell r="BS933">
            <v>0</v>
          </cell>
          <cell r="BT933">
            <v>0</v>
          </cell>
          <cell r="BU933">
            <v>0</v>
          </cell>
          <cell r="BV933">
            <v>0</v>
          </cell>
          <cell r="BW933">
            <v>0</v>
          </cell>
          <cell r="BX933">
            <v>0</v>
          </cell>
          <cell r="BY933">
            <v>0</v>
          </cell>
          <cell r="BZ933">
            <v>0</v>
          </cell>
          <cell r="CA933">
            <v>0</v>
          </cell>
          <cell r="CB933">
            <v>0</v>
          </cell>
          <cell r="CC933">
            <v>0</v>
          </cell>
          <cell r="CD933">
            <v>0</v>
          </cell>
          <cell r="CE933">
            <v>0</v>
          </cell>
          <cell r="CF933">
            <v>0</v>
          </cell>
          <cell r="CG933">
            <v>0</v>
          </cell>
          <cell r="CH933">
            <v>0</v>
          </cell>
          <cell r="CN933">
            <v>0</v>
          </cell>
          <cell r="CO933">
            <v>0</v>
          </cell>
          <cell r="CP933">
            <v>0</v>
          </cell>
          <cell r="CQ933">
            <v>0</v>
          </cell>
          <cell r="CR933">
            <v>0</v>
          </cell>
          <cell r="CS933">
            <v>0</v>
          </cell>
          <cell r="CT933">
            <v>0</v>
          </cell>
          <cell r="CU933">
            <v>0</v>
          </cell>
          <cell r="CV933">
            <v>0</v>
          </cell>
          <cell r="CW933">
            <v>0</v>
          </cell>
          <cell r="EE933">
            <v>0</v>
          </cell>
          <cell r="EF933">
            <v>0</v>
          </cell>
          <cell r="EG933">
            <v>0</v>
          </cell>
          <cell r="EH933">
            <v>0</v>
          </cell>
          <cell r="EI933">
            <v>0</v>
          </cell>
          <cell r="EJ933">
            <v>0</v>
          </cell>
          <cell r="EK933">
            <v>0</v>
          </cell>
          <cell r="EL933">
            <v>0</v>
          </cell>
          <cell r="EM933">
            <v>0</v>
          </cell>
        </row>
        <row r="934">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cell r="BD934">
            <v>0</v>
          </cell>
          <cell r="BE934">
            <v>0</v>
          </cell>
          <cell r="BF934">
            <v>0</v>
          </cell>
          <cell r="BG934">
            <v>0</v>
          </cell>
          <cell r="BH934">
            <v>0</v>
          </cell>
          <cell r="BI934">
            <v>0</v>
          </cell>
          <cell r="BJ934">
            <v>0</v>
          </cell>
          <cell r="BK934">
            <v>0</v>
          </cell>
          <cell r="BL934">
            <v>0</v>
          </cell>
          <cell r="BM934">
            <v>0</v>
          </cell>
          <cell r="BN934">
            <v>0</v>
          </cell>
          <cell r="BO934">
            <v>0</v>
          </cell>
          <cell r="BP934">
            <v>0</v>
          </cell>
          <cell r="BQ934">
            <v>0</v>
          </cell>
          <cell r="BR934">
            <v>0</v>
          </cell>
          <cell r="BS934">
            <v>0</v>
          </cell>
          <cell r="BT934">
            <v>0</v>
          </cell>
          <cell r="BU934">
            <v>0</v>
          </cell>
          <cell r="BV934">
            <v>0</v>
          </cell>
          <cell r="BW934">
            <v>0</v>
          </cell>
          <cell r="BX934">
            <v>0</v>
          </cell>
          <cell r="BY934">
            <v>0</v>
          </cell>
          <cell r="BZ934">
            <v>0</v>
          </cell>
          <cell r="CA934">
            <v>0</v>
          </cell>
          <cell r="CB934">
            <v>0</v>
          </cell>
          <cell r="CC934">
            <v>0</v>
          </cell>
          <cell r="CD934">
            <v>0</v>
          </cell>
          <cell r="CE934">
            <v>0</v>
          </cell>
          <cell r="CF934">
            <v>0</v>
          </cell>
          <cell r="CG934">
            <v>0</v>
          </cell>
          <cell r="CH934">
            <v>0</v>
          </cell>
          <cell r="CN934">
            <v>0</v>
          </cell>
          <cell r="CO934">
            <v>0</v>
          </cell>
          <cell r="CP934">
            <v>0</v>
          </cell>
          <cell r="CQ934">
            <v>0</v>
          </cell>
          <cell r="CR934">
            <v>0</v>
          </cell>
          <cell r="CS934">
            <v>0</v>
          </cell>
          <cell r="CT934">
            <v>0</v>
          </cell>
          <cell r="CU934">
            <v>0</v>
          </cell>
          <cell r="CV934">
            <v>0</v>
          </cell>
          <cell r="CW934">
            <v>0</v>
          </cell>
          <cell r="EE934">
            <v>0</v>
          </cell>
          <cell r="EF934">
            <v>0</v>
          </cell>
          <cell r="EG934">
            <v>0</v>
          </cell>
          <cell r="EH934">
            <v>0</v>
          </cell>
          <cell r="EI934">
            <v>0</v>
          </cell>
          <cell r="EJ934">
            <v>0</v>
          </cell>
          <cell r="EK934">
            <v>0</v>
          </cell>
          <cell r="EL934">
            <v>0</v>
          </cell>
          <cell r="EM934">
            <v>0</v>
          </cell>
        </row>
        <row r="935">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cell r="BD935">
            <v>0</v>
          </cell>
          <cell r="BE935">
            <v>0</v>
          </cell>
          <cell r="BF935">
            <v>0</v>
          </cell>
          <cell r="BG935">
            <v>0</v>
          </cell>
          <cell r="BH935">
            <v>0</v>
          </cell>
          <cell r="BI935">
            <v>0</v>
          </cell>
          <cell r="BJ935">
            <v>0</v>
          </cell>
          <cell r="BK935">
            <v>0</v>
          </cell>
          <cell r="BL935">
            <v>0</v>
          </cell>
          <cell r="BM935">
            <v>0</v>
          </cell>
          <cell r="BN935">
            <v>0</v>
          </cell>
          <cell r="BO935">
            <v>0</v>
          </cell>
          <cell r="BP935">
            <v>0</v>
          </cell>
          <cell r="BQ935">
            <v>0</v>
          </cell>
          <cell r="BR935">
            <v>0</v>
          </cell>
          <cell r="BS935">
            <v>0</v>
          </cell>
          <cell r="BT935">
            <v>0</v>
          </cell>
          <cell r="BU935">
            <v>0</v>
          </cell>
          <cell r="BV935">
            <v>0</v>
          </cell>
          <cell r="BW935">
            <v>0</v>
          </cell>
          <cell r="BX935">
            <v>0</v>
          </cell>
          <cell r="BY935">
            <v>0</v>
          </cell>
          <cell r="BZ935">
            <v>0</v>
          </cell>
          <cell r="CA935">
            <v>0</v>
          </cell>
          <cell r="CB935">
            <v>0</v>
          </cell>
          <cell r="CC935">
            <v>0</v>
          </cell>
          <cell r="CD935">
            <v>0</v>
          </cell>
          <cell r="CE935">
            <v>0</v>
          </cell>
          <cell r="CF935">
            <v>0</v>
          </cell>
          <cell r="CG935">
            <v>0</v>
          </cell>
          <cell r="CH935">
            <v>0</v>
          </cell>
          <cell r="CN935">
            <v>0</v>
          </cell>
          <cell r="CO935">
            <v>0</v>
          </cell>
          <cell r="CP935">
            <v>0</v>
          </cell>
          <cell r="CQ935">
            <v>0</v>
          </cell>
          <cell r="CR935">
            <v>0</v>
          </cell>
          <cell r="CS935">
            <v>0</v>
          </cell>
          <cell r="CT935">
            <v>0</v>
          </cell>
          <cell r="CU935">
            <v>0</v>
          </cell>
          <cell r="CV935">
            <v>0</v>
          </cell>
          <cell r="CW935">
            <v>0</v>
          </cell>
          <cell r="EE935">
            <v>0</v>
          </cell>
          <cell r="EF935">
            <v>0</v>
          </cell>
          <cell r="EG935">
            <v>0</v>
          </cell>
          <cell r="EH935">
            <v>0</v>
          </cell>
          <cell r="EI935">
            <v>0</v>
          </cell>
          <cell r="EJ935">
            <v>0</v>
          </cell>
          <cell r="EK935">
            <v>0</v>
          </cell>
          <cell r="EL935">
            <v>0</v>
          </cell>
          <cell r="EM935">
            <v>0</v>
          </cell>
        </row>
        <row r="936">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cell r="BD936">
            <v>0</v>
          </cell>
          <cell r="BE936">
            <v>0</v>
          </cell>
          <cell r="BF936">
            <v>0</v>
          </cell>
          <cell r="BG936">
            <v>0</v>
          </cell>
          <cell r="BH936">
            <v>0</v>
          </cell>
          <cell r="BI936">
            <v>0</v>
          </cell>
          <cell r="BJ936">
            <v>0</v>
          </cell>
          <cell r="BK936">
            <v>0</v>
          </cell>
          <cell r="BL936">
            <v>0</v>
          </cell>
          <cell r="BM936">
            <v>0</v>
          </cell>
          <cell r="BN936">
            <v>0</v>
          </cell>
          <cell r="BO936">
            <v>0</v>
          </cell>
          <cell r="BP936">
            <v>0</v>
          </cell>
          <cell r="BQ936">
            <v>0</v>
          </cell>
          <cell r="BR936">
            <v>0</v>
          </cell>
          <cell r="BS936">
            <v>0</v>
          </cell>
          <cell r="BT936">
            <v>0</v>
          </cell>
          <cell r="BU936">
            <v>0</v>
          </cell>
          <cell r="BV936">
            <v>0</v>
          </cell>
          <cell r="BW936">
            <v>0</v>
          </cell>
          <cell r="BX936">
            <v>0</v>
          </cell>
          <cell r="BY936">
            <v>0</v>
          </cell>
          <cell r="BZ936">
            <v>0</v>
          </cell>
          <cell r="CA936">
            <v>0</v>
          </cell>
          <cell r="CB936">
            <v>0</v>
          </cell>
          <cell r="CC936">
            <v>0</v>
          </cell>
          <cell r="CD936">
            <v>0</v>
          </cell>
          <cell r="CE936">
            <v>0</v>
          </cell>
          <cell r="CF936">
            <v>0</v>
          </cell>
          <cell r="CG936">
            <v>0</v>
          </cell>
          <cell r="CH936">
            <v>0</v>
          </cell>
          <cell r="CN936">
            <v>0</v>
          </cell>
          <cell r="CO936">
            <v>0</v>
          </cell>
          <cell r="CP936">
            <v>0</v>
          </cell>
          <cell r="CQ936">
            <v>0</v>
          </cell>
          <cell r="CR936">
            <v>0</v>
          </cell>
          <cell r="CS936">
            <v>0</v>
          </cell>
          <cell r="CT936">
            <v>0</v>
          </cell>
          <cell r="CU936">
            <v>0</v>
          </cell>
          <cell r="CV936">
            <v>0</v>
          </cell>
          <cell r="CW936">
            <v>0</v>
          </cell>
          <cell r="EE936">
            <v>0</v>
          </cell>
          <cell r="EF936">
            <v>0</v>
          </cell>
          <cell r="EG936">
            <v>0</v>
          </cell>
          <cell r="EH936">
            <v>0</v>
          </cell>
          <cell r="EI936">
            <v>0</v>
          </cell>
          <cell r="EJ936">
            <v>0</v>
          </cell>
          <cell r="EK936">
            <v>0</v>
          </cell>
          <cell r="EL936">
            <v>0</v>
          </cell>
          <cell r="EM936">
            <v>0</v>
          </cell>
        </row>
        <row r="937">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cell r="BD937">
            <v>0</v>
          </cell>
          <cell r="BE937">
            <v>0</v>
          </cell>
          <cell r="BF937">
            <v>0</v>
          </cell>
          <cell r="BG937">
            <v>0</v>
          </cell>
          <cell r="BH937">
            <v>0</v>
          </cell>
          <cell r="BI937">
            <v>0</v>
          </cell>
          <cell r="BJ937">
            <v>0</v>
          </cell>
          <cell r="BK937">
            <v>0</v>
          </cell>
          <cell r="BL937">
            <v>0</v>
          </cell>
          <cell r="BM937">
            <v>0</v>
          </cell>
          <cell r="BN937">
            <v>0</v>
          </cell>
          <cell r="BO937">
            <v>0</v>
          </cell>
          <cell r="BP937">
            <v>0</v>
          </cell>
          <cell r="BQ937">
            <v>0</v>
          </cell>
          <cell r="BR937">
            <v>0</v>
          </cell>
          <cell r="BS937">
            <v>0</v>
          </cell>
          <cell r="BT937">
            <v>0</v>
          </cell>
          <cell r="BU937">
            <v>0</v>
          </cell>
          <cell r="BV937">
            <v>0</v>
          </cell>
          <cell r="BW937">
            <v>0</v>
          </cell>
          <cell r="BX937">
            <v>0</v>
          </cell>
          <cell r="BY937">
            <v>0</v>
          </cell>
          <cell r="BZ937">
            <v>0</v>
          </cell>
          <cell r="CA937">
            <v>0</v>
          </cell>
          <cell r="CB937">
            <v>0</v>
          </cell>
          <cell r="CC937">
            <v>0</v>
          </cell>
          <cell r="CD937">
            <v>0</v>
          </cell>
          <cell r="CE937">
            <v>0</v>
          </cell>
          <cell r="CF937">
            <v>0</v>
          </cell>
          <cell r="CG937">
            <v>0</v>
          </cell>
          <cell r="CH937">
            <v>0</v>
          </cell>
          <cell r="CN937">
            <v>0</v>
          </cell>
          <cell r="CO937">
            <v>0</v>
          </cell>
          <cell r="CP937">
            <v>0</v>
          </cell>
          <cell r="CQ937">
            <v>0</v>
          </cell>
          <cell r="CR937">
            <v>0</v>
          </cell>
          <cell r="CS937">
            <v>0</v>
          </cell>
          <cell r="CT937">
            <v>0</v>
          </cell>
          <cell r="CU937">
            <v>0</v>
          </cell>
          <cell r="CV937">
            <v>0</v>
          </cell>
          <cell r="CW937">
            <v>0</v>
          </cell>
          <cell r="EE937">
            <v>0</v>
          </cell>
          <cell r="EF937">
            <v>0</v>
          </cell>
          <cell r="EG937">
            <v>0</v>
          </cell>
          <cell r="EH937">
            <v>0</v>
          </cell>
          <cell r="EI937">
            <v>0</v>
          </cell>
          <cell r="EJ937">
            <v>0</v>
          </cell>
          <cell r="EK937">
            <v>0</v>
          </cell>
          <cell r="EL937">
            <v>0</v>
          </cell>
          <cell r="EM937">
            <v>0</v>
          </cell>
        </row>
        <row r="938">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cell r="BD938">
            <v>0</v>
          </cell>
          <cell r="BE938">
            <v>0</v>
          </cell>
          <cell r="BF938">
            <v>0</v>
          </cell>
          <cell r="BG938">
            <v>0</v>
          </cell>
          <cell r="BH938">
            <v>0</v>
          </cell>
          <cell r="BI938">
            <v>0</v>
          </cell>
          <cell r="BJ938">
            <v>0</v>
          </cell>
          <cell r="BK938">
            <v>0</v>
          </cell>
          <cell r="BL938">
            <v>0</v>
          </cell>
          <cell r="BM938">
            <v>0</v>
          </cell>
          <cell r="BN938">
            <v>0</v>
          </cell>
          <cell r="BO938">
            <v>0</v>
          </cell>
          <cell r="BP938">
            <v>0</v>
          </cell>
          <cell r="BQ938">
            <v>0</v>
          </cell>
          <cell r="BR938">
            <v>0</v>
          </cell>
          <cell r="BS938">
            <v>0</v>
          </cell>
          <cell r="BT938">
            <v>0</v>
          </cell>
          <cell r="BU938">
            <v>0</v>
          </cell>
          <cell r="BV938">
            <v>0</v>
          </cell>
          <cell r="BW938">
            <v>0</v>
          </cell>
          <cell r="BX938">
            <v>0</v>
          </cell>
          <cell r="BY938">
            <v>0</v>
          </cell>
          <cell r="BZ938">
            <v>0</v>
          </cell>
          <cell r="CA938">
            <v>0</v>
          </cell>
          <cell r="CB938">
            <v>0</v>
          </cell>
          <cell r="CC938">
            <v>0</v>
          </cell>
          <cell r="CD938">
            <v>0</v>
          </cell>
          <cell r="CE938">
            <v>0</v>
          </cell>
          <cell r="CF938">
            <v>0</v>
          </cell>
          <cell r="CG938">
            <v>0</v>
          </cell>
          <cell r="CH938">
            <v>0</v>
          </cell>
          <cell r="CN938">
            <v>0</v>
          </cell>
          <cell r="CO938">
            <v>0</v>
          </cell>
          <cell r="CP938">
            <v>0</v>
          </cell>
          <cell r="CQ938">
            <v>0</v>
          </cell>
          <cell r="CR938">
            <v>0</v>
          </cell>
          <cell r="CS938">
            <v>0</v>
          </cell>
          <cell r="CT938">
            <v>0</v>
          </cell>
          <cell r="CU938">
            <v>0</v>
          </cell>
          <cell r="CV938">
            <v>0</v>
          </cell>
          <cell r="CW938">
            <v>0</v>
          </cell>
          <cell r="EE938">
            <v>0</v>
          </cell>
          <cell r="EF938">
            <v>0</v>
          </cell>
          <cell r="EG938">
            <v>0</v>
          </cell>
          <cell r="EH938">
            <v>0</v>
          </cell>
          <cell r="EI938">
            <v>0</v>
          </cell>
          <cell r="EJ938">
            <v>0</v>
          </cell>
          <cell r="EK938">
            <v>0</v>
          </cell>
          <cell r="EL938">
            <v>0</v>
          </cell>
          <cell r="EM938">
            <v>0</v>
          </cell>
        </row>
        <row r="939">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cell r="BD939">
            <v>0</v>
          </cell>
          <cell r="BE939">
            <v>0</v>
          </cell>
          <cell r="BF939">
            <v>0</v>
          </cell>
          <cell r="BG939">
            <v>0</v>
          </cell>
          <cell r="BH939">
            <v>0</v>
          </cell>
          <cell r="BI939">
            <v>0</v>
          </cell>
          <cell r="BJ939">
            <v>0</v>
          </cell>
          <cell r="BK939">
            <v>0</v>
          </cell>
          <cell r="BL939">
            <v>0</v>
          </cell>
          <cell r="BM939">
            <v>0</v>
          </cell>
          <cell r="BN939">
            <v>0</v>
          </cell>
          <cell r="BO939">
            <v>0</v>
          </cell>
          <cell r="BP939">
            <v>0</v>
          </cell>
          <cell r="BQ939">
            <v>0</v>
          </cell>
          <cell r="BR939">
            <v>0</v>
          </cell>
          <cell r="BS939">
            <v>0</v>
          </cell>
          <cell r="BT939">
            <v>0</v>
          </cell>
          <cell r="BU939">
            <v>0</v>
          </cell>
          <cell r="BV939">
            <v>0</v>
          </cell>
          <cell r="BW939">
            <v>0</v>
          </cell>
          <cell r="BX939">
            <v>0</v>
          </cell>
          <cell r="BY939">
            <v>0</v>
          </cell>
          <cell r="BZ939">
            <v>0</v>
          </cell>
          <cell r="CA939">
            <v>0</v>
          </cell>
          <cell r="CB939">
            <v>0</v>
          </cell>
          <cell r="CC939">
            <v>0</v>
          </cell>
          <cell r="CD939">
            <v>0</v>
          </cell>
          <cell r="CE939">
            <v>0</v>
          </cell>
          <cell r="CF939">
            <v>0</v>
          </cell>
          <cell r="CG939">
            <v>0</v>
          </cell>
          <cell r="CH939">
            <v>0</v>
          </cell>
          <cell r="CN939">
            <v>0</v>
          </cell>
          <cell r="CO939">
            <v>0</v>
          </cell>
          <cell r="CP939">
            <v>0</v>
          </cell>
          <cell r="CQ939">
            <v>0</v>
          </cell>
          <cell r="CR939">
            <v>0</v>
          </cell>
          <cell r="CS939">
            <v>0</v>
          </cell>
          <cell r="CT939">
            <v>0</v>
          </cell>
          <cell r="CU939">
            <v>0</v>
          </cell>
          <cell r="CV939">
            <v>0</v>
          </cell>
          <cell r="CW939">
            <v>0</v>
          </cell>
          <cell r="EE939">
            <v>0</v>
          </cell>
          <cell r="EF939">
            <v>0</v>
          </cell>
          <cell r="EG939">
            <v>0</v>
          </cell>
          <cell r="EH939">
            <v>0</v>
          </cell>
          <cell r="EI939">
            <v>0</v>
          </cell>
          <cell r="EJ939">
            <v>0</v>
          </cell>
          <cell r="EK939">
            <v>0</v>
          </cell>
          <cell r="EL939">
            <v>0</v>
          </cell>
          <cell r="EM939">
            <v>0</v>
          </cell>
        </row>
        <row r="940">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cell r="BD940">
            <v>0</v>
          </cell>
          <cell r="BE940">
            <v>0</v>
          </cell>
          <cell r="BF940">
            <v>0</v>
          </cell>
          <cell r="BG940">
            <v>0</v>
          </cell>
          <cell r="BH940">
            <v>0</v>
          </cell>
          <cell r="BI940">
            <v>0</v>
          </cell>
          <cell r="BJ940">
            <v>0</v>
          </cell>
          <cell r="BK940">
            <v>0</v>
          </cell>
          <cell r="BL940">
            <v>0</v>
          </cell>
          <cell r="BM940">
            <v>0</v>
          </cell>
          <cell r="BN940">
            <v>0</v>
          </cell>
          <cell r="BO940">
            <v>0</v>
          </cell>
          <cell r="BP940">
            <v>0</v>
          </cell>
          <cell r="BQ940">
            <v>0</v>
          </cell>
          <cell r="BR940">
            <v>0</v>
          </cell>
          <cell r="BS940">
            <v>0</v>
          </cell>
          <cell r="BT940">
            <v>0</v>
          </cell>
          <cell r="BU940">
            <v>0</v>
          </cell>
          <cell r="BV940">
            <v>0</v>
          </cell>
          <cell r="BW940">
            <v>0</v>
          </cell>
          <cell r="BX940">
            <v>0</v>
          </cell>
          <cell r="BY940">
            <v>0</v>
          </cell>
          <cell r="BZ940">
            <v>0</v>
          </cell>
          <cell r="CA940">
            <v>0</v>
          </cell>
          <cell r="CB940">
            <v>0</v>
          </cell>
          <cell r="CC940">
            <v>0</v>
          </cell>
          <cell r="CD940">
            <v>0</v>
          </cell>
          <cell r="CE940">
            <v>0</v>
          </cell>
          <cell r="CF940">
            <v>0</v>
          </cell>
          <cell r="CG940">
            <v>0</v>
          </cell>
          <cell r="CH940">
            <v>0</v>
          </cell>
          <cell r="CN940">
            <v>0</v>
          </cell>
          <cell r="CO940">
            <v>0</v>
          </cell>
          <cell r="CP940">
            <v>0</v>
          </cell>
          <cell r="CQ940">
            <v>0</v>
          </cell>
          <cell r="CR940">
            <v>0</v>
          </cell>
          <cell r="CS940">
            <v>0</v>
          </cell>
          <cell r="CT940">
            <v>0</v>
          </cell>
          <cell r="CU940">
            <v>0</v>
          </cell>
          <cell r="CV940">
            <v>0</v>
          </cell>
          <cell r="CW940">
            <v>0</v>
          </cell>
          <cell r="EE940">
            <v>0</v>
          </cell>
          <cell r="EF940">
            <v>0</v>
          </cell>
          <cell r="EG940">
            <v>0</v>
          </cell>
          <cell r="EH940">
            <v>0</v>
          </cell>
          <cell r="EI940">
            <v>0</v>
          </cell>
          <cell r="EJ940">
            <v>0</v>
          </cell>
          <cell r="EK940">
            <v>0</v>
          </cell>
          <cell r="EL940">
            <v>0</v>
          </cell>
          <cell r="EM940">
            <v>0</v>
          </cell>
        </row>
        <row r="941">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G941">
            <v>0</v>
          </cell>
          <cell r="BH941">
            <v>0</v>
          </cell>
          <cell r="BI941">
            <v>0</v>
          </cell>
          <cell r="BJ941">
            <v>0</v>
          </cell>
          <cell r="BK941">
            <v>0</v>
          </cell>
          <cell r="BL941">
            <v>0</v>
          </cell>
          <cell r="BM941">
            <v>0</v>
          </cell>
          <cell r="BN941">
            <v>0</v>
          </cell>
          <cell r="BO941">
            <v>0</v>
          </cell>
          <cell r="BP941">
            <v>0</v>
          </cell>
          <cell r="BQ941">
            <v>0</v>
          </cell>
          <cell r="BR941">
            <v>0</v>
          </cell>
          <cell r="BS941">
            <v>0</v>
          </cell>
          <cell r="BT941">
            <v>0</v>
          </cell>
          <cell r="BU941">
            <v>0</v>
          </cell>
          <cell r="BV941">
            <v>0</v>
          </cell>
          <cell r="BW941">
            <v>0</v>
          </cell>
          <cell r="BX941">
            <v>0</v>
          </cell>
          <cell r="BY941">
            <v>0</v>
          </cell>
          <cell r="BZ941">
            <v>0</v>
          </cell>
          <cell r="CA941">
            <v>0</v>
          </cell>
          <cell r="CB941">
            <v>0</v>
          </cell>
          <cell r="CC941">
            <v>0</v>
          </cell>
          <cell r="CD941">
            <v>0</v>
          </cell>
          <cell r="CE941">
            <v>0</v>
          </cell>
          <cell r="CF941">
            <v>0</v>
          </cell>
          <cell r="CG941">
            <v>0</v>
          </cell>
          <cell r="CH941">
            <v>0</v>
          </cell>
          <cell r="CN941">
            <v>0</v>
          </cell>
          <cell r="CO941">
            <v>0</v>
          </cell>
          <cell r="CP941">
            <v>0</v>
          </cell>
          <cell r="CQ941">
            <v>0</v>
          </cell>
          <cell r="CR941">
            <v>0</v>
          </cell>
          <cell r="CS941">
            <v>0</v>
          </cell>
          <cell r="CT941">
            <v>0</v>
          </cell>
          <cell r="CU941">
            <v>0</v>
          </cell>
          <cell r="CV941">
            <v>0</v>
          </cell>
          <cell r="CW941">
            <v>0</v>
          </cell>
          <cell r="EE941">
            <v>0</v>
          </cell>
          <cell r="EF941">
            <v>0</v>
          </cell>
          <cell r="EG941">
            <v>0</v>
          </cell>
          <cell r="EH941">
            <v>0</v>
          </cell>
          <cell r="EI941">
            <v>0</v>
          </cell>
          <cell r="EJ941">
            <v>0</v>
          </cell>
          <cell r="EK941">
            <v>0</v>
          </cell>
          <cell r="EL941">
            <v>0</v>
          </cell>
          <cell r="EM941">
            <v>0</v>
          </cell>
        </row>
        <row r="942">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cell r="BD942">
            <v>0</v>
          </cell>
          <cell r="BE942">
            <v>0</v>
          </cell>
          <cell r="BF942">
            <v>0</v>
          </cell>
          <cell r="BG942">
            <v>0</v>
          </cell>
          <cell r="BH942">
            <v>0</v>
          </cell>
          <cell r="BI942">
            <v>0</v>
          </cell>
          <cell r="BJ942">
            <v>0</v>
          </cell>
          <cell r="BK942">
            <v>0</v>
          </cell>
          <cell r="BL942">
            <v>0</v>
          </cell>
          <cell r="BM942">
            <v>0</v>
          </cell>
          <cell r="BN942">
            <v>0</v>
          </cell>
          <cell r="BO942">
            <v>0</v>
          </cell>
          <cell r="BP942">
            <v>0</v>
          </cell>
          <cell r="BQ942">
            <v>0</v>
          </cell>
          <cell r="BR942">
            <v>0</v>
          </cell>
          <cell r="BS942">
            <v>0</v>
          </cell>
          <cell r="BT942">
            <v>0</v>
          </cell>
          <cell r="BU942">
            <v>0</v>
          </cell>
          <cell r="BV942">
            <v>0</v>
          </cell>
          <cell r="BW942">
            <v>0</v>
          </cell>
          <cell r="BX942">
            <v>0</v>
          </cell>
          <cell r="BY942">
            <v>0</v>
          </cell>
          <cell r="BZ942">
            <v>0</v>
          </cell>
          <cell r="CA942">
            <v>0</v>
          </cell>
          <cell r="CB942">
            <v>0</v>
          </cell>
          <cell r="CC942">
            <v>0</v>
          </cell>
          <cell r="CD942">
            <v>0</v>
          </cell>
          <cell r="CE942">
            <v>0</v>
          </cell>
          <cell r="CF942">
            <v>0</v>
          </cell>
          <cell r="CG942">
            <v>0</v>
          </cell>
          <cell r="CH942">
            <v>0</v>
          </cell>
          <cell r="CN942">
            <v>0</v>
          </cell>
          <cell r="CO942">
            <v>0</v>
          </cell>
          <cell r="CP942">
            <v>0</v>
          </cell>
          <cell r="CQ942">
            <v>0</v>
          </cell>
          <cell r="CR942">
            <v>0</v>
          </cell>
          <cell r="CS942">
            <v>0</v>
          </cell>
          <cell r="CT942">
            <v>0</v>
          </cell>
          <cell r="CU942">
            <v>0</v>
          </cell>
          <cell r="CV942">
            <v>0</v>
          </cell>
          <cell r="CW942">
            <v>0</v>
          </cell>
          <cell r="EE942">
            <v>0</v>
          </cell>
          <cell r="EF942">
            <v>0</v>
          </cell>
          <cell r="EG942">
            <v>0</v>
          </cell>
          <cell r="EH942">
            <v>0</v>
          </cell>
          <cell r="EI942">
            <v>0</v>
          </cell>
          <cell r="EJ942">
            <v>0</v>
          </cell>
          <cell r="EK942">
            <v>0</v>
          </cell>
          <cell r="EL942">
            <v>0</v>
          </cell>
          <cell r="EM942">
            <v>0</v>
          </cell>
        </row>
        <row r="943">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cell r="BD943">
            <v>0</v>
          </cell>
          <cell r="BE943">
            <v>0</v>
          </cell>
          <cell r="BF943">
            <v>0</v>
          </cell>
          <cell r="BG943">
            <v>0</v>
          </cell>
          <cell r="BH943">
            <v>0</v>
          </cell>
          <cell r="BI943">
            <v>0</v>
          </cell>
          <cell r="BJ943">
            <v>0</v>
          </cell>
          <cell r="BK943">
            <v>0</v>
          </cell>
          <cell r="BL943">
            <v>0</v>
          </cell>
          <cell r="BM943">
            <v>0</v>
          </cell>
          <cell r="BN943">
            <v>0</v>
          </cell>
          <cell r="BO943">
            <v>0</v>
          </cell>
          <cell r="BP943">
            <v>0</v>
          </cell>
          <cell r="BQ943">
            <v>0</v>
          </cell>
          <cell r="BR943">
            <v>0</v>
          </cell>
          <cell r="BS943">
            <v>0</v>
          </cell>
          <cell r="BT943">
            <v>0</v>
          </cell>
          <cell r="BU943">
            <v>0</v>
          </cell>
          <cell r="BV943">
            <v>0</v>
          </cell>
          <cell r="BW943">
            <v>0</v>
          </cell>
          <cell r="BX943">
            <v>0</v>
          </cell>
          <cell r="BY943">
            <v>0</v>
          </cell>
          <cell r="BZ943">
            <v>0</v>
          </cell>
          <cell r="CA943">
            <v>0</v>
          </cell>
          <cell r="CB943">
            <v>0</v>
          </cell>
          <cell r="CC943">
            <v>0</v>
          </cell>
          <cell r="CD943">
            <v>0</v>
          </cell>
          <cell r="CE943">
            <v>0</v>
          </cell>
          <cell r="CF943">
            <v>0</v>
          </cell>
          <cell r="CG943">
            <v>0</v>
          </cell>
          <cell r="CH943">
            <v>0</v>
          </cell>
          <cell r="CN943">
            <v>0</v>
          </cell>
          <cell r="CO943">
            <v>0</v>
          </cell>
          <cell r="CP943">
            <v>0</v>
          </cell>
          <cell r="CQ943">
            <v>0</v>
          </cell>
          <cell r="CR943">
            <v>0</v>
          </cell>
          <cell r="CS943">
            <v>0</v>
          </cell>
          <cell r="CT943">
            <v>0</v>
          </cell>
          <cell r="CU943">
            <v>0</v>
          </cell>
          <cell r="CV943">
            <v>0</v>
          </cell>
          <cell r="CW943">
            <v>0</v>
          </cell>
          <cell r="EE943">
            <v>0</v>
          </cell>
          <cell r="EF943">
            <v>0</v>
          </cell>
          <cell r="EG943">
            <v>0</v>
          </cell>
          <cell r="EH943">
            <v>0</v>
          </cell>
          <cell r="EI943">
            <v>0</v>
          </cell>
          <cell r="EJ943">
            <v>0</v>
          </cell>
          <cell r="EK943">
            <v>0</v>
          </cell>
          <cell r="EL943">
            <v>0</v>
          </cell>
          <cell r="EM943">
            <v>0</v>
          </cell>
        </row>
        <row r="944">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cell r="BH944">
            <v>0</v>
          </cell>
          <cell r="BI944">
            <v>0</v>
          </cell>
          <cell r="BJ944">
            <v>0</v>
          </cell>
          <cell r="BK944">
            <v>0</v>
          </cell>
          <cell r="BL944">
            <v>0</v>
          </cell>
          <cell r="BM944">
            <v>0</v>
          </cell>
          <cell r="BN944">
            <v>0</v>
          </cell>
          <cell r="BO944">
            <v>0</v>
          </cell>
          <cell r="BP944">
            <v>0</v>
          </cell>
          <cell r="BQ944">
            <v>0</v>
          </cell>
          <cell r="BR944">
            <v>0</v>
          </cell>
          <cell r="BS944">
            <v>0</v>
          </cell>
          <cell r="BT944">
            <v>0</v>
          </cell>
          <cell r="BU944">
            <v>0</v>
          </cell>
          <cell r="BV944">
            <v>0</v>
          </cell>
          <cell r="BW944">
            <v>0</v>
          </cell>
          <cell r="BX944">
            <v>0</v>
          </cell>
          <cell r="BY944">
            <v>0</v>
          </cell>
          <cell r="BZ944">
            <v>0</v>
          </cell>
          <cell r="CA944">
            <v>0</v>
          </cell>
          <cell r="CB944">
            <v>0</v>
          </cell>
          <cell r="CC944">
            <v>0</v>
          </cell>
          <cell r="CD944">
            <v>0</v>
          </cell>
          <cell r="CE944">
            <v>0</v>
          </cell>
          <cell r="CF944">
            <v>0</v>
          </cell>
          <cell r="CG944">
            <v>0</v>
          </cell>
          <cell r="CH944">
            <v>0</v>
          </cell>
          <cell r="CN944">
            <v>0</v>
          </cell>
          <cell r="CO944">
            <v>0</v>
          </cell>
          <cell r="CP944">
            <v>0</v>
          </cell>
          <cell r="CQ944">
            <v>0</v>
          </cell>
          <cell r="CR944">
            <v>0</v>
          </cell>
          <cell r="CS944">
            <v>0</v>
          </cell>
          <cell r="CT944">
            <v>0</v>
          </cell>
          <cell r="CU944">
            <v>0</v>
          </cell>
          <cell r="CV944">
            <v>0</v>
          </cell>
          <cell r="CW944">
            <v>0</v>
          </cell>
          <cell r="EE944">
            <v>0</v>
          </cell>
          <cell r="EF944">
            <v>0</v>
          </cell>
          <cell r="EG944">
            <v>0</v>
          </cell>
          <cell r="EH944">
            <v>0</v>
          </cell>
          <cell r="EI944">
            <v>0</v>
          </cell>
          <cell r="EJ944">
            <v>0</v>
          </cell>
          <cell r="EK944">
            <v>0</v>
          </cell>
          <cell r="EL944">
            <v>0</v>
          </cell>
          <cell r="EM944">
            <v>0</v>
          </cell>
        </row>
        <row r="945">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cell r="BD945">
            <v>0</v>
          </cell>
          <cell r="BE945">
            <v>0</v>
          </cell>
          <cell r="BF945">
            <v>0</v>
          </cell>
          <cell r="BG945">
            <v>0</v>
          </cell>
          <cell r="BH945">
            <v>0</v>
          </cell>
          <cell r="BI945">
            <v>0</v>
          </cell>
          <cell r="BJ945">
            <v>0</v>
          </cell>
          <cell r="BK945">
            <v>0</v>
          </cell>
          <cell r="BL945">
            <v>0</v>
          </cell>
          <cell r="BM945">
            <v>0</v>
          </cell>
          <cell r="BN945">
            <v>0</v>
          </cell>
          <cell r="BO945">
            <v>0</v>
          </cell>
          <cell r="BP945">
            <v>0</v>
          </cell>
          <cell r="BQ945">
            <v>0</v>
          </cell>
          <cell r="BR945">
            <v>0</v>
          </cell>
          <cell r="BS945">
            <v>0</v>
          </cell>
          <cell r="BT945">
            <v>0</v>
          </cell>
          <cell r="BU945">
            <v>0</v>
          </cell>
          <cell r="BV945">
            <v>0</v>
          </cell>
          <cell r="BW945">
            <v>0</v>
          </cell>
          <cell r="BX945">
            <v>0</v>
          </cell>
          <cell r="BY945">
            <v>0</v>
          </cell>
          <cell r="BZ945">
            <v>0</v>
          </cell>
          <cell r="CA945">
            <v>0</v>
          </cell>
          <cell r="CB945">
            <v>0</v>
          </cell>
          <cell r="CC945">
            <v>0</v>
          </cell>
          <cell r="CD945">
            <v>0</v>
          </cell>
          <cell r="CE945">
            <v>0</v>
          </cell>
          <cell r="CF945">
            <v>0</v>
          </cell>
          <cell r="CG945">
            <v>0</v>
          </cell>
          <cell r="CH945">
            <v>0</v>
          </cell>
          <cell r="CN945">
            <v>0</v>
          </cell>
          <cell r="CO945">
            <v>0</v>
          </cell>
          <cell r="CP945">
            <v>0</v>
          </cell>
          <cell r="CQ945">
            <v>0</v>
          </cell>
          <cell r="CR945">
            <v>0</v>
          </cell>
          <cell r="CS945">
            <v>0</v>
          </cell>
          <cell r="CT945">
            <v>0</v>
          </cell>
          <cell r="CU945">
            <v>0</v>
          </cell>
          <cell r="CV945">
            <v>0</v>
          </cell>
          <cell r="CW945">
            <v>0</v>
          </cell>
          <cell r="EE945">
            <v>0</v>
          </cell>
          <cell r="EF945">
            <v>0</v>
          </cell>
          <cell r="EG945">
            <v>0</v>
          </cell>
          <cell r="EH945">
            <v>0</v>
          </cell>
          <cell r="EI945">
            <v>0</v>
          </cell>
          <cell r="EJ945">
            <v>0</v>
          </cell>
          <cell r="EK945">
            <v>0</v>
          </cell>
          <cell r="EL945">
            <v>0</v>
          </cell>
          <cell r="EM945">
            <v>0</v>
          </cell>
        </row>
        <row r="946">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cell r="BD946">
            <v>0</v>
          </cell>
          <cell r="BE946">
            <v>0</v>
          </cell>
          <cell r="BF946">
            <v>0</v>
          </cell>
          <cell r="BG946">
            <v>0</v>
          </cell>
          <cell r="BH946">
            <v>0</v>
          </cell>
          <cell r="BI946">
            <v>0</v>
          </cell>
          <cell r="BJ946">
            <v>0</v>
          </cell>
          <cell r="BK946">
            <v>0</v>
          </cell>
          <cell r="BL946">
            <v>0</v>
          </cell>
          <cell r="BM946">
            <v>0</v>
          </cell>
          <cell r="BN946">
            <v>0</v>
          </cell>
          <cell r="BO946">
            <v>0</v>
          </cell>
          <cell r="BP946">
            <v>0</v>
          </cell>
          <cell r="BQ946">
            <v>0</v>
          </cell>
          <cell r="BR946">
            <v>0</v>
          </cell>
          <cell r="BS946">
            <v>0</v>
          </cell>
          <cell r="BT946">
            <v>0</v>
          </cell>
          <cell r="BU946">
            <v>0</v>
          </cell>
          <cell r="BV946">
            <v>0</v>
          </cell>
          <cell r="BW946">
            <v>0</v>
          </cell>
          <cell r="BX946">
            <v>0</v>
          </cell>
          <cell r="BY946">
            <v>0</v>
          </cell>
          <cell r="BZ946">
            <v>0</v>
          </cell>
          <cell r="CA946">
            <v>0</v>
          </cell>
          <cell r="CB946">
            <v>0</v>
          </cell>
          <cell r="CC946">
            <v>0</v>
          </cell>
          <cell r="CD946">
            <v>0</v>
          </cell>
          <cell r="CE946">
            <v>0</v>
          </cell>
          <cell r="CF946">
            <v>0</v>
          </cell>
          <cell r="CG946">
            <v>0</v>
          </cell>
          <cell r="CH946">
            <v>0</v>
          </cell>
          <cell r="CN946">
            <v>0</v>
          </cell>
          <cell r="CO946">
            <v>0</v>
          </cell>
          <cell r="CP946">
            <v>0</v>
          </cell>
          <cell r="CQ946">
            <v>0</v>
          </cell>
          <cell r="CR946">
            <v>0</v>
          </cell>
          <cell r="CS946">
            <v>0</v>
          </cell>
          <cell r="CT946">
            <v>0</v>
          </cell>
          <cell r="CU946">
            <v>0</v>
          </cell>
          <cell r="CV946">
            <v>0</v>
          </cell>
          <cell r="CW946">
            <v>0</v>
          </cell>
          <cell r="EE946">
            <v>0</v>
          </cell>
          <cell r="EF946">
            <v>0</v>
          </cell>
          <cell r="EG946">
            <v>0</v>
          </cell>
          <cell r="EH946">
            <v>0</v>
          </cell>
          <cell r="EI946">
            <v>0</v>
          </cell>
          <cell r="EJ946">
            <v>0</v>
          </cell>
          <cell r="EK946">
            <v>0</v>
          </cell>
          <cell r="EL946">
            <v>0</v>
          </cell>
          <cell r="EM946">
            <v>0</v>
          </cell>
        </row>
        <row r="947">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cell r="BD947">
            <v>0</v>
          </cell>
          <cell r="BE947">
            <v>0</v>
          </cell>
          <cell r="BF947">
            <v>0</v>
          </cell>
          <cell r="BG947">
            <v>0</v>
          </cell>
          <cell r="BH947">
            <v>0</v>
          </cell>
          <cell r="BI947">
            <v>0</v>
          </cell>
          <cell r="BJ947">
            <v>0</v>
          </cell>
          <cell r="BK947">
            <v>0</v>
          </cell>
          <cell r="BL947">
            <v>0</v>
          </cell>
          <cell r="BM947">
            <v>0</v>
          </cell>
          <cell r="BN947">
            <v>0</v>
          </cell>
          <cell r="BO947">
            <v>0</v>
          </cell>
          <cell r="BP947">
            <v>0</v>
          </cell>
          <cell r="BQ947">
            <v>0</v>
          </cell>
          <cell r="BR947">
            <v>0</v>
          </cell>
          <cell r="BS947">
            <v>0</v>
          </cell>
          <cell r="BT947">
            <v>0</v>
          </cell>
          <cell r="BU947">
            <v>0</v>
          </cell>
          <cell r="BV947">
            <v>0</v>
          </cell>
          <cell r="BW947">
            <v>0</v>
          </cell>
          <cell r="BX947">
            <v>0</v>
          </cell>
          <cell r="BY947">
            <v>0</v>
          </cell>
          <cell r="BZ947">
            <v>0</v>
          </cell>
          <cell r="CA947">
            <v>0</v>
          </cell>
          <cell r="CB947">
            <v>0</v>
          </cell>
          <cell r="CC947">
            <v>0</v>
          </cell>
          <cell r="CD947">
            <v>0</v>
          </cell>
          <cell r="CE947">
            <v>0</v>
          </cell>
          <cell r="CF947">
            <v>0</v>
          </cell>
          <cell r="CG947">
            <v>0</v>
          </cell>
          <cell r="CH947">
            <v>0</v>
          </cell>
          <cell r="CN947">
            <v>0</v>
          </cell>
          <cell r="CO947">
            <v>0</v>
          </cell>
          <cell r="CP947">
            <v>0</v>
          </cell>
          <cell r="CQ947">
            <v>0</v>
          </cell>
          <cell r="CR947">
            <v>0</v>
          </cell>
          <cell r="CS947">
            <v>0</v>
          </cell>
          <cell r="CT947">
            <v>0</v>
          </cell>
          <cell r="CU947">
            <v>0</v>
          </cell>
          <cell r="CV947">
            <v>0</v>
          </cell>
          <cell r="CW947">
            <v>0</v>
          </cell>
          <cell r="EE947">
            <v>0</v>
          </cell>
          <cell r="EF947">
            <v>0</v>
          </cell>
          <cell r="EG947">
            <v>0</v>
          </cell>
          <cell r="EH947">
            <v>0</v>
          </cell>
          <cell r="EI947">
            <v>0</v>
          </cell>
          <cell r="EJ947">
            <v>0</v>
          </cell>
          <cell r="EK947">
            <v>0</v>
          </cell>
          <cell r="EL947">
            <v>0</v>
          </cell>
          <cell r="EM947">
            <v>0</v>
          </cell>
        </row>
        <row r="948">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cell r="BD948">
            <v>0</v>
          </cell>
          <cell r="BE948">
            <v>0</v>
          </cell>
          <cell r="BF948">
            <v>0</v>
          </cell>
          <cell r="BG948">
            <v>0</v>
          </cell>
          <cell r="BH948">
            <v>0</v>
          </cell>
          <cell r="BI948">
            <v>0</v>
          </cell>
          <cell r="BJ948">
            <v>0</v>
          </cell>
          <cell r="BK948">
            <v>0</v>
          </cell>
          <cell r="BL948">
            <v>0</v>
          </cell>
          <cell r="BM948">
            <v>0</v>
          </cell>
          <cell r="BN948">
            <v>0</v>
          </cell>
          <cell r="BO948">
            <v>0</v>
          </cell>
          <cell r="BP948">
            <v>0</v>
          </cell>
          <cell r="BQ948">
            <v>0</v>
          </cell>
          <cell r="BR948">
            <v>0</v>
          </cell>
          <cell r="BS948">
            <v>0</v>
          </cell>
          <cell r="BT948">
            <v>0</v>
          </cell>
          <cell r="BU948">
            <v>0</v>
          </cell>
          <cell r="BV948">
            <v>0</v>
          </cell>
          <cell r="BW948">
            <v>0</v>
          </cell>
          <cell r="BX948">
            <v>0</v>
          </cell>
          <cell r="BY948">
            <v>0</v>
          </cell>
          <cell r="BZ948">
            <v>0</v>
          </cell>
          <cell r="CA948">
            <v>0</v>
          </cell>
          <cell r="CB948">
            <v>0</v>
          </cell>
          <cell r="CC948">
            <v>0</v>
          </cell>
          <cell r="CD948">
            <v>0</v>
          </cell>
          <cell r="CE948">
            <v>0</v>
          </cell>
          <cell r="CF948">
            <v>0</v>
          </cell>
          <cell r="CG948">
            <v>0</v>
          </cell>
          <cell r="CH948">
            <v>0</v>
          </cell>
          <cell r="CN948">
            <v>0</v>
          </cell>
          <cell r="CO948">
            <v>0</v>
          </cell>
          <cell r="CP948">
            <v>0</v>
          </cell>
          <cell r="CQ948">
            <v>0</v>
          </cell>
          <cell r="CR948">
            <v>0</v>
          </cell>
          <cell r="CS948">
            <v>0</v>
          </cell>
          <cell r="CT948">
            <v>0</v>
          </cell>
          <cell r="CU948">
            <v>0</v>
          </cell>
          <cell r="CV948">
            <v>0</v>
          </cell>
          <cell r="CW948">
            <v>0</v>
          </cell>
          <cell r="EE948">
            <v>0</v>
          </cell>
          <cell r="EF948">
            <v>0</v>
          </cell>
          <cell r="EG948">
            <v>0</v>
          </cell>
          <cell r="EH948">
            <v>0</v>
          </cell>
          <cell r="EI948">
            <v>0</v>
          </cell>
          <cell r="EJ948">
            <v>0</v>
          </cell>
          <cell r="EK948">
            <v>0</v>
          </cell>
          <cell r="EL948">
            <v>0</v>
          </cell>
          <cell r="EM948">
            <v>0</v>
          </cell>
        </row>
        <row r="949">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cell r="BD949">
            <v>0</v>
          </cell>
          <cell r="BE949">
            <v>0</v>
          </cell>
          <cell r="BF949">
            <v>0</v>
          </cell>
          <cell r="BG949">
            <v>0</v>
          </cell>
          <cell r="BH949">
            <v>0</v>
          </cell>
          <cell r="BI949">
            <v>0</v>
          </cell>
          <cell r="BJ949">
            <v>0</v>
          </cell>
          <cell r="BK949">
            <v>0</v>
          </cell>
          <cell r="BL949">
            <v>0</v>
          </cell>
          <cell r="BM949">
            <v>0</v>
          </cell>
          <cell r="BN949">
            <v>0</v>
          </cell>
          <cell r="BO949">
            <v>0</v>
          </cell>
          <cell r="BP949">
            <v>0</v>
          </cell>
          <cell r="BQ949">
            <v>0</v>
          </cell>
          <cell r="BR949">
            <v>0</v>
          </cell>
          <cell r="BS949">
            <v>0</v>
          </cell>
          <cell r="BT949">
            <v>0</v>
          </cell>
          <cell r="BU949">
            <v>0</v>
          </cell>
          <cell r="BV949">
            <v>0</v>
          </cell>
          <cell r="BW949">
            <v>0</v>
          </cell>
          <cell r="BX949">
            <v>0</v>
          </cell>
          <cell r="BY949">
            <v>0</v>
          </cell>
          <cell r="BZ949">
            <v>0</v>
          </cell>
          <cell r="CA949">
            <v>0</v>
          </cell>
          <cell r="CB949">
            <v>0</v>
          </cell>
          <cell r="CC949">
            <v>0</v>
          </cell>
          <cell r="CD949">
            <v>0</v>
          </cell>
          <cell r="CE949">
            <v>0</v>
          </cell>
          <cell r="CF949">
            <v>0</v>
          </cell>
          <cell r="CG949">
            <v>0</v>
          </cell>
          <cell r="CH949">
            <v>0</v>
          </cell>
          <cell r="CN949">
            <v>0</v>
          </cell>
          <cell r="CO949">
            <v>0</v>
          </cell>
          <cell r="CP949">
            <v>0</v>
          </cell>
          <cell r="CQ949">
            <v>0</v>
          </cell>
          <cell r="CR949">
            <v>0</v>
          </cell>
          <cell r="CS949">
            <v>0</v>
          </cell>
          <cell r="CT949">
            <v>0</v>
          </cell>
          <cell r="CU949">
            <v>0</v>
          </cell>
          <cell r="CV949">
            <v>0</v>
          </cell>
          <cell r="CW949">
            <v>0</v>
          </cell>
          <cell r="EE949">
            <v>0</v>
          </cell>
          <cell r="EF949">
            <v>0</v>
          </cell>
          <cell r="EG949">
            <v>0</v>
          </cell>
          <cell r="EH949">
            <v>0</v>
          </cell>
          <cell r="EI949">
            <v>0</v>
          </cell>
          <cell r="EJ949">
            <v>0</v>
          </cell>
          <cell r="EK949">
            <v>0</v>
          </cell>
          <cell r="EL949">
            <v>0</v>
          </cell>
          <cell r="EM949">
            <v>0</v>
          </cell>
        </row>
        <row r="950">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cell r="BH950">
            <v>0</v>
          </cell>
          <cell r="BI950">
            <v>0</v>
          </cell>
          <cell r="BJ950">
            <v>0</v>
          </cell>
          <cell r="BK950">
            <v>0</v>
          </cell>
          <cell r="BL950">
            <v>0</v>
          </cell>
          <cell r="BM950">
            <v>0</v>
          </cell>
          <cell r="BN950">
            <v>0</v>
          </cell>
          <cell r="BO950">
            <v>0</v>
          </cell>
          <cell r="BP950">
            <v>0</v>
          </cell>
          <cell r="BQ950">
            <v>0</v>
          </cell>
          <cell r="BR950">
            <v>0</v>
          </cell>
          <cell r="BS950">
            <v>0</v>
          </cell>
          <cell r="BT950">
            <v>0</v>
          </cell>
          <cell r="BU950">
            <v>0</v>
          </cell>
          <cell r="BV950">
            <v>0</v>
          </cell>
          <cell r="BW950">
            <v>0</v>
          </cell>
          <cell r="BX950">
            <v>0</v>
          </cell>
          <cell r="BY950">
            <v>0</v>
          </cell>
          <cell r="BZ950">
            <v>0</v>
          </cell>
          <cell r="CA950">
            <v>0</v>
          </cell>
          <cell r="CB950">
            <v>0</v>
          </cell>
          <cell r="CC950">
            <v>0</v>
          </cell>
          <cell r="CD950">
            <v>0</v>
          </cell>
          <cell r="CE950">
            <v>0</v>
          </cell>
          <cell r="CF950">
            <v>0</v>
          </cell>
          <cell r="CG950">
            <v>0</v>
          </cell>
          <cell r="CH950">
            <v>0</v>
          </cell>
          <cell r="CN950">
            <v>0</v>
          </cell>
          <cell r="CO950">
            <v>0</v>
          </cell>
          <cell r="CP950">
            <v>0</v>
          </cell>
          <cell r="CQ950">
            <v>0</v>
          </cell>
          <cell r="CR950">
            <v>0</v>
          </cell>
          <cell r="CS950">
            <v>0</v>
          </cell>
          <cell r="CT950">
            <v>0</v>
          </cell>
          <cell r="CU950">
            <v>0</v>
          </cell>
          <cell r="CV950">
            <v>0</v>
          </cell>
          <cell r="CW950">
            <v>0</v>
          </cell>
          <cell r="EE950">
            <v>0</v>
          </cell>
          <cell r="EF950">
            <v>0</v>
          </cell>
          <cell r="EG950">
            <v>0</v>
          </cell>
          <cell r="EH950">
            <v>0</v>
          </cell>
          <cell r="EI950">
            <v>0</v>
          </cell>
          <cell r="EJ950">
            <v>0</v>
          </cell>
          <cell r="EK950">
            <v>0</v>
          </cell>
          <cell r="EL950">
            <v>0</v>
          </cell>
          <cell r="EM950">
            <v>0</v>
          </cell>
        </row>
        <row r="951">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cell r="BD951">
            <v>0</v>
          </cell>
          <cell r="BE951">
            <v>0</v>
          </cell>
          <cell r="BF951">
            <v>0</v>
          </cell>
          <cell r="BG951">
            <v>0</v>
          </cell>
          <cell r="BH951">
            <v>0</v>
          </cell>
          <cell r="BI951">
            <v>0</v>
          </cell>
          <cell r="BJ951">
            <v>0</v>
          </cell>
          <cell r="BK951">
            <v>0</v>
          </cell>
          <cell r="BL951">
            <v>0</v>
          </cell>
          <cell r="BM951">
            <v>0</v>
          </cell>
          <cell r="BN951">
            <v>0</v>
          </cell>
          <cell r="BO951">
            <v>0</v>
          </cell>
          <cell r="BP951">
            <v>0</v>
          </cell>
          <cell r="BQ951">
            <v>0</v>
          </cell>
          <cell r="BR951">
            <v>0</v>
          </cell>
          <cell r="BS951">
            <v>0</v>
          </cell>
          <cell r="BT951">
            <v>0</v>
          </cell>
          <cell r="BU951">
            <v>0</v>
          </cell>
          <cell r="BV951">
            <v>0</v>
          </cell>
          <cell r="BW951">
            <v>0</v>
          </cell>
          <cell r="BX951">
            <v>0</v>
          </cell>
          <cell r="BY951">
            <v>0</v>
          </cell>
          <cell r="BZ951">
            <v>0</v>
          </cell>
          <cell r="CA951">
            <v>0</v>
          </cell>
          <cell r="CB951">
            <v>0</v>
          </cell>
          <cell r="CC951">
            <v>0</v>
          </cell>
          <cell r="CD951">
            <v>0</v>
          </cell>
          <cell r="CE951">
            <v>0</v>
          </cell>
          <cell r="CF951">
            <v>0</v>
          </cell>
          <cell r="CG951">
            <v>0</v>
          </cell>
          <cell r="CH951">
            <v>0</v>
          </cell>
          <cell r="CN951">
            <v>0</v>
          </cell>
          <cell r="CO951">
            <v>0</v>
          </cell>
          <cell r="CP951">
            <v>0</v>
          </cell>
          <cell r="CQ951">
            <v>0</v>
          </cell>
          <cell r="CR951">
            <v>0</v>
          </cell>
          <cell r="CS951">
            <v>0</v>
          </cell>
          <cell r="CT951">
            <v>0</v>
          </cell>
          <cell r="CU951">
            <v>0</v>
          </cell>
          <cell r="CV951">
            <v>0</v>
          </cell>
          <cell r="CW951">
            <v>0</v>
          </cell>
          <cell r="EE951">
            <v>0</v>
          </cell>
          <cell r="EF951">
            <v>0</v>
          </cell>
          <cell r="EG951">
            <v>0</v>
          </cell>
          <cell r="EH951">
            <v>0</v>
          </cell>
          <cell r="EI951">
            <v>0</v>
          </cell>
          <cell r="EJ951">
            <v>0</v>
          </cell>
          <cell r="EK951">
            <v>0</v>
          </cell>
          <cell r="EL951">
            <v>0</v>
          </cell>
          <cell r="EM951">
            <v>0</v>
          </cell>
        </row>
        <row r="952">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cell r="BD952">
            <v>0</v>
          </cell>
          <cell r="BE952">
            <v>0</v>
          </cell>
          <cell r="BF952">
            <v>0</v>
          </cell>
          <cell r="BG952">
            <v>0</v>
          </cell>
          <cell r="BH952">
            <v>0</v>
          </cell>
          <cell r="BI952">
            <v>0</v>
          </cell>
          <cell r="BJ952">
            <v>0</v>
          </cell>
          <cell r="BK952">
            <v>0</v>
          </cell>
          <cell r="BL952">
            <v>0</v>
          </cell>
          <cell r="BM952">
            <v>0</v>
          </cell>
          <cell r="BN952">
            <v>0</v>
          </cell>
          <cell r="BO952">
            <v>0</v>
          </cell>
          <cell r="BP952">
            <v>0</v>
          </cell>
          <cell r="BQ952">
            <v>0</v>
          </cell>
          <cell r="BR952">
            <v>0</v>
          </cell>
          <cell r="BS952">
            <v>0</v>
          </cell>
          <cell r="BT952">
            <v>0</v>
          </cell>
          <cell r="BU952">
            <v>0</v>
          </cell>
          <cell r="BV952">
            <v>0</v>
          </cell>
          <cell r="BW952">
            <v>0</v>
          </cell>
          <cell r="BX952">
            <v>0</v>
          </cell>
          <cell r="BY952">
            <v>0</v>
          </cell>
          <cell r="BZ952">
            <v>0</v>
          </cell>
          <cell r="CA952">
            <v>0</v>
          </cell>
          <cell r="CB952">
            <v>0</v>
          </cell>
          <cell r="CC952">
            <v>0</v>
          </cell>
          <cell r="CD952">
            <v>0</v>
          </cell>
          <cell r="CE952">
            <v>0</v>
          </cell>
          <cell r="CF952">
            <v>0</v>
          </cell>
          <cell r="CG952">
            <v>0</v>
          </cell>
          <cell r="CH952">
            <v>0</v>
          </cell>
          <cell r="CN952">
            <v>0</v>
          </cell>
          <cell r="CO952">
            <v>0</v>
          </cell>
          <cell r="CP952">
            <v>0</v>
          </cell>
          <cell r="CQ952">
            <v>0</v>
          </cell>
          <cell r="CR952">
            <v>0</v>
          </cell>
          <cell r="CS952">
            <v>0</v>
          </cell>
          <cell r="CT952">
            <v>0</v>
          </cell>
          <cell r="CU952">
            <v>0</v>
          </cell>
          <cell r="CV952">
            <v>0</v>
          </cell>
          <cell r="CW952">
            <v>0</v>
          </cell>
          <cell r="EE952">
            <v>0</v>
          </cell>
          <cell r="EF952">
            <v>0</v>
          </cell>
          <cell r="EG952">
            <v>0</v>
          </cell>
          <cell r="EH952">
            <v>0</v>
          </cell>
          <cell r="EI952">
            <v>0</v>
          </cell>
          <cell r="EJ952">
            <v>0</v>
          </cell>
          <cell r="EK952">
            <v>0</v>
          </cell>
          <cell r="EL952">
            <v>0</v>
          </cell>
          <cell r="EM952">
            <v>0</v>
          </cell>
        </row>
        <row r="953">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cell r="BD953">
            <v>0</v>
          </cell>
          <cell r="BE953">
            <v>0</v>
          </cell>
          <cell r="BF953">
            <v>0</v>
          </cell>
          <cell r="BG953">
            <v>0</v>
          </cell>
          <cell r="BH953">
            <v>0</v>
          </cell>
          <cell r="BI953">
            <v>0</v>
          </cell>
          <cell r="BJ953">
            <v>0</v>
          </cell>
          <cell r="BK953">
            <v>0</v>
          </cell>
          <cell r="BL953">
            <v>0</v>
          </cell>
          <cell r="BM953">
            <v>0</v>
          </cell>
          <cell r="BN953">
            <v>0</v>
          </cell>
          <cell r="BO953">
            <v>0</v>
          </cell>
          <cell r="BP953">
            <v>0</v>
          </cell>
          <cell r="BQ953">
            <v>0</v>
          </cell>
          <cell r="BR953">
            <v>0</v>
          </cell>
          <cell r="BS953">
            <v>0</v>
          </cell>
          <cell r="BT953">
            <v>0</v>
          </cell>
          <cell r="BU953">
            <v>0</v>
          </cell>
          <cell r="BV953">
            <v>0</v>
          </cell>
          <cell r="BW953">
            <v>0</v>
          </cell>
          <cell r="BX953">
            <v>0</v>
          </cell>
          <cell r="BY953">
            <v>0</v>
          </cell>
          <cell r="BZ953">
            <v>0</v>
          </cell>
          <cell r="CA953">
            <v>0</v>
          </cell>
          <cell r="CB953">
            <v>0</v>
          </cell>
          <cell r="CC953">
            <v>0</v>
          </cell>
          <cell r="CD953">
            <v>0</v>
          </cell>
          <cell r="CE953">
            <v>0</v>
          </cell>
          <cell r="CF953">
            <v>0</v>
          </cell>
          <cell r="CG953">
            <v>0</v>
          </cell>
          <cell r="CH953">
            <v>0</v>
          </cell>
          <cell r="CN953">
            <v>0</v>
          </cell>
          <cell r="CO953">
            <v>0</v>
          </cell>
          <cell r="CP953">
            <v>0</v>
          </cell>
          <cell r="CQ953">
            <v>0</v>
          </cell>
          <cell r="CR953">
            <v>0</v>
          </cell>
          <cell r="CS953">
            <v>0</v>
          </cell>
          <cell r="CT953">
            <v>0</v>
          </cell>
          <cell r="CU953">
            <v>0</v>
          </cell>
          <cell r="CV953">
            <v>0</v>
          </cell>
          <cell r="CW953">
            <v>0</v>
          </cell>
          <cell r="EE953">
            <v>0</v>
          </cell>
          <cell r="EF953">
            <v>0</v>
          </cell>
          <cell r="EG953">
            <v>0</v>
          </cell>
          <cell r="EH953">
            <v>0</v>
          </cell>
          <cell r="EI953">
            <v>0</v>
          </cell>
          <cell r="EJ953">
            <v>0</v>
          </cell>
          <cell r="EK953">
            <v>0</v>
          </cell>
          <cell r="EL953">
            <v>0</v>
          </cell>
          <cell r="EM953">
            <v>0</v>
          </cell>
        </row>
        <row r="954">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cell r="BD954">
            <v>0</v>
          </cell>
          <cell r="BE954">
            <v>0</v>
          </cell>
          <cell r="BF954">
            <v>0</v>
          </cell>
          <cell r="BG954">
            <v>0</v>
          </cell>
          <cell r="BH954">
            <v>0</v>
          </cell>
          <cell r="BI954">
            <v>0</v>
          </cell>
          <cell r="BJ954">
            <v>0</v>
          </cell>
          <cell r="BK954">
            <v>0</v>
          </cell>
          <cell r="BL954">
            <v>0</v>
          </cell>
          <cell r="BM954">
            <v>0</v>
          </cell>
          <cell r="BN954">
            <v>0</v>
          </cell>
          <cell r="BO954">
            <v>0</v>
          </cell>
          <cell r="BP954">
            <v>0</v>
          </cell>
          <cell r="BQ954">
            <v>0</v>
          </cell>
          <cell r="BR954">
            <v>0</v>
          </cell>
          <cell r="BS954">
            <v>0</v>
          </cell>
          <cell r="BT954">
            <v>0</v>
          </cell>
          <cell r="BU954">
            <v>0</v>
          </cell>
          <cell r="BV954">
            <v>0</v>
          </cell>
          <cell r="BW954">
            <v>0</v>
          </cell>
          <cell r="BX954">
            <v>0</v>
          </cell>
          <cell r="BY954">
            <v>0</v>
          </cell>
          <cell r="BZ954">
            <v>0</v>
          </cell>
          <cell r="CA954">
            <v>0</v>
          </cell>
          <cell r="CB954">
            <v>0</v>
          </cell>
          <cell r="CC954">
            <v>0</v>
          </cell>
          <cell r="CD954">
            <v>0</v>
          </cell>
          <cell r="CE954">
            <v>0</v>
          </cell>
          <cell r="CF954">
            <v>0</v>
          </cell>
          <cell r="CG954">
            <v>0</v>
          </cell>
          <cell r="CH954">
            <v>0</v>
          </cell>
          <cell r="CN954">
            <v>0</v>
          </cell>
          <cell r="CO954">
            <v>0</v>
          </cell>
          <cell r="CP954">
            <v>0</v>
          </cell>
          <cell r="CQ954">
            <v>0</v>
          </cell>
          <cell r="CR954">
            <v>0</v>
          </cell>
          <cell r="CS954">
            <v>0</v>
          </cell>
          <cell r="CT954">
            <v>0</v>
          </cell>
          <cell r="CU954">
            <v>0</v>
          </cell>
          <cell r="CV954">
            <v>0</v>
          </cell>
          <cell r="CW954">
            <v>0</v>
          </cell>
          <cell r="EE954">
            <v>0</v>
          </cell>
          <cell r="EF954">
            <v>0</v>
          </cell>
          <cell r="EG954">
            <v>0</v>
          </cell>
          <cell r="EH954">
            <v>0</v>
          </cell>
          <cell r="EI954">
            <v>0</v>
          </cell>
          <cell r="EJ954">
            <v>0</v>
          </cell>
          <cell r="EK954">
            <v>0</v>
          </cell>
          <cell r="EL954">
            <v>0</v>
          </cell>
          <cell r="EM954">
            <v>0</v>
          </cell>
        </row>
        <row r="955">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cell r="BD955">
            <v>0</v>
          </cell>
          <cell r="BE955">
            <v>0</v>
          </cell>
          <cell r="BF955">
            <v>0</v>
          </cell>
          <cell r="BG955">
            <v>0</v>
          </cell>
          <cell r="BH955">
            <v>0</v>
          </cell>
          <cell r="BI955">
            <v>0</v>
          </cell>
          <cell r="BJ955">
            <v>0</v>
          </cell>
          <cell r="BK955">
            <v>0</v>
          </cell>
          <cell r="BL955">
            <v>0</v>
          </cell>
          <cell r="BM955">
            <v>0</v>
          </cell>
          <cell r="BN955">
            <v>0</v>
          </cell>
          <cell r="BO955">
            <v>0</v>
          </cell>
          <cell r="BP955">
            <v>0</v>
          </cell>
          <cell r="BQ955">
            <v>0</v>
          </cell>
          <cell r="BR955">
            <v>0</v>
          </cell>
          <cell r="BS955">
            <v>0</v>
          </cell>
          <cell r="BT955">
            <v>0</v>
          </cell>
          <cell r="BU955">
            <v>0</v>
          </cell>
          <cell r="BV955">
            <v>0</v>
          </cell>
          <cell r="BW955">
            <v>0</v>
          </cell>
          <cell r="BX955">
            <v>0</v>
          </cell>
          <cell r="BY955">
            <v>0</v>
          </cell>
          <cell r="BZ955">
            <v>0</v>
          </cell>
          <cell r="CA955">
            <v>0</v>
          </cell>
          <cell r="CB955">
            <v>0</v>
          </cell>
          <cell r="CC955">
            <v>0</v>
          </cell>
          <cell r="CD955">
            <v>0</v>
          </cell>
          <cell r="CE955">
            <v>0</v>
          </cell>
          <cell r="CF955">
            <v>0</v>
          </cell>
          <cell r="CG955">
            <v>0</v>
          </cell>
          <cell r="CH955">
            <v>0</v>
          </cell>
          <cell r="CN955">
            <v>0</v>
          </cell>
          <cell r="CO955">
            <v>0</v>
          </cell>
          <cell r="CP955">
            <v>0</v>
          </cell>
          <cell r="CQ955">
            <v>0</v>
          </cell>
          <cell r="CR955">
            <v>0</v>
          </cell>
          <cell r="CS955">
            <v>0</v>
          </cell>
          <cell r="CT955">
            <v>0</v>
          </cell>
          <cell r="CU955">
            <v>0</v>
          </cell>
          <cell r="CV955">
            <v>0</v>
          </cell>
          <cell r="CW955">
            <v>0</v>
          </cell>
          <cell r="EE955">
            <v>0</v>
          </cell>
          <cell r="EF955">
            <v>0</v>
          </cell>
          <cell r="EG955">
            <v>0</v>
          </cell>
          <cell r="EH955">
            <v>0</v>
          </cell>
          <cell r="EI955">
            <v>0</v>
          </cell>
          <cell r="EJ955">
            <v>0</v>
          </cell>
          <cell r="EK955">
            <v>0</v>
          </cell>
          <cell r="EL955">
            <v>0</v>
          </cell>
          <cell r="EM955">
            <v>0</v>
          </cell>
        </row>
        <row r="956">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cell r="BH956">
            <v>0</v>
          </cell>
          <cell r="BI956">
            <v>0</v>
          </cell>
          <cell r="BJ956">
            <v>0</v>
          </cell>
          <cell r="BK956">
            <v>0</v>
          </cell>
          <cell r="BL956">
            <v>0</v>
          </cell>
          <cell r="BM956">
            <v>0</v>
          </cell>
          <cell r="BN956">
            <v>0</v>
          </cell>
          <cell r="BO956">
            <v>0</v>
          </cell>
          <cell r="BP956">
            <v>0</v>
          </cell>
          <cell r="BQ956">
            <v>0</v>
          </cell>
          <cell r="BR956">
            <v>0</v>
          </cell>
          <cell r="BS956">
            <v>0</v>
          </cell>
          <cell r="BT956">
            <v>0</v>
          </cell>
          <cell r="BU956">
            <v>0</v>
          </cell>
          <cell r="BV956">
            <v>0</v>
          </cell>
          <cell r="BW956">
            <v>0</v>
          </cell>
          <cell r="BX956">
            <v>0</v>
          </cell>
          <cell r="BY956">
            <v>0</v>
          </cell>
          <cell r="BZ956">
            <v>0</v>
          </cell>
          <cell r="CA956">
            <v>0</v>
          </cell>
          <cell r="CB956">
            <v>0</v>
          </cell>
          <cell r="CC956">
            <v>0</v>
          </cell>
          <cell r="CD956">
            <v>0</v>
          </cell>
          <cell r="CE956">
            <v>0</v>
          </cell>
          <cell r="CF956">
            <v>0</v>
          </cell>
          <cell r="CG956">
            <v>0</v>
          </cell>
          <cell r="CH956">
            <v>0</v>
          </cell>
          <cell r="CN956">
            <v>0</v>
          </cell>
          <cell r="CO956">
            <v>0</v>
          </cell>
          <cell r="CP956">
            <v>0</v>
          </cell>
          <cell r="CQ956">
            <v>0</v>
          </cell>
          <cell r="CR956">
            <v>0</v>
          </cell>
          <cell r="CS956">
            <v>0</v>
          </cell>
          <cell r="CT956">
            <v>0</v>
          </cell>
          <cell r="CU956">
            <v>0</v>
          </cell>
          <cell r="CV956">
            <v>0</v>
          </cell>
          <cell r="CW956">
            <v>0</v>
          </cell>
          <cell r="EE956">
            <v>0</v>
          </cell>
          <cell r="EF956">
            <v>0</v>
          </cell>
          <cell r="EG956">
            <v>0</v>
          </cell>
          <cell r="EH956">
            <v>0</v>
          </cell>
          <cell r="EI956">
            <v>0</v>
          </cell>
          <cell r="EJ956">
            <v>0</v>
          </cell>
          <cell r="EK956">
            <v>0</v>
          </cell>
          <cell r="EL956">
            <v>0</v>
          </cell>
          <cell r="EM956">
            <v>0</v>
          </cell>
        </row>
        <row r="957">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cell r="BD957">
            <v>0</v>
          </cell>
          <cell r="BE957">
            <v>0</v>
          </cell>
          <cell r="BF957">
            <v>0</v>
          </cell>
          <cell r="BG957">
            <v>0</v>
          </cell>
          <cell r="BH957">
            <v>0</v>
          </cell>
          <cell r="BI957">
            <v>0</v>
          </cell>
          <cell r="BJ957">
            <v>0</v>
          </cell>
          <cell r="BK957">
            <v>0</v>
          </cell>
          <cell r="BL957">
            <v>0</v>
          </cell>
          <cell r="BM957">
            <v>0</v>
          </cell>
          <cell r="BN957">
            <v>0</v>
          </cell>
          <cell r="BO957">
            <v>0</v>
          </cell>
          <cell r="BP957">
            <v>0</v>
          </cell>
          <cell r="BQ957">
            <v>0</v>
          </cell>
          <cell r="BR957">
            <v>0</v>
          </cell>
          <cell r="BS957">
            <v>0</v>
          </cell>
          <cell r="BT957">
            <v>0</v>
          </cell>
          <cell r="BU957">
            <v>0</v>
          </cell>
          <cell r="BV957">
            <v>0</v>
          </cell>
          <cell r="BW957">
            <v>0</v>
          </cell>
          <cell r="BX957">
            <v>0</v>
          </cell>
          <cell r="BY957">
            <v>0</v>
          </cell>
          <cell r="BZ957">
            <v>0</v>
          </cell>
          <cell r="CA957">
            <v>0</v>
          </cell>
          <cell r="CB957">
            <v>0</v>
          </cell>
          <cell r="CC957">
            <v>0</v>
          </cell>
          <cell r="CD957">
            <v>0</v>
          </cell>
          <cell r="CE957">
            <v>0</v>
          </cell>
          <cell r="CF957">
            <v>0</v>
          </cell>
          <cell r="CG957">
            <v>0</v>
          </cell>
          <cell r="CH957">
            <v>0</v>
          </cell>
          <cell r="CN957">
            <v>0</v>
          </cell>
          <cell r="CO957">
            <v>0</v>
          </cell>
          <cell r="CP957">
            <v>0</v>
          </cell>
          <cell r="CQ957">
            <v>0</v>
          </cell>
          <cell r="CR957">
            <v>0</v>
          </cell>
          <cell r="CS957">
            <v>0</v>
          </cell>
          <cell r="CT957">
            <v>0</v>
          </cell>
          <cell r="CU957">
            <v>0</v>
          </cell>
          <cell r="CV957">
            <v>0</v>
          </cell>
          <cell r="CW957">
            <v>0</v>
          </cell>
          <cell r="EE957">
            <v>0</v>
          </cell>
          <cell r="EF957">
            <v>0</v>
          </cell>
          <cell r="EG957">
            <v>0</v>
          </cell>
          <cell r="EH957">
            <v>0</v>
          </cell>
          <cell r="EI957">
            <v>0</v>
          </cell>
          <cell r="EJ957">
            <v>0</v>
          </cell>
          <cell r="EK957">
            <v>0</v>
          </cell>
          <cell r="EL957">
            <v>0</v>
          </cell>
          <cell r="EM957">
            <v>0</v>
          </cell>
        </row>
        <row r="958">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cell r="BD958">
            <v>0</v>
          </cell>
          <cell r="BE958">
            <v>0</v>
          </cell>
          <cell r="BF958">
            <v>0</v>
          </cell>
          <cell r="BG958">
            <v>0</v>
          </cell>
          <cell r="BH958">
            <v>0</v>
          </cell>
          <cell r="BI958">
            <v>0</v>
          </cell>
          <cell r="BJ958">
            <v>0</v>
          </cell>
          <cell r="BK958">
            <v>0</v>
          </cell>
          <cell r="BL958">
            <v>0</v>
          </cell>
          <cell r="BM958">
            <v>0</v>
          </cell>
          <cell r="BN958">
            <v>0</v>
          </cell>
          <cell r="BO958">
            <v>0</v>
          </cell>
          <cell r="BP958">
            <v>0</v>
          </cell>
          <cell r="BQ958">
            <v>0</v>
          </cell>
          <cell r="BR958">
            <v>0</v>
          </cell>
          <cell r="BS958">
            <v>0</v>
          </cell>
          <cell r="BT958">
            <v>0</v>
          </cell>
          <cell r="BU958">
            <v>0</v>
          </cell>
          <cell r="BV958">
            <v>0</v>
          </cell>
          <cell r="BW958">
            <v>0</v>
          </cell>
          <cell r="BX958">
            <v>0</v>
          </cell>
          <cell r="BY958">
            <v>0</v>
          </cell>
          <cell r="BZ958">
            <v>0</v>
          </cell>
          <cell r="CA958">
            <v>0</v>
          </cell>
          <cell r="CB958">
            <v>0</v>
          </cell>
          <cell r="CC958">
            <v>0</v>
          </cell>
          <cell r="CD958">
            <v>0</v>
          </cell>
          <cell r="CE958">
            <v>0</v>
          </cell>
          <cell r="CF958">
            <v>0</v>
          </cell>
          <cell r="CG958">
            <v>0</v>
          </cell>
          <cell r="CH958">
            <v>0</v>
          </cell>
          <cell r="CN958">
            <v>0</v>
          </cell>
          <cell r="CO958">
            <v>0</v>
          </cell>
          <cell r="CP958">
            <v>0</v>
          </cell>
          <cell r="CQ958">
            <v>0</v>
          </cell>
          <cell r="CR958">
            <v>0</v>
          </cell>
          <cell r="CS958">
            <v>0</v>
          </cell>
          <cell r="CT958">
            <v>0</v>
          </cell>
          <cell r="CU958">
            <v>0</v>
          </cell>
          <cell r="CV958">
            <v>0</v>
          </cell>
          <cell r="CW958">
            <v>0</v>
          </cell>
          <cell r="EE958">
            <v>0</v>
          </cell>
          <cell r="EF958">
            <v>0</v>
          </cell>
          <cell r="EG958">
            <v>0</v>
          </cell>
          <cell r="EH958">
            <v>0</v>
          </cell>
          <cell r="EI958">
            <v>0</v>
          </cell>
          <cell r="EJ958">
            <v>0</v>
          </cell>
          <cell r="EK958">
            <v>0</v>
          </cell>
          <cell r="EL958">
            <v>0</v>
          </cell>
          <cell r="EM958">
            <v>0</v>
          </cell>
        </row>
        <row r="959">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cell r="BD959">
            <v>0</v>
          </cell>
          <cell r="BE959">
            <v>0</v>
          </cell>
          <cell r="BF959">
            <v>0</v>
          </cell>
          <cell r="BG959">
            <v>0</v>
          </cell>
          <cell r="BH959">
            <v>0</v>
          </cell>
          <cell r="BI959">
            <v>0</v>
          </cell>
          <cell r="BJ959">
            <v>0</v>
          </cell>
          <cell r="BK959">
            <v>0</v>
          </cell>
          <cell r="BL959">
            <v>0</v>
          </cell>
          <cell r="BM959">
            <v>0</v>
          </cell>
          <cell r="BN959">
            <v>0</v>
          </cell>
          <cell r="BO959">
            <v>0</v>
          </cell>
          <cell r="BP959">
            <v>0</v>
          </cell>
          <cell r="BQ959">
            <v>0</v>
          </cell>
          <cell r="BR959">
            <v>0</v>
          </cell>
          <cell r="BS959">
            <v>0</v>
          </cell>
          <cell r="BT959">
            <v>0</v>
          </cell>
          <cell r="BU959">
            <v>0</v>
          </cell>
          <cell r="BV959">
            <v>0</v>
          </cell>
          <cell r="BW959">
            <v>0</v>
          </cell>
          <cell r="BX959">
            <v>0</v>
          </cell>
          <cell r="BY959">
            <v>0</v>
          </cell>
          <cell r="BZ959">
            <v>0</v>
          </cell>
          <cell r="CA959">
            <v>0</v>
          </cell>
          <cell r="CB959">
            <v>0</v>
          </cell>
          <cell r="CC959">
            <v>0</v>
          </cell>
          <cell r="CD959">
            <v>0</v>
          </cell>
          <cell r="CE959">
            <v>0</v>
          </cell>
          <cell r="CF959">
            <v>0</v>
          </cell>
          <cell r="CG959">
            <v>0</v>
          </cell>
          <cell r="CH959">
            <v>0</v>
          </cell>
          <cell r="CN959">
            <v>0</v>
          </cell>
          <cell r="CO959">
            <v>0</v>
          </cell>
          <cell r="CP959">
            <v>0</v>
          </cell>
          <cell r="CQ959">
            <v>0</v>
          </cell>
          <cell r="CR959">
            <v>0</v>
          </cell>
          <cell r="CS959">
            <v>0</v>
          </cell>
          <cell r="CT959">
            <v>0</v>
          </cell>
          <cell r="CU959">
            <v>0</v>
          </cell>
          <cell r="CV959">
            <v>0</v>
          </cell>
          <cell r="CW959">
            <v>0</v>
          </cell>
          <cell r="EE959">
            <v>0</v>
          </cell>
          <cell r="EF959">
            <v>0</v>
          </cell>
          <cell r="EG959">
            <v>0</v>
          </cell>
          <cell r="EH959">
            <v>0</v>
          </cell>
          <cell r="EI959">
            <v>0</v>
          </cell>
          <cell r="EJ959">
            <v>0</v>
          </cell>
          <cell r="EK959">
            <v>0</v>
          </cell>
          <cell r="EL959">
            <v>0</v>
          </cell>
          <cell r="EM959">
            <v>0</v>
          </cell>
        </row>
        <row r="960">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cell r="BH960">
            <v>0</v>
          </cell>
          <cell r="BI960">
            <v>0</v>
          </cell>
          <cell r="BJ960">
            <v>0</v>
          </cell>
          <cell r="BK960">
            <v>0</v>
          </cell>
          <cell r="BL960">
            <v>0</v>
          </cell>
          <cell r="BM960">
            <v>0</v>
          </cell>
          <cell r="BN960">
            <v>0</v>
          </cell>
          <cell r="BO960">
            <v>0</v>
          </cell>
          <cell r="BP960">
            <v>0</v>
          </cell>
          <cell r="BQ960">
            <v>0</v>
          </cell>
          <cell r="BR960">
            <v>0</v>
          </cell>
          <cell r="BS960">
            <v>0</v>
          </cell>
          <cell r="BT960">
            <v>0</v>
          </cell>
          <cell r="BU960">
            <v>0</v>
          </cell>
          <cell r="BV960">
            <v>0</v>
          </cell>
          <cell r="BW960">
            <v>0</v>
          </cell>
          <cell r="BX960">
            <v>0</v>
          </cell>
          <cell r="BY960">
            <v>0</v>
          </cell>
          <cell r="BZ960">
            <v>0</v>
          </cell>
          <cell r="CA960">
            <v>0</v>
          </cell>
          <cell r="CB960">
            <v>0</v>
          </cell>
          <cell r="CC960">
            <v>0</v>
          </cell>
          <cell r="CD960">
            <v>0</v>
          </cell>
          <cell r="CE960">
            <v>0</v>
          </cell>
          <cell r="CF960">
            <v>0</v>
          </cell>
          <cell r="CG960">
            <v>0</v>
          </cell>
          <cell r="CH960">
            <v>0</v>
          </cell>
          <cell r="CN960">
            <v>0</v>
          </cell>
          <cell r="CO960">
            <v>0</v>
          </cell>
          <cell r="CP960">
            <v>0</v>
          </cell>
          <cell r="CQ960">
            <v>0</v>
          </cell>
          <cell r="CR960">
            <v>0</v>
          </cell>
          <cell r="CS960">
            <v>0</v>
          </cell>
          <cell r="CT960">
            <v>0</v>
          </cell>
          <cell r="CU960">
            <v>0</v>
          </cell>
          <cell r="CV960">
            <v>0</v>
          </cell>
          <cell r="CW960">
            <v>0</v>
          </cell>
          <cell r="EE960">
            <v>0</v>
          </cell>
          <cell r="EF960">
            <v>0</v>
          </cell>
          <cell r="EG960">
            <v>0</v>
          </cell>
          <cell r="EH960">
            <v>0</v>
          </cell>
          <cell r="EI960">
            <v>0</v>
          </cell>
          <cell r="EJ960">
            <v>0</v>
          </cell>
          <cell r="EK960">
            <v>0</v>
          </cell>
          <cell r="EL960">
            <v>0</v>
          </cell>
          <cell r="EM960">
            <v>0</v>
          </cell>
        </row>
        <row r="961">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cell r="BD961">
            <v>0</v>
          </cell>
          <cell r="BE961">
            <v>0</v>
          </cell>
          <cell r="BF961">
            <v>0</v>
          </cell>
          <cell r="BG961">
            <v>0</v>
          </cell>
          <cell r="BH961">
            <v>0</v>
          </cell>
          <cell r="BI961">
            <v>0</v>
          </cell>
          <cell r="BJ961">
            <v>0</v>
          </cell>
          <cell r="BK961">
            <v>0</v>
          </cell>
          <cell r="BL961">
            <v>0</v>
          </cell>
          <cell r="BM961">
            <v>0</v>
          </cell>
          <cell r="BN961">
            <v>0</v>
          </cell>
          <cell r="BO961">
            <v>0</v>
          </cell>
          <cell r="BP961">
            <v>0</v>
          </cell>
          <cell r="BQ961">
            <v>0</v>
          </cell>
          <cell r="BR961">
            <v>0</v>
          </cell>
          <cell r="BS961">
            <v>0</v>
          </cell>
          <cell r="BT961">
            <v>0</v>
          </cell>
          <cell r="BU961">
            <v>0</v>
          </cell>
          <cell r="BV961">
            <v>0</v>
          </cell>
          <cell r="BW961">
            <v>0</v>
          </cell>
          <cell r="BX961">
            <v>0</v>
          </cell>
          <cell r="BY961">
            <v>0</v>
          </cell>
          <cell r="BZ961">
            <v>0</v>
          </cell>
          <cell r="CA961">
            <v>0</v>
          </cell>
          <cell r="CB961">
            <v>0</v>
          </cell>
          <cell r="CC961">
            <v>0</v>
          </cell>
          <cell r="CD961">
            <v>0</v>
          </cell>
          <cell r="CE961">
            <v>0</v>
          </cell>
          <cell r="CF961">
            <v>0</v>
          </cell>
          <cell r="CG961">
            <v>0</v>
          </cell>
          <cell r="CH961">
            <v>0</v>
          </cell>
          <cell r="CN961">
            <v>0</v>
          </cell>
          <cell r="CO961">
            <v>0</v>
          </cell>
          <cell r="CP961">
            <v>0</v>
          </cell>
          <cell r="CQ961">
            <v>0</v>
          </cell>
          <cell r="CR961">
            <v>0</v>
          </cell>
          <cell r="CS961">
            <v>0</v>
          </cell>
          <cell r="CT961">
            <v>0</v>
          </cell>
          <cell r="CU961">
            <v>0</v>
          </cell>
          <cell r="CV961">
            <v>0</v>
          </cell>
          <cell r="CW961">
            <v>0</v>
          </cell>
          <cell r="EE961">
            <v>0</v>
          </cell>
          <cell r="EF961">
            <v>0</v>
          </cell>
          <cell r="EG961">
            <v>0</v>
          </cell>
          <cell r="EH961">
            <v>0</v>
          </cell>
          <cell r="EI961">
            <v>0</v>
          </cell>
          <cell r="EJ961">
            <v>0</v>
          </cell>
          <cell r="EK961">
            <v>0</v>
          </cell>
          <cell r="EL961">
            <v>0</v>
          </cell>
          <cell r="EM961">
            <v>0</v>
          </cell>
        </row>
        <row r="962">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cell r="BD962">
            <v>0</v>
          </cell>
          <cell r="BE962">
            <v>0</v>
          </cell>
          <cell r="BF962">
            <v>0</v>
          </cell>
          <cell r="BG962">
            <v>0</v>
          </cell>
          <cell r="BH962">
            <v>0</v>
          </cell>
          <cell r="BI962">
            <v>0</v>
          </cell>
          <cell r="BJ962">
            <v>0</v>
          </cell>
          <cell r="BK962">
            <v>0</v>
          </cell>
          <cell r="BL962">
            <v>0</v>
          </cell>
          <cell r="BM962">
            <v>0</v>
          </cell>
          <cell r="BN962">
            <v>0</v>
          </cell>
          <cell r="BO962">
            <v>0</v>
          </cell>
          <cell r="BP962">
            <v>0</v>
          </cell>
          <cell r="BQ962">
            <v>0</v>
          </cell>
          <cell r="BR962">
            <v>0</v>
          </cell>
          <cell r="BS962">
            <v>0</v>
          </cell>
          <cell r="BT962">
            <v>0</v>
          </cell>
          <cell r="BU962">
            <v>0</v>
          </cell>
          <cell r="BV962">
            <v>0</v>
          </cell>
          <cell r="BW962">
            <v>0</v>
          </cell>
          <cell r="BX962">
            <v>0</v>
          </cell>
          <cell r="BY962">
            <v>0</v>
          </cell>
          <cell r="BZ962">
            <v>0</v>
          </cell>
          <cell r="CA962">
            <v>0</v>
          </cell>
          <cell r="CB962">
            <v>0</v>
          </cell>
          <cell r="CC962">
            <v>0</v>
          </cell>
          <cell r="CD962">
            <v>0</v>
          </cell>
          <cell r="CE962">
            <v>0</v>
          </cell>
          <cell r="CF962">
            <v>0</v>
          </cell>
          <cell r="CG962">
            <v>0</v>
          </cell>
          <cell r="CH962">
            <v>0</v>
          </cell>
          <cell r="CN962">
            <v>0</v>
          </cell>
          <cell r="CO962">
            <v>0</v>
          </cell>
          <cell r="CP962">
            <v>0</v>
          </cell>
          <cell r="CQ962">
            <v>0</v>
          </cell>
          <cell r="CR962">
            <v>0</v>
          </cell>
          <cell r="CS962">
            <v>0</v>
          </cell>
          <cell r="CT962">
            <v>0</v>
          </cell>
          <cell r="CU962">
            <v>0</v>
          </cell>
          <cell r="CV962">
            <v>0</v>
          </cell>
          <cell r="CW962">
            <v>0</v>
          </cell>
          <cell r="EE962">
            <v>0</v>
          </cell>
          <cell r="EF962">
            <v>0</v>
          </cell>
          <cell r="EG962">
            <v>0</v>
          </cell>
          <cell r="EH962">
            <v>0</v>
          </cell>
          <cell r="EI962">
            <v>0</v>
          </cell>
          <cell r="EJ962">
            <v>0</v>
          </cell>
          <cell r="EK962">
            <v>0</v>
          </cell>
          <cell r="EL962">
            <v>0</v>
          </cell>
          <cell r="EM962">
            <v>0</v>
          </cell>
        </row>
        <row r="963">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cell r="BD963">
            <v>0</v>
          </cell>
          <cell r="BE963">
            <v>0</v>
          </cell>
          <cell r="BF963">
            <v>0</v>
          </cell>
          <cell r="BG963">
            <v>0</v>
          </cell>
          <cell r="BH963">
            <v>0</v>
          </cell>
          <cell r="BI963">
            <v>0</v>
          </cell>
          <cell r="BJ963">
            <v>0</v>
          </cell>
          <cell r="BK963">
            <v>0</v>
          </cell>
          <cell r="BL963">
            <v>0</v>
          </cell>
          <cell r="BM963">
            <v>0</v>
          </cell>
          <cell r="BN963">
            <v>0</v>
          </cell>
          <cell r="BO963">
            <v>0</v>
          </cell>
          <cell r="BP963">
            <v>0</v>
          </cell>
          <cell r="BQ963">
            <v>0</v>
          </cell>
          <cell r="BR963">
            <v>0</v>
          </cell>
          <cell r="BS963">
            <v>0</v>
          </cell>
          <cell r="BT963">
            <v>0</v>
          </cell>
          <cell r="BU963">
            <v>0</v>
          </cell>
          <cell r="BV963">
            <v>0</v>
          </cell>
          <cell r="BW963">
            <v>0</v>
          </cell>
          <cell r="BX963">
            <v>0</v>
          </cell>
          <cell r="BY963">
            <v>0</v>
          </cell>
          <cell r="BZ963">
            <v>0</v>
          </cell>
          <cell r="CA963">
            <v>0</v>
          </cell>
          <cell r="CB963">
            <v>0</v>
          </cell>
          <cell r="CC963">
            <v>0</v>
          </cell>
          <cell r="CD963">
            <v>0</v>
          </cell>
          <cell r="CE963">
            <v>0</v>
          </cell>
          <cell r="CF963">
            <v>0</v>
          </cell>
          <cell r="CG963">
            <v>0</v>
          </cell>
          <cell r="CH963">
            <v>0</v>
          </cell>
          <cell r="CN963">
            <v>0</v>
          </cell>
          <cell r="CO963">
            <v>0</v>
          </cell>
          <cell r="CP963">
            <v>0</v>
          </cell>
          <cell r="CQ963">
            <v>0</v>
          </cell>
          <cell r="CR963">
            <v>0</v>
          </cell>
          <cell r="CS963">
            <v>0</v>
          </cell>
          <cell r="CT963">
            <v>0</v>
          </cell>
          <cell r="CU963">
            <v>0</v>
          </cell>
          <cell r="CV963">
            <v>0</v>
          </cell>
          <cell r="CW963">
            <v>0</v>
          </cell>
          <cell r="EE963">
            <v>0</v>
          </cell>
          <cell r="EF963">
            <v>0</v>
          </cell>
          <cell r="EG963">
            <v>0</v>
          </cell>
          <cell r="EH963">
            <v>0</v>
          </cell>
          <cell r="EI963">
            <v>0</v>
          </cell>
          <cell r="EJ963">
            <v>0</v>
          </cell>
          <cell r="EK963">
            <v>0</v>
          </cell>
          <cell r="EL963">
            <v>0</v>
          </cell>
          <cell r="EM963">
            <v>0</v>
          </cell>
        </row>
        <row r="964">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cell r="BD964">
            <v>0</v>
          </cell>
          <cell r="BE964">
            <v>0</v>
          </cell>
          <cell r="BF964">
            <v>0</v>
          </cell>
          <cell r="BG964">
            <v>0</v>
          </cell>
          <cell r="BH964">
            <v>0</v>
          </cell>
          <cell r="BI964">
            <v>0</v>
          </cell>
          <cell r="BJ964">
            <v>0</v>
          </cell>
          <cell r="BK964">
            <v>0</v>
          </cell>
          <cell r="BL964">
            <v>0</v>
          </cell>
          <cell r="BM964">
            <v>0</v>
          </cell>
          <cell r="BN964">
            <v>0</v>
          </cell>
          <cell r="BO964">
            <v>0</v>
          </cell>
          <cell r="BP964">
            <v>0</v>
          </cell>
          <cell r="BQ964">
            <v>0</v>
          </cell>
          <cell r="BR964">
            <v>0</v>
          </cell>
          <cell r="BS964">
            <v>0</v>
          </cell>
          <cell r="BT964">
            <v>0</v>
          </cell>
          <cell r="BU964">
            <v>0</v>
          </cell>
          <cell r="BV964">
            <v>0</v>
          </cell>
          <cell r="BW964">
            <v>0</v>
          </cell>
          <cell r="BX964">
            <v>0</v>
          </cell>
          <cell r="BY964">
            <v>0</v>
          </cell>
          <cell r="BZ964">
            <v>0</v>
          </cell>
          <cell r="CA964">
            <v>0</v>
          </cell>
          <cell r="CB964">
            <v>0</v>
          </cell>
          <cell r="CC964">
            <v>0</v>
          </cell>
          <cell r="CD964">
            <v>0</v>
          </cell>
          <cell r="CE964">
            <v>0</v>
          </cell>
          <cell r="CF964">
            <v>0</v>
          </cell>
          <cell r="CG964">
            <v>0</v>
          </cell>
          <cell r="CH964">
            <v>0</v>
          </cell>
          <cell r="CN964">
            <v>0</v>
          </cell>
          <cell r="CO964">
            <v>0</v>
          </cell>
          <cell r="CP964">
            <v>0</v>
          </cell>
          <cell r="CQ964">
            <v>0</v>
          </cell>
          <cell r="CR964">
            <v>0</v>
          </cell>
          <cell r="CS964">
            <v>0</v>
          </cell>
          <cell r="CT964">
            <v>0</v>
          </cell>
          <cell r="CU964">
            <v>0</v>
          </cell>
          <cell r="CV964">
            <v>0</v>
          </cell>
          <cell r="CW964">
            <v>0</v>
          </cell>
          <cell r="EE964">
            <v>0</v>
          </cell>
          <cell r="EF964">
            <v>0</v>
          </cell>
          <cell r="EG964">
            <v>0</v>
          </cell>
          <cell r="EH964">
            <v>0</v>
          </cell>
          <cell r="EI964">
            <v>0</v>
          </cell>
          <cell r="EJ964">
            <v>0</v>
          </cell>
          <cell r="EK964">
            <v>0</v>
          </cell>
          <cell r="EL964">
            <v>0</v>
          </cell>
          <cell r="EM964">
            <v>0</v>
          </cell>
        </row>
        <row r="965">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cell r="BD965">
            <v>0</v>
          </cell>
          <cell r="BE965">
            <v>0</v>
          </cell>
          <cell r="BF965">
            <v>0</v>
          </cell>
          <cell r="BG965">
            <v>0</v>
          </cell>
          <cell r="BH965">
            <v>0</v>
          </cell>
          <cell r="BI965">
            <v>0</v>
          </cell>
          <cell r="BJ965">
            <v>0</v>
          </cell>
          <cell r="BK965">
            <v>0</v>
          </cell>
          <cell r="BL965">
            <v>0</v>
          </cell>
          <cell r="BM965">
            <v>0</v>
          </cell>
          <cell r="BN965">
            <v>0</v>
          </cell>
          <cell r="BO965">
            <v>0</v>
          </cell>
          <cell r="BP965">
            <v>0</v>
          </cell>
          <cell r="BQ965">
            <v>0</v>
          </cell>
          <cell r="BR965">
            <v>0</v>
          </cell>
          <cell r="BS965">
            <v>0</v>
          </cell>
          <cell r="BT965">
            <v>0</v>
          </cell>
          <cell r="BU965">
            <v>0</v>
          </cell>
          <cell r="BV965">
            <v>0</v>
          </cell>
          <cell r="BW965">
            <v>0</v>
          </cell>
          <cell r="BX965">
            <v>0</v>
          </cell>
          <cell r="BY965">
            <v>0</v>
          </cell>
          <cell r="BZ965">
            <v>0</v>
          </cell>
          <cell r="CA965">
            <v>0</v>
          </cell>
          <cell r="CB965">
            <v>0</v>
          </cell>
          <cell r="CC965">
            <v>0</v>
          </cell>
          <cell r="CD965">
            <v>0</v>
          </cell>
          <cell r="CE965">
            <v>0</v>
          </cell>
          <cell r="CF965">
            <v>0</v>
          </cell>
          <cell r="CG965">
            <v>0</v>
          </cell>
          <cell r="CH965">
            <v>0</v>
          </cell>
          <cell r="CN965">
            <v>0</v>
          </cell>
          <cell r="CO965">
            <v>0</v>
          </cell>
          <cell r="CP965">
            <v>0</v>
          </cell>
          <cell r="CQ965">
            <v>0</v>
          </cell>
          <cell r="CR965">
            <v>0</v>
          </cell>
          <cell r="CS965">
            <v>0</v>
          </cell>
          <cell r="CT965">
            <v>0</v>
          </cell>
          <cell r="CU965">
            <v>0</v>
          </cell>
          <cell r="CV965">
            <v>0</v>
          </cell>
          <cell r="CW965">
            <v>0</v>
          </cell>
          <cell r="EE965">
            <v>0</v>
          </cell>
          <cell r="EF965">
            <v>0</v>
          </cell>
          <cell r="EG965">
            <v>0</v>
          </cell>
          <cell r="EH965">
            <v>0</v>
          </cell>
          <cell r="EI965">
            <v>0</v>
          </cell>
          <cell r="EJ965">
            <v>0</v>
          </cell>
          <cell r="EK965">
            <v>0</v>
          </cell>
          <cell r="EL965">
            <v>0</v>
          </cell>
          <cell r="EM965">
            <v>0</v>
          </cell>
        </row>
        <row r="966">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cell r="BD966">
            <v>0</v>
          </cell>
          <cell r="BE966">
            <v>0</v>
          </cell>
          <cell r="BF966">
            <v>0</v>
          </cell>
          <cell r="BG966">
            <v>0</v>
          </cell>
          <cell r="BH966">
            <v>0</v>
          </cell>
          <cell r="BI966">
            <v>0</v>
          </cell>
          <cell r="BJ966">
            <v>0</v>
          </cell>
          <cell r="BK966">
            <v>0</v>
          </cell>
          <cell r="BL966">
            <v>0</v>
          </cell>
          <cell r="BM966">
            <v>0</v>
          </cell>
          <cell r="BN966">
            <v>0</v>
          </cell>
          <cell r="BO966">
            <v>0</v>
          </cell>
          <cell r="BP966">
            <v>0</v>
          </cell>
          <cell r="BQ966">
            <v>0</v>
          </cell>
          <cell r="BR966">
            <v>0</v>
          </cell>
          <cell r="BS966">
            <v>0</v>
          </cell>
          <cell r="BT966">
            <v>0</v>
          </cell>
          <cell r="BU966">
            <v>0</v>
          </cell>
          <cell r="BV966">
            <v>0</v>
          </cell>
          <cell r="BW966">
            <v>0</v>
          </cell>
          <cell r="BX966">
            <v>0</v>
          </cell>
          <cell r="BY966">
            <v>0</v>
          </cell>
          <cell r="BZ966">
            <v>0</v>
          </cell>
          <cell r="CA966">
            <v>0</v>
          </cell>
          <cell r="CB966">
            <v>0</v>
          </cell>
          <cell r="CC966">
            <v>0</v>
          </cell>
          <cell r="CD966">
            <v>0</v>
          </cell>
          <cell r="CE966">
            <v>0</v>
          </cell>
          <cell r="CF966">
            <v>0</v>
          </cell>
          <cell r="CG966">
            <v>0</v>
          </cell>
          <cell r="CH966">
            <v>0</v>
          </cell>
          <cell r="CN966">
            <v>0</v>
          </cell>
          <cell r="CO966">
            <v>0</v>
          </cell>
          <cell r="CP966">
            <v>0</v>
          </cell>
          <cell r="CQ966">
            <v>0</v>
          </cell>
          <cell r="CR966">
            <v>0</v>
          </cell>
          <cell r="CS966">
            <v>0</v>
          </cell>
          <cell r="CT966">
            <v>0</v>
          </cell>
          <cell r="CU966">
            <v>0</v>
          </cell>
          <cell r="CV966">
            <v>0</v>
          </cell>
          <cell r="CW966">
            <v>0</v>
          </cell>
          <cell r="EE966">
            <v>0</v>
          </cell>
          <cell r="EF966">
            <v>0</v>
          </cell>
          <cell r="EG966">
            <v>0</v>
          </cell>
          <cell r="EH966">
            <v>0</v>
          </cell>
          <cell r="EI966">
            <v>0</v>
          </cell>
          <cell r="EJ966">
            <v>0</v>
          </cell>
          <cell r="EK966">
            <v>0</v>
          </cell>
          <cell r="EL966">
            <v>0</v>
          </cell>
          <cell r="EM966">
            <v>0</v>
          </cell>
        </row>
        <row r="967">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cell r="BD967">
            <v>0</v>
          </cell>
          <cell r="BE967">
            <v>0</v>
          </cell>
          <cell r="BF967">
            <v>0</v>
          </cell>
          <cell r="BG967">
            <v>0</v>
          </cell>
          <cell r="BH967">
            <v>0</v>
          </cell>
          <cell r="BI967">
            <v>0</v>
          </cell>
          <cell r="BJ967">
            <v>0</v>
          </cell>
          <cell r="BK967">
            <v>0</v>
          </cell>
          <cell r="BL967">
            <v>0</v>
          </cell>
          <cell r="BM967">
            <v>0</v>
          </cell>
          <cell r="BN967">
            <v>0</v>
          </cell>
          <cell r="BO967">
            <v>0</v>
          </cell>
          <cell r="BP967">
            <v>0</v>
          </cell>
          <cell r="BQ967">
            <v>0</v>
          </cell>
          <cell r="BR967">
            <v>0</v>
          </cell>
          <cell r="BS967">
            <v>0</v>
          </cell>
          <cell r="BT967">
            <v>0</v>
          </cell>
          <cell r="BU967">
            <v>0</v>
          </cell>
          <cell r="BV967">
            <v>0</v>
          </cell>
          <cell r="BW967">
            <v>0</v>
          </cell>
          <cell r="BX967">
            <v>0</v>
          </cell>
          <cell r="BY967">
            <v>0</v>
          </cell>
          <cell r="BZ967">
            <v>0</v>
          </cell>
          <cell r="CA967">
            <v>0</v>
          </cell>
          <cell r="CB967">
            <v>0</v>
          </cell>
          <cell r="CC967">
            <v>0</v>
          </cell>
          <cell r="CD967">
            <v>0</v>
          </cell>
          <cell r="CE967">
            <v>0</v>
          </cell>
          <cell r="CF967">
            <v>0</v>
          </cell>
          <cell r="CG967">
            <v>0</v>
          </cell>
          <cell r="CH967">
            <v>0</v>
          </cell>
          <cell r="CN967">
            <v>0</v>
          </cell>
          <cell r="CO967">
            <v>0</v>
          </cell>
          <cell r="CP967">
            <v>0</v>
          </cell>
          <cell r="CQ967">
            <v>0</v>
          </cell>
          <cell r="CR967">
            <v>0</v>
          </cell>
          <cell r="CS967">
            <v>0</v>
          </cell>
          <cell r="CT967">
            <v>0</v>
          </cell>
          <cell r="CU967">
            <v>0</v>
          </cell>
          <cell r="CV967">
            <v>0</v>
          </cell>
          <cell r="CW967">
            <v>0</v>
          </cell>
          <cell r="EE967">
            <v>0</v>
          </cell>
          <cell r="EF967">
            <v>0</v>
          </cell>
          <cell r="EG967">
            <v>0</v>
          </cell>
          <cell r="EH967">
            <v>0</v>
          </cell>
          <cell r="EI967">
            <v>0</v>
          </cell>
          <cell r="EJ967">
            <v>0</v>
          </cell>
          <cell r="EK967">
            <v>0</v>
          </cell>
          <cell r="EL967">
            <v>0</v>
          </cell>
          <cell r="EM967">
            <v>0</v>
          </cell>
        </row>
        <row r="968">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cell r="BD968">
            <v>0</v>
          </cell>
          <cell r="BE968">
            <v>0</v>
          </cell>
          <cell r="BF968">
            <v>0</v>
          </cell>
          <cell r="BG968">
            <v>0</v>
          </cell>
          <cell r="BH968">
            <v>0</v>
          </cell>
          <cell r="BI968">
            <v>0</v>
          </cell>
          <cell r="BJ968">
            <v>0</v>
          </cell>
          <cell r="BK968">
            <v>0</v>
          </cell>
          <cell r="BL968">
            <v>0</v>
          </cell>
          <cell r="BM968">
            <v>0</v>
          </cell>
          <cell r="BN968">
            <v>0</v>
          </cell>
          <cell r="BO968">
            <v>0</v>
          </cell>
          <cell r="BP968">
            <v>0</v>
          </cell>
          <cell r="BQ968">
            <v>0</v>
          </cell>
          <cell r="BR968">
            <v>0</v>
          </cell>
          <cell r="BS968">
            <v>0</v>
          </cell>
          <cell r="BT968">
            <v>0</v>
          </cell>
          <cell r="BU968">
            <v>0</v>
          </cell>
          <cell r="BV968">
            <v>0</v>
          </cell>
          <cell r="BW968">
            <v>0</v>
          </cell>
          <cell r="BX968">
            <v>0</v>
          </cell>
          <cell r="BY968">
            <v>0</v>
          </cell>
          <cell r="BZ968">
            <v>0</v>
          </cell>
          <cell r="CA968">
            <v>0</v>
          </cell>
          <cell r="CB968">
            <v>0</v>
          </cell>
          <cell r="CC968">
            <v>0</v>
          </cell>
          <cell r="CD968">
            <v>0</v>
          </cell>
          <cell r="CE968">
            <v>0</v>
          </cell>
          <cell r="CF968">
            <v>0</v>
          </cell>
          <cell r="CG968">
            <v>0</v>
          </cell>
          <cell r="CH968">
            <v>0</v>
          </cell>
          <cell r="CN968">
            <v>0</v>
          </cell>
          <cell r="CO968">
            <v>0</v>
          </cell>
          <cell r="CP968">
            <v>0</v>
          </cell>
          <cell r="CQ968">
            <v>0</v>
          </cell>
          <cell r="CR968">
            <v>0</v>
          </cell>
          <cell r="CS968">
            <v>0</v>
          </cell>
          <cell r="CT968">
            <v>0</v>
          </cell>
          <cell r="CU968">
            <v>0</v>
          </cell>
          <cell r="CV968">
            <v>0</v>
          </cell>
          <cell r="CW968">
            <v>0</v>
          </cell>
          <cell r="EE968">
            <v>0</v>
          </cell>
          <cell r="EF968">
            <v>0</v>
          </cell>
          <cell r="EG968">
            <v>0</v>
          </cell>
          <cell r="EH968">
            <v>0</v>
          </cell>
          <cell r="EI968">
            <v>0</v>
          </cell>
          <cell r="EJ968">
            <v>0</v>
          </cell>
          <cell r="EK968">
            <v>0</v>
          </cell>
          <cell r="EL968">
            <v>0</v>
          </cell>
          <cell r="EM968">
            <v>0</v>
          </cell>
        </row>
        <row r="969">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cell r="BD969">
            <v>0</v>
          </cell>
          <cell r="BE969">
            <v>0</v>
          </cell>
          <cell r="BF969">
            <v>0</v>
          </cell>
          <cell r="BG969">
            <v>0</v>
          </cell>
          <cell r="BH969">
            <v>0</v>
          </cell>
          <cell r="BI969">
            <v>0</v>
          </cell>
          <cell r="BJ969">
            <v>0</v>
          </cell>
          <cell r="BK969">
            <v>0</v>
          </cell>
          <cell r="BL969">
            <v>0</v>
          </cell>
          <cell r="BM969">
            <v>0</v>
          </cell>
          <cell r="BN969">
            <v>0</v>
          </cell>
          <cell r="BO969">
            <v>0</v>
          </cell>
          <cell r="BP969">
            <v>0</v>
          </cell>
          <cell r="BQ969">
            <v>0</v>
          </cell>
          <cell r="BR969">
            <v>0</v>
          </cell>
          <cell r="BS969">
            <v>0</v>
          </cell>
          <cell r="BT969">
            <v>0</v>
          </cell>
          <cell r="BU969">
            <v>0</v>
          </cell>
          <cell r="BV969">
            <v>0</v>
          </cell>
          <cell r="BW969">
            <v>0</v>
          </cell>
          <cell r="BX969">
            <v>0</v>
          </cell>
          <cell r="BY969">
            <v>0</v>
          </cell>
          <cell r="BZ969">
            <v>0</v>
          </cell>
          <cell r="CA969">
            <v>0</v>
          </cell>
          <cell r="CB969">
            <v>0</v>
          </cell>
          <cell r="CC969">
            <v>0</v>
          </cell>
          <cell r="CD969">
            <v>0</v>
          </cell>
          <cell r="CE969">
            <v>0</v>
          </cell>
          <cell r="CF969">
            <v>0</v>
          </cell>
          <cell r="CG969">
            <v>0</v>
          </cell>
          <cell r="CH969">
            <v>0</v>
          </cell>
          <cell r="CN969">
            <v>0</v>
          </cell>
          <cell r="CO969">
            <v>0</v>
          </cell>
          <cell r="CP969">
            <v>0</v>
          </cell>
          <cell r="CQ969">
            <v>0</v>
          </cell>
          <cell r="CR969">
            <v>0</v>
          </cell>
          <cell r="CS969">
            <v>0</v>
          </cell>
          <cell r="CT969">
            <v>0</v>
          </cell>
          <cell r="CU969">
            <v>0</v>
          </cell>
          <cell r="CV969">
            <v>0</v>
          </cell>
          <cell r="CW969">
            <v>0</v>
          </cell>
          <cell r="EE969">
            <v>0</v>
          </cell>
          <cell r="EF969">
            <v>0</v>
          </cell>
          <cell r="EG969">
            <v>0</v>
          </cell>
          <cell r="EH969">
            <v>0</v>
          </cell>
          <cell r="EI969">
            <v>0</v>
          </cell>
          <cell r="EJ969">
            <v>0</v>
          </cell>
          <cell r="EK969">
            <v>0</v>
          </cell>
          <cell r="EL969">
            <v>0</v>
          </cell>
          <cell r="EM969">
            <v>0</v>
          </cell>
        </row>
        <row r="970">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cell r="BD970">
            <v>0</v>
          </cell>
          <cell r="BE970">
            <v>0</v>
          </cell>
          <cell r="BF970">
            <v>0</v>
          </cell>
          <cell r="BG970">
            <v>0</v>
          </cell>
          <cell r="BH970">
            <v>0</v>
          </cell>
          <cell r="BI970">
            <v>0</v>
          </cell>
          <cell r="BJ970">
            <v>0</v>
          </cell>
          <cell r="BK970">
            <v>0</v>
          </cell>
          <cell r="BL970">
            <v>0</v>
          </cell>
          <cell r="BM970">
            <v>0</v>
          </cell>
          <cell r="BN970">
            <v>0</v>
          </cell>
          <cell r="BO970">
            <v>0</v>
          </cell>
          <cell r="BP970">
            <v>0</v>
          </cell>
          <cell r="BQ970">
            <v>0</v>
          </cell>
          <cell r="BR970">
            <v>0</v>
          </cell>
          <cell r="BS970">
            <v>0</v>
          </cell>
          <cell r="BT970">
            <v>0</v>
          </cell>
          <cell r="BU970">
            <v>0</v>
          </cell>
          <cell r="BV970">
            <v>0</v>
          </cell>
          <cell r="BW970">
            <v>0</v>
          </cell>
          <cell r="BX970">
            <v>0</v>
          </cell>
          <cell r="BY970">
            <v>0</v>
          </cell>
          <cell r="BZ970">
            <v>0</v>
          </cell>
          <cell r="CA970">
            <v>0</v>
          </cell>
          <cell r="CB970">
            <v>0</v>
          </cell>
          <cell r="CC970">
            <v>0</v>
          </cell>
          <cell r="CD970">
            <v>0</v>
          </cell>
          <cell r="CE970">
            <v>0</v>
          </cell>
          <cell r="CF970">
            <v>0</v>
          </cell>
          <cell r="CG970">
            <v>0</v>
          </cell>
          <cell r="CH970">
            <v>0</v>
          </cell>
          <cell r="CN970">
            <v>0</v>
          </cell>
          <cell r="CO970">
            <v>0</v>
          </cell>
          <cell r="CP970">
            <v>0</v>
          </cell>
          <cell r="CQ970">
            <v>0</v>
          </cell>
          <cell r="CR970">
            <v>0</v>
          </cell>
          <cell r="CS970">
            <v>0</v>
          </cell>
          <cell r="CT970">
            <v>0</v>
          </cell>
          <cell r="CU970">
            <v>0</v>
          </cell>
          <cell r="CV970">
            <v>0</v>
          </cell>
          <cell r="CW970">
            <v>0</v>
          </cell>
          <cell r="EE970">
            <v>0</v>
          </cell>
          <cell r="EF970">
            <v>0</v>
          </cell>
          <cell r="EG970">
            <v>0</v>
          </cell>
          <cell r="EH970">
            <v>0</v>
          </cell>
          <cell r="EI970">
            <v>0</v>
          </cell>
          <cell r="EJ970">
            <v>0</v>
          </cell>
          <cell r="EK970">
            <v>0</v>
          </cell>
          <cell r="EL970">
            <v>0</v>
          </cell>
          <cell r="EM970">
            <v>0</v>
          </cell>
        </row>
        <row r="971">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cell r="BD971">
            <v>0</v>
          </cell>
          <cell r="BE971">
            <v>0</v>
          </cell>
          <cell r="BF971">
            <v>0</v>
          </cell>
          <cell r="BG971">
            <v>0</v>
          </cell>
          <cell r="BH971">
            <v>0</v>
          </cell>
          <cell r="BI971">
            <v>0</v>
          </cell>
          <cell r="BJ971">
            <v>0</v>
          </cell>
          <cell r="BK971">
            <v>0</v>
          </cell>
          <cell r="BL971">
            <v>0</v>
          </cell>
          <cell r="BM971">
            <v>0</v>
          </cell>
          <cell r="BN971">
            <v>0</v>
          </cell>
          <cell r="BO971">
            <v>0</v>
          </cell>
          <cell r="BP971">
            <v>0</v>
          </cell>
          <cell r="BQ971">
            <v>0</v>
          </cell>
          <cell r="BR971">
            <v>0</v>
          </cell>
          <cell r="BS971">
            <v>0</v>
          </cell>
          <cell r="BT971">
            <v>0</v>
          </cell>
          <cell r="BU971">
            <v>0</v>
          </cell>
          <cell r="BV971">
            <v>0</v>
          </cell>
          <cell r="BW971">
            <v>0</v>
          </cell>
          <cell r="BX971">
            <v>0</v>
          </cell>
          <cell r="BY971">
            <v>0</v>
          </cell>
          <cell r="BZ971">
            <v>0</v>
          </cell>
          <cell r="CA971">
            <v>0</v>
          </cell>
          <cell r="CB971">
            <v>0</v>
          </cell>
          <cell r="CC971">
            <v>0</v>
          </cell>
          <cell r="CD971">
            <v>0</v>
          </cell>
          <cell r="CE971">
            <v>0</v>
          </cell>
          <cell r="CF971">
            <v>0</v>
          </cell>
          <cell r="CG971">
            <v>0</v>
          </cell>
          <cell r="CH971">
            <v>0</v>
          </cell>
          <cell r="CN971">
            <v>0</v>
          </cell>
          <cell r="CO971">
            <v>0</v>
          </cell>
          <cell r="CP971">
            <v>0</v>
          </cell>
          <cell r="CQ971">
            <v>0</v>
          </cell>
          <cell r="CR971">
            <v>0</v>
          </cell>
          <cell r="CS971">
            <v>0</v>
          </cell>
          <cell r="CT971">
            <v>0</v>
          </cell>
          <cell r="CU971">
            <v>0</v>
          </cell>
          <cell r="CV971">
            <v>0</v>
          </cell>
          <cell r="CW971">
            <v>0</v>
          </cell>
          <cell r="EE971">
            <v>0</v>
          </cell>
          <cell r="EF971">
            <v>0</v>
          </cell>
          <cell r="EG971">
            <v>0</v>
          </cell>
          <cell r="EH971">
            <v>0</v>
          </cell>
          <cell r="EI971">
            <v>0</v>
          </cell>
          <cell r="EJ971">
            <v>0</v>
          </cell>
          <cell r="EK971">
            <v>0</v>
          </cell>
          <cell r="EL971">
            <v>0</v>
          </cell>
          <cell r="EM971">
            <v>0</v>
          </cell>
        </row>
        <row r="972">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cell r="BD972">
            <v>0</v>
          </cell>
          <cell r="BE972">
            <v>0</v>
          </cell>
          <cell r="BF972">
            <v>0</v>
          </cell>
          <cell r="BG972">
            <v>0</v>
          </cell>
          <cell r="BH972">
            <v>0</v>
          </cell>
          <cell r="BI972">
            <v>0</v>
          </cell>
          <cell r="BJ972">
            <v>0</v>
          </cell>
          <cell r="BK972">
            <v>0</v>
          </cell>
          <cell r="BL972">
            <v>0</v>
          </cell>
          <cell r="BM972">
            <v>0</v>
          </cell>
          <cell r="BN972">
            <v>0</v>
          </cell>
          <cell r="BO972">
            <v>0</v>
          </cell>
          <cell r="BP972">
            <v>0</v>
          </cell>
          <cell r="BQ972">
            <v>0</v>
          </cell>
          <cell r="BR972">
            <v>0</v>
          </cell>
          <cell r="BS972">
            <v>0</v>
          </cell>
          <cell r="BT972">
            <v>0</v>
          </cell>
          <cell r="BU972">
            <v>0</v>
          </cell>
          <cell r="BV972">
            <v>0</v>
          </cell>
          <cell r="BW972">
            <v>0</v>
          </cell>
          <cell r="BX972">
            <v>0</v>
          </cell>
          <cell r="BY972">
            <v>0</v>
          </cell>
          <cell r="BZ972">
            <v>0</v>
          </cell>
          <cell r="CA972">
            <v>0</v>
          </cell>
          <cell r="CB972">
            <v>0</v>
          </cell>
          <cell r="CC972">
            <v>0</v>
          </cell>
          <cell r="CD972">
            <v>0</v>
          </cell>
          <cell r="CE972">
            <v>0</v>
          </cell>
          <cell r="CF972">
            <v>0</v>
          </cell>
          <cell r="CG972">
            <v>0</v>
          </cell>
          <cell r="CH972">
            <v>0</v>
          </cell>
          <cell r="CN972">
            <v>0</v>
          </cell>
          <cell r="CO972">
            <v>0</v>
          </cell>
          <cell r="CP972">
            <v>0</v>
          </cell>
          <cell r="CQ972">
            <v>0</v>
          </cell>
          <cell r="CR972">
            <v>0</v>
          </cell>
          <cell r="CS972">
            <v>0</v>
          </cell>
          <cell r="CT972">
            <v>0</v>
          </cell>
          <cell r="CU972">
            <v>0</v>
          </cell>
          <cell r="CV972">
            <v>0</v>
          </cell>
          <cell r="CW972">
            <v>0</v>
          </cell>
          <cell r="EE972">
            <v>0</v>
          </cell>
          <cell r="EF972">
            <v>0</v>
          </cell>
          <cell r="EG972">
            <v>0</v>
          </cell>
          <cell r="EH972">
            <v>0</v>
          </cell>
          <cell r="EI972">
            <v>0</v>
          </cell>
          <cell r="EJ972">
            <v>0</v>
          </cell>
          <cell r="EK972">
            <v>0</v>
          </cell>
          <cell r="EL972">
            <v>0</v>
          </cell>
          <cell r="EM972">
            <v>0</v>
          </cell>
        </row>
        <row r="973">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cell r="BD973">
            <v>0</v>
          </cell>
          <cell r="BE973">
            <v>0</v>
          </cell>
          <cell r="BF973">
            <v>0</v>
          </cell>
          <cell r="BG973">
            <v>0</v>
          </cell>
          <cell r="BH973">
            <v>0</v>
          </cell>
          <cell r="BI973">
            <v>0</v>
          </cell>
          <cell r="BJ973">
            <v>0</v>
          </cell>
          <cell r="BK973">
            <v>0</v>
          </cell>
          <cell r="BL973">
            <v>0</v>
          </cell>
          <cell r="BM973">
            <v>0</v>
          </cell>
          <cell r="BN973">
            <v>0</v>
          </cell>
          <cell r="BO973">
            <v>0</v>
          </cell>
          <cell r="BP973">
            <v>0</v>
          </cell>
          <cell r="BQ973">
            <v>0</v>
          </cell>
          <cell r="BR973">
            <v>0</v>
          </cell>
          <cell r="BS973">
            <v>0</v>
          </cell>
          <cell r="BT973">
            <v>0</v>
          </cell>
          <cell r="BU973">
            <v>0</v>
          </cell>
          <cell r="BV973">
            <v>0</v>
          </cell>
          <cell r="BW973">
            <v>0</v>
          </cell>
          <cell r="BX973">
            <v>0</v>
          </cell>
          <cell r="BY973">
            <v>0</v>
          </cell>
          <cell r="BZ973">
            <v>0</v>
          </cell>
          <cell r="CA973">
            <v>0</v>
          </cell>
          <cell r="CB973">
            <v>0</v>
          </cell>
          <cell r="CC973">
            <v>0</v>
          </cell>
          <cell r="CD973">
            <v>0</v>
          </cell>
          <cell r="CE973">
            <v>0</v>
          </cell>
          <cell r="CF973">
            <v>0</v>
          </cell>
          <cell r="CG973">
            <v>0</v>
          </cell>
          <cell r="CH973">
            <v>0</v>
          </cell>
          <cell r="CN973">
            <v>0</v>
          </cell>
          <cell r="CO973">
            <v>0</v>
          </cell>
          <cell r="CP973">
            <v>0</v>
          </cell>
          <cell r="CQ973">
            <v>0</v>
          </cell>
          <cell r="CR973">
            <v>0</v>
          </cell>
          <cell r="CS973">
            <v>0</v>
          </cell>
          <cell r="CT973">
            <v>0</v>
          </cell>
          <cell r="CU973">
            <v>0</v>
          </cell>
          <cell r="CV973">
            <v>0</v>
          </cell>
          <cell r="CW973">
            <v>0</v>
          </cell>
          <cell r="EE973">
            <v>0</v>
          </cell>
          <cell r="EF973">
            <v>0</v>
          </cell>
          <cell r="EG973">
            <v>0</v>
          </cell>
          <cell r="EH973">
            <v>0</v>
          </cell>
          <cell r="EI973">
            <v>0</v>
          </cell>
          <cell r="EJ973">
            <v>0</v>
          </cell>
          <cell r="EK973">
            <v>0</v>
          </cell>
          <cell r="EL973">
            <v>0</v>
          </cell>
          <cell r="EM973">
            <v>0</v>
          </cell>
        </row>
        <row r="974">
          <cell r="EM974">
            <v>0</v>
          </cell>
        </row>
        <row r="975">
          <cell r="EM975">
            <v>0</v>
          </cell>
        </row>
        <row r="976">
          <cell r="EM976">
            <v>0</v>
          </cell>
        </row>
        <row r="977">
          <cell r="EM977">
            <v>0</v>
          </cell>
        </row>
        <row r="978">
          <cell r="EM978">
            <v>0</v>
          </cell>
        </row>
        <row r="979">
          <cell r="EM979">
            <v>0</v>
          </cell>
        </row>
        <row r="980">
          <cell r="EM980">
            <v>0</v>
          </cell>
        </row>
        <row r="981">
          <cell r="EM981">
            <v>0</v>
          </cell>
        </row>
        <row r="982">
          <cell r="EM982">
            <v>0</v>
          </cell>
        </row>
        <row r="983">
          <cell r="EM983">
            <v>0</v>
          </cell>
        </row>
        <row r="984">
          <cell r="EM984">
            <v>0</v>
          </cell>
        </row>
        <row r="985">
          <cell r="EM985">
            <v>0</v>
          </cell>
        </row>
        <row r="986">
          <cell r="EM986">
            <v>0</v>
          </cell>
        </row>
        <row r="987">
          <cell r="EM987">
            <v>0</v>
          </cell>
        </row>
        <row r="988">
          <cell r="EM988">
            <v>0</v>
          </cell>
        </row>
        <row r="989">
          <cell r="EM989">
            <v>0</v>
          </cell>
        </row>
        <row r="990">
          <cell r="EM990">
            <v>0</v>
          </cell>
        </row>
        <row r="991">
          <cell r="EM991">
            <v>0</v>
          </cell>
        </row>
        <row r="992">
          <cell r="EM992">
            <v>0</v>
          </cell>
        </row>
        <row r="993">
          <cell r="EM993">
            <v>0</v>
          </cell>
        </row>
        <row r="994">
          <cell r="EM994">
            <v>0</v>
          </cell>
        </row>
        <row r="995">
          <cell r="EM995">
            <v>0</v>
          </cell>
        </row>
        <row r="996">
          <cell r="EM996">
            <v>0</v>
          </cell>
        </row>
        <row r="997">
          <cell r="EM997">
            <v>0</v>
          </cell>
        </row>
        <row r="998">
          <cell r="EM998">
            <v>0</v>
          </cell>
        </row>
        <row r="999">
          <cell r="EM999">
            <v>0</v>
          </cell>
        </row>
        <row r="1000">
          <cell r="EM1000">
            <v>0</v>
          </cell>
        </row>
        <row r="1001">
          <cell r="EM1001">
            <v>0</v>
          </cell>
        </row>
        <row r="1002">
          <cell r="EM1002">
            <v>0</v>
          </cell>
        </row>
        <row r="1003">
          <cell r="EM1003">
            <v>0</v>
          </cell>
        </row>
        <row r="1004">
          <cell r="EM1004">
            <v>0</v>
          </cell>
        </row>
        <row r="1005">
          <cell r="EM1005">
            <v>0</v>
          </cell>
        </row>
        <row r="1006">
          <cell r="EM1006">
            <v>0</v>
          </cell>
        </row>
        <row r="1007">
          <cell r="EM1007">
            <v>0</v>
          </cell>
        </row>
        <row r="1008">
          <cell r="EM1008">
            <v>0</v>
          </cell>
        </row>
        <row r="1009">
          <cell r="EM1009">
            <v>0</v>
          </cell>
        </row>
        <row r="1010">
          <cell r="EM1010">
            <v>0</v>
          </cell>
        </row>
        <row r="1011">
          <cell r="EM1011">
            <v>0</v>
          </cell>
        </row>
        <row r="1012">
          <cell r="EM1012">
            <v>0</v>
          </cell>
        </row>
        <row r="1013">
          <cell r="EM1013">
            <v>0</v>
          </cell>
        </row>
        <row r="1014">
          <cell r="EM1014">
            <v>0</v>
          </cell>
        </row>
        <row r="1015">
          <cell r="EM1015">
            <v>0</v>
          </cell>
        </row>
        <row r="1016">
          <cell r="EM1016">
            <v>0</v>
          </cell>
        </row>
        <row r="1017">
          <cell r="EM1017">
            <v>0</v>
          </cell>
        </row>
        <row r="1018">
          <cell r="EM1018">
            <v>0</v>
          </cell>
        </row>
        <row r="1019">
          <cell r="EM1019">
            <v>0</v>
          </cell>
        </row>
        <row r="1020">
          <cell r="EM1020">
            <v>0</v>
          </cell>
        </row>
        <row r="1021">
          <cell r="EM1021">
            <v>0</v>
          </cell>
        </row>
        <row r="1022">
          <cell r="EM1022">
            <v>0</v>
          </cell>
        </row>
        <row r="1023">
          <cell r="EM1023">
            <v>0</v>
          </cell>
        </row>
        <row r="1024">
          <cell r="EM1024">
            <v>0</v>
          </cell>
        </row>
        <row r="1025">
          <cell r="EM1025">
            <v>0</v>
          </cell>
        </row>
        <row r="1026">
          <cell r="EM1026">
            <v>0</v>
          </cell>
        </row>
        <row r="1027">
          <cell r="EM1027">
            <v>0</v>
          </cell>
        </row>
        <row r="1028">
          <cell r="EM1028">
            <v>0</v>
          </cell>
        </row>
        <row r="1029">
          <cell r="EM1029">
            <v>0</v>
          </cell>
        </row>
        <row r="1030">
          <cell r="EM1030">
            <v>0</v>
          </cell>
        </row>
        <row r="1031">
          <cell r="EM1031">
            <v>0</v>
          </cell>
        </row>
        <row r="1032">
          <cell r="EM1032">
            <v>0</v>
          </cell>
        </row>
        <row r="1033">
          <cell r="EM1033">
            <v>0</v>
          </cell>
        </row>
        <row r="1034">
          <cell r="EM1034">
            <v>0</v>
          </cell>
        </row>
        <row r="1035">
          <cell r="EM1035">
            <v>0</v>
          </cell>
        </row>
        <row r="1036">
          <cell r="EM1036">
            <v>0</v>
          </cell>
        </row>
        <row r="1037">
          <cell r="EM1037">
            <v>0</v>
          </cell>
        </row>
        <row r="1038">
          <cell r="EM1038">
            <v>0</v>
          </cell>
        </row>
        <row r="1039">
          <cell r="EM1039">
            <v>0</v>
          </cell>
        </row>
        <row r="1040">
          <cell r="EM1040">
            <v>0</v>
          </cell>
        </row>
        <row r="1041">
          <cell r="EM1041">
            <v>0</v>
          </cell>
        </row>
        <row r="1042">
          <cell r="EM1042">
            <v>0</v>
          </cell>
        </row>
        <row r="1043">
          <cell r="EM1043">
            <v>0</v>
          </cell>
        </row>
        <row r="1044">
          <cell r="EM1044">
            <v>0</v>
          </cell>
        </row>
        <row r="1045">
          <cell r="EM1045">
            <v>0</v>
          </cell>
        </row>
        <row r="1046">
          <cell r="EM1046">
            <v>0</v>
          </cell>
        </row>
        <row r="1047">
          <cell r="EM1047">
            <v>0</v>
          </cell>
        </row>
        <row r="1048">
          <cell r="EM1048">
            <v>0</v>
          </cell>
        </row>
        <row r="1049">
          <cell r="EM1049">
            <v>0</v>
          </cell>
        </row>
        <row r="1050">
          <cell r="EM1050">
            <v>0</v>
          </cell>
        </row>
        <row r="1051">
          <cell r="EM1051">
            <v>0</v>
          </cell>
        </row>
        <row r="1052">
          <cell r="EM1052">
            <v>0</v>
          </cell>
        </row>
        <row r="1053">
          <cell r="EM1053">
            <v>0</v>
          </cell>
        </row>
        <row r="1054">
          <cell r="EM1054">
            <v>0</v>
          </cell>
        </row>
        <row r="1055">
          <cell r="EM1055">
            <v>0</v>
          </cell>
        </row>
        <row r="1056">
          <cell r="EM1056">
            <v>0</v>
          </cell>
        </row>
        <row r="1057">
          <cell r="EM1057">
            <v>0</v>
          </cell>
        </row>
        <row r="1058">
          <cell r="EM1058">
            <v>0</v>
          </cell>
        </row>
        <row r="1059">
          <cell r="EM1059">
            <v>0</v>
          </cell>
        </row>
        <row r="1060">
          <cell r="EM1060">
            <v>0</v>
          </cell>
        </row>
        <row r="1061">
          <cell r="EM1061">
            <v>0</v>
          </cell>
        </row>
        <row r="1062">
          <cell r="EM1062">
            <v>0</v>
          </cell>
        </row>
        <row r="1063">
          <cell r="EM1063">
            <v>0</v>
          </cell>
        </row>
        <row r="1064">
          <cell r="EM1064">
            <v>0</v>
          </cell>
        </row>
        <row r="1065">
          <cell r="EM1065">
            <v>0</v>
          </cell>
        </row>
        <row r="1066">
          <cell r="EM1066">
            <v>0</v>
          </cell>
        </row>
        <row r="1067">
          <cell r="EM1067">
            <v>0</v>
          </cell>
        </row>
        <row r="1068">
          <cell r="EM1068">
            <v>0</v>
          </cell>
        </row>
        <row r="1069">
          <cell r="EM1069">
            <v>0</v>
          </cell>
        </row>
        <row r="1070">
          <cell r="EM1070">
            <v>0</v>
          </cell>
        </row>
        <row r="1071">
          <cell r="EM1071">
            <v>0</v>
          </cell>
        </row>
        <row r="1072">
          <cell r="EM1072">
            <v>0</v>
          </cell>
        </row>
        <row r="1073">
          <cell r="EM1073">
            <v>0</v>
          </cell>
        </row>
        <row r="1074">
          <cell r="EM1074">
            <v>0</v>
          </cell>
        </row>
        <row r="1075">
          <cell r="EM1075">
            <v>0</v>
          </cell>
        </row>
        <row r="1076">
          <cell r="EM1076">
            <v>0</v>
          </cell>
        </row>
        <row r="1077">
          <cell r="EM1077">
            <v>0</v>
          </cell>
        </row>
        <row r="1078">
          <cell r="EM1078">
            <v>0</v>
          </cell>
        </row>
        <row r="1079">
          <cell r="EM1079">
            <v>0</v>
          </cell>
        </row>
        <row r="1080">
          <cell r="EM1080">
            <v>0</v>
          </cell>
        </row>
        <row r="1081">
          <cell r="EM1081">
            <v>0</v>
          </cell>
        </row>
        <row r="1082">
          <cell r="EM1082">
            <v>0</v>
          </cell>
        </row>
        <row r="1083">
          <cell r="EM1083">
            <v>0</v>
          </cell>
        </row>
        <row r="1084">
          <cell r="EM1084">
            <v>0</v>
          </cell>
        </row>
        <row r="1085">
          <cell r="EM1085">
            <v>0</v>
          </cell>
        </row>
        <row r="1086">
          <cell r="EM1086">
            <v>0</v>
          </cell>
        </row>
        <row r="1087">
          <cell r="EM1087">
            <v>0</v>
          </cell>
        </row>
        <row r="1088">
          <cell r="EM1088">
            <v>0</v>
          </cell>
        </row>
        <row r="1089">
          <cell r="EM1089">
            <v>0</v>
          </cell>
        </row>
        <row r="1090">
          <cell r="EM1090">
            <v>0</v>
          </cell>
        </row>
        <row r="1091">
          <cell r="EM1091">
            <v>0</v>
          </cell>
        </row>
        <row r="1092">
          <cell r="EM1092">
            <v>0</v>
          </cell>
        </row>
        <row r="1093">
          <cell r="EM1093">
            <v>0</v>
          </cell>
        </row>
        <row r="1094">
          <cell r="EM1094">
            <v>0</v>
          </cell>
        </row>
        <row r="1095">
          <cell r="EM1095">
            <v>0</v>
          </cell>
        </row>
        <row r="1096">
          <cell r="EM1096">
            <v>0</v>
          </cell>
        </row>
        <row r="1097">
          <cell r="EM1097">
            <v>0</v>
          </cell>
        </row>
        <row r="1098">
          <cell r="EM1098">
            <v>0</v>
          </cell>
        </row>
        <row r="1099">
          <cell r="EM1099">
            <v>0</v>
          </cell>
        </row>
        <row r="1100">
          <cell r="EM1100">
            <v>0</v>
          </cell>
        </row>
        <row r="1101">
          <cell r="EM1101">
            <v>0</v>
          </cell>
        </row>
        <row r="1102">
          <cell r="EM1102">
            <v>0</v>
          </cell>
        </row>
        <row r="1103">
          <cell r="EM1103">
            <v>0</v>
          </cell>
        </row>
        <row r="1104">
          <cell r="EM1104">
            <v>0</v>
          </cell>
        </row>
        <row r="1105">
          <cell r="EM1105">
            <v>0</v>
          </cell>
        </row>
        <row r="1106">
          <cell r="EM1106">
            <v>0</v>
          </cell>
        </row>
        <row r="1107">
          <cell r="EM1107">
            <v>0</v>
          </cell>
        </row>
        <row r="1108">
          <cell r="EM1108">
            <v>0</v>
          </cell>
        </row>
        <row r="1109">
          <cell r="EM1109">
            <v>0</v>
          </cell>
        </row>
        <row r="1110">
          <cell r="EM1110">
            <v>0</v>
          </cell>
        </row>
        <row r="1111">
          <cell r="EM1111">
            <v>0</v>
          </cell>
        </row>
        <row r="1112">
          <cell r="EM1112">
            <v>0</v>
          </cell>
        </row>
        <row r="1113">
          <cell r="EM1113">
            <v>0</v>
          </cell>
        </row>
        <row r="1114">
          <cell r="EM1114">
            <v>0</v>
          </cell>
        </row>
        <row r="1115">
          <cell r="EM1115">
            <v>0</v>
          </cell>
        </row>
        <row r="1116">
          <cell r="EM1116">
            <v>0</v>
          </cell>
        </row>
        <row r="1117">
          <cell r="EM1117">
            <v>0</v>
          </cell>
        </row>
        <row r="1118">
          <cell r="EM1118">
            <v>0</v>
          </cell>
        </row>
        <row r="1119">
          <cell r="EM1119">
            <v>0</v>
          </cell>
        </row>
        <row r="1120">
          <cell r="EM1120">
            <v>0</v>
          </cell>
        </row>
        <row r="1121">
          <cell r="EM1121">
            <v>0</v>
          </cell>
        </row>
        <row r="1122">
          <cell r="EM1122">
            <v>0</v>
          </cell>
        </row>
        <row r="1123">
          <cell r="EM1123">
            <v>0</v>
          </cell>
        </row>
        <row r="1124">
          <cell r="EM1124">
            <v>0</v>
          </cell>
        </row>
        <row r="1125">
          <cell r="EM1125">
            <v>0</v>
          </cell>
        </row>
        <row r="1126">
          <cell r="EM1126">
            <v>0</v>
          </cell>
        </row>
        <row r="1127">
          <cell r="EM1127">
            <v>0</v>
          </cell>
        </row>
        <row r="1128">
          <cell r="EM1128">
            <v>0</v>
          </cell>
        </row>
        <row r="1129">
          <cell r="EM1129">
            <v>0</v>
          </cell>
        </row>
        <row r="1130">
          <cell r="EM1130">
            <v>0</v>
          </cell>
        </row>
        <row r="1131">
          <cell r="EM1131">
            <v>0</v>
          </cell>
        </row>
        <row r="1132">
          <cell r="EM1132">
            <v>0</v>
          </cell>
        </row>
        <row r="1133">
          <cell r="EM1133">
            <v>0</v>
          </cell>
        </row>
        <row r="1134">
          <cell r="EM1134">
            <v>0</v>
          </cell>
        </row>
        <row r="1135">
          <cell r="EM1135">
            <v>0</v>
          </cell>
        </row>
        <row r="1136">
          <cell r="EM1136">
            <v>0</v>
          </cell>
        </row>
        <row r="1137">
          <cell r="EM1137">
            <v>0</v>
          </cell>
        </row>
        <row r="1138">
          <cell r="EM1138">
            <v>0</v>
          </cell>
        </row>
        <row r="1139">
          <cell r="EM1139">
            <v>0</v>
          </cell>
        </row>
        <row r="1140">
          <cell r="EM1140">
            <v>0</v>
          </cell>
        </row>
        <row r="1141">
          <cell r="EM1141">
            <v>0</v>
          </cell>
        </row>
        <row r="1142">
          <cell r="EM1142">
            <v>0</v>
          </cell>
        </row>
        <row r="1143">
          <cell r="EM1143">
            <v>0</v>
          </cell>
        </row>
        <row r="1144">
          <cell r="EM1144">
            <v>0</v>
          </cell>
        </row>
        <row r="1145">
          <cell r="EM1145">
            <v>0</v>
          </cell>
        </row>
        <row r="1146">
          <cell r="EM1146">
            <v>0</v>
          </cell>
        </row>
        <row r="1147">
          <cell r="EM1147">
            <v>0</v>
          </cell>
        </row>
        <row r="1148">
          <cell r="EM1148">
            <v>0</v>
          </cell>
        </row>
        <row r="1149">
          <cell r="EM1149">
            <v>0</v>
          </cell>
        </row>
        <row r="1150">
          <cell r="EM1150">
            <v>0</v>
          </cell>
        </row>
        <row r="1151">
          <cell r="EM1151">
            <v>0</v>
          </cell>
        </row>
        <row r="1152">
          <cell r="EM1152">
            <v>0</v>
          </cell>
        </row>
        <row r="1153">
          <cell r="EM1153">
            <v>0</v>
          </cell>
        </row>
        <row r="1154">
          <cell r="EM1154">
            <v>0</v>
          </cell>
        </row>
        <row r="1155">
          <cell r="EM1155">
            <v>0</v>
          </cell>
        </row>
        <row r="1156">
          <cell r="EM1156">
            <v>0</v>
          </cell>
        </row>
        <row r="1157">
          <cell r="EM1157">
            <v>0</v>
          </cell>
        </row>
        <row r="1158">
          <cell r="EM1158">
            <v>0</v>
          </cell>
        </row>
        <row r="1159">
          <cell r="EM1159">
            <v>0</v>
          </cell>
        </row>
        <row r="1160">
          <cell r="EM1160">
            <v>0</v>
          </cell>
        </row>
        <row r="1161">
          <cell r="EM1161">
            <v>0</v>
          </cell>
        </row>
        <row r="1162">
          <cell r="EM1162">
            <v>0</v>
          </cell>
        </row>
        <row r="1163">
          <cell r="EM1163">
            <v>0</v>
          </cell>
        </row>
        <row r="1164">
          <cell r="EM1164">
            <v>0</v>
          </cell>
        </row>
        <row r="1165">
          <cell r="EM1165">
            <v>0</v>
          </cell>
        </row>
        <row r="1166">
          <cell r="EM1166">
            <v>0</v>
          </cell>
        </row>
        <row r="1167">
          <cell r="EM1167">
            <v>0</v>
          </cell>
        </row>
        <row r="1168">
          <cell r="EM1168">
            <v>0</v>
          </cell>
        </row>
        <row r="1169">
          <cell r="EM1169">
            <v>0</v>
          </cell>
        </row>
        <row r="1170">
          <cell r="EM1170">
            <v>0</v>
          </cell>
        </row>
        <row r="1171">
          <cell r="EM1171">
            <v>0</v>
          </cell>
        </row>
        <row r="1172">
          <cell r="EM1172">
            <v>0</v>
          </cell>
        </row>
        <row r="1173">
          <cell r="EM1173">
            <v>0</v>
          </cell>
        </row>
        <row r="1174">
          <cell r="EM1174">
            <v>0</v>
          </cell>
        </row>
        <row r="1175">
          <cell r="EM1175">
            <v>0</v>
          </cell>
        </row>
        <row r="1176">
          <cell r="EM1176">
            <v>0</v>
          </cell>
        </row>
        <row r="1177">
          <cell r="EM1177">
            <v>0</v>
          </cell>
        </row>
        <row r="1178">
          <cell r="EM1178">
            <v>0</v>
          </cell>
        </row>
        <row r="1179">
          <cell r="EM1179">
            <v>0</v>
          </cell>
        </row>
        <row r="1180">
          <cell r="EM1180">
            <v>0</v>
          </cell>
        </row>
        <row r="1181">
          <cell r="EM1181">
            <v>0</v>
          </cell>
        </row>
        <row r="1182">
          <cell r="EM1182">
            <v>0</v>
          </cell>
        </row>
        <row r="1183">
          <cell r="EM1183">
            <v>0</v>
          </cell>
        </row>
        <row r="1184">
          <cell r="EM1184">
            <v>0</v>
          </cell>
        </row>
        <row r="1185">
          <cell r="EM1185">
            <v>0</v>
          </cell>
        </row>
        <row r="1186">
          <cell r="EM1186">
            <v>0</v>
          </cell>
        </row>
        <row r="1187">
          <cell r="EM1187">
            <v>0</v>
          </cell>
        </row>
        <row r="1188">
          <cell r="EM1188">
            <v>0</v>
          </cell>
        </row>
        <row r="1189">
          <cell r="EM1189">
            <v>0</v>
          </cell>
        </row>
        <row r="1190">
          <cell r="EM1190">
            <v>0</v>
          </cell>
        </row>
        <row r="1191">
          <cell r="EM1191">
            <v>0</v>
          </cell>
        </row>
        <row r="1192">
          <cell r="EM1192">
            <v>0</v>
          </cell>
        </row>
        <row r="1193">
          <cell r="EM1193">
            <v>0</v>
          </cell>
        </row>
        <row r="1194">
          <cell r="EM1194">
            <v>0</v>
          </cell>
        </row>
        <row r="1195">
          <cell r="EM1195">
            <v>0</v>
          </cell>
        </row>
        <row r="1196">
          <cell r="EM1196">
            <v>0</v>
          </cell>
        </row>
        <row r="1197">
          <cell r="EM1197">
            <v>0</v>
          </cell>
        </row>
        <row r="1198">
          <cell r="EM1198">
            <v>0</v>
          </cell>
        </row>
        <row r="1199">
          <cell r="EM1199">
            <v>0</v>
          </cell>
        </row>
        <row r="1200">
          <cell r="EM1200">
            <v>0</v>
          </cell>
        </row>
        <row r="1201">
          <cell r="EM1201">
            <v>0</v>
          </cell>
        </row>
        <row r="1202">
          <cell r="EM1202">
            <v>0</v>
          </cell>
        </row>
        <row r="1203">
          <cell r="EM1203">
            <v>0</v>
          </cell>
        </row>
        <row r="1204">
          <cell r="EM1204">
            <v>0</v>
          </cell>
        </row>
        <row r="1205">
          <cell r="EM1205">
            <v>0</v>
          </cell>
        </row>
        <row r="1206">
          <cell r="EM1206">
            <v>0</v>
          </cell>
        </row>
        <row r="1207">
          <cell r="EM1207">
            <v>0</v>
          </cell>
        </row>
        <row r="1208">
          <cell r="EM1208">
            <v>0</v>
          </cell>
        </row>
        <row r="1209">
          <cell r="EM1209">
            <v>0</v>
          </cell>
        </row>
        <row r="1210">
          <cell r="EM1210">
            <v>0</v>
          </cell>
        </row>
        <row r="1211">
          <cell r="EM1211">
            <v>0</v>
          </cell>
        </row>
        <row r="1212">
          <cell r="EM1212">
            <v>0</v>
          </cell>
        </row>
        <row r="1213">
          <cell r="EM1213">
            <v>0</v>
          </cell>
        </row>
        <row r="1214">
          <cell r="EM1214">
            <v>0</v>
          </cell>
        </row>
        <row r="1215">
          <cell r="EM1215">
            <v>0</v>
          </cell>
        </row>
        <row r="1216">
          <cell r="EM1216">
            <v>0</v>
          </cell>
        </row>
        <row r="1217">
          <cell r="EM1217">
            <v>0</v>
          </cell>
        </row>
        <row r="1218">
          <cell r="EM1218">
            <v>0</v>
          </cell>
        </row>
        <row r="1219">
          <cell r="EM1219">
            <v>0</v>
          </cell>
        </row>
        <row r="1220">
          <cell r="EM1220">
            <v>0</v>
          </cell>
        </row>
        <row r="1221">
          <cell r="EM1221">
            <v>0</v>
          </cell>
        </row>
        <row r="1222">
          <cell r="EM1222">
            <v>0</v>
          </cell>
        </row>
        <row r="1223">
          <cell r="EM1223">
            <v>0</v>
          </cell>
        </row>
        <row r="1224">
          <cell r="EM1224">
            <v>0</v>
          </cell>
        </row>
        <row r="1225">
          <cell r="EM1225">
            <v>0</v>
          </cell>
        </row>
        <row r="1226">
          <cell r="EM1226">
            <v>0</v>
          </cell>
        </row>
        <row r="1227">
          <cell r="EM1227">
            <v>0</v>
          </cell>
        </row>
        <row r="1228">
          <cell r="EM1228">
            <v>0</v>
          </cell>
        </row>
        <row r="1229">
          <cell r="EM1229">
            <v>0</v>
          </cell>
        </row>
        <row r="1230">
          <cell r="EM1230">
            <v>0</v>
          </cell>
        </row>
        <row r="1231">
          <cell r="EM1231">
            <v>0</v>
          </cell>
        </row>
        <row r="1232">
          <cell r="EM1232">
            <v>0</v>
          </cell>
        </row>
        <row r="1233">
          <cell r="EM1233">
            <v>0</v>
          </cell>
        </row>
        <row r="1234">
          <cell r="EM1234">
            <v>0</v>
          </cell>
        </row>
        <row r="1235">
          <cell r="EM1235">
            <v>0</v>
          </cell>
        </row>
        <row r="1236">
          <cell r="EM1236">
            <v>0</v>
          </cell>
        </row>
        <row r="1237">
          <cell r="EM1237">
            <v>0</v>
          </cell>
        </row>
        <row r="1238">
          <cell r="EM1238">
            <v>0</v>
          </cell>
        </row>
        <row r="1239">
          <cell r="EM1239">
            <v>0</v>
          </cell>
        </row>
        <row r="1240">
          <cell r="EM1240">
            <v>0</v>
          </cell>
        </row>
        <row r="1241">
          <cell r="EM1241">
            <v>0</v>
          </cell>
        </row>
        <row r="1242">
          <cell r="EM1242">
            <v>0</v>
          </cell>
        </row>
        <row r="1243">
          <cell r="EM1243">
            <v>0</v>
          </cell>
        </row>
        <row r="1244">
          <cell r="EM1244">
            <v>0</v>
          </cell>
        </row>
        <row r="1245">
          <cell r="EM1245">
            <v>0</v>
          </cell>
        </row>
        <row r="1246">
          <cell r="EM1246">
            <v>0</v>
          </cell>
        </row>
        <row r="1247">
          <cell r="EM1247">
            <v>0</v>
          </cell>
        </row>
        <row r="1248">
          <cell r="EM1248">
            <v>0</v>
          </cell>
        </row>
        <row r="1249">
          <cell r="EM1249">
            <v>0</v>
          </cell>
        </row>
        <row r="1250">
          <cell r="EM1250">
            <v>0</v>
          </cell>
        </row>
        <row r="1251">
          <cell r="EM1251">
            <v>0</v>
          </cell>
        </row>
        <row r="1252">
          <cell r="EM1252">
            <v>0</v>
          </cell>
        </row>
        <row r="1253">
          <cell r="EM1253">
            <v>0</v>
          </cell>
        </row>
        <row r="1254">
          <cell r="EM1254">
            <v>0</v>
          </cell>
        </row>
        <row r="1255">
          <cell r="EM1255">
            <v>0</v>
          </cell>
        </row>
        <row r="1256">
          <cell r="EM1256">
            <v>0</v>
          </cell>
        </row>
        <row r="1257">
          <cell r="EM1257">
            <v>0</v>
          </cell>
        </row>
        <row r="1258">
          <cell r="EM1258">
            <v>0</v>
          </cell>
        </row>
        <row r="1259">
          <cell r="EM1259">
            <v>0</v>
          </cell>
        </row>
        <row r="1260">
          <cell r="EM1260">
            <v>0</v>
          </cell>
        </row>
        <row r="1261">
          <cell r="EM1261">
            <v>0</v>
          </cell>
        </row>
        <row r="1262">
          <cell r="EM1262">
            <v>0</v>
          </cell>
        </row>
        <row r="1263">
          <cell r="EM1263">
            <v>0</v>
          </cell>
        </row>
        <row r="1264">
          <cell r="EM1264">
            <v>0</v>
          </cell>
        </row>
        <row r="1265">
          <cell r="EM1265">
            <v>0</v>
          </cell>
        </row>
        <row r="1266">
          <cell r="EM1266">
            <v>0</v>
          </cell>
        </row>
        <row r="1267">
          <cell r="EM1267">
            <v>0</v>
          </cell>
        </row>
        <row r="1268">
          <cell r="EM1268">
            <v>0</v>
          </cell>
        </row>
        <row r="1269">
          <cell r="EM1269">
            <v>0</v>
          </cell>
        </row>
        <row r="1270">
          <cell r="EM1270">
            <v>0</v>
          </cell>
        </row>
        <row r="1271">
          <cell r="EM1271">
            <v>0</v>
          </cell>
        </row>
        <row r="1272">
          <cell r="EM1272">
            <v>0</v>
          </cell>
        </row>
        <row r="1273">
          <cell r="EM1273">
            <v>0</v>
          </cell>
        </row>
        <row r="1274">
          <cell r="EM1274">
            <v>0</v>
          </cell>
        </row>
        <row r="1275">
          <cell r="EM1275">
            <v>0</v>
          </cell>
        </row>
        <row r="1276">
          <cell r="EM1276">
            <v>0</v>
          </cell>
        </row>
        <row r="1277">
          <cell r="EM1277">
            <v>0</v>
          </cell>
        </row>
        <row r="1278">
          <cell r="EM1278">
            <v>0</v>
          </cell>
        </row>
        <row r="1279">
          <cell r="EM1279">
            <v>0</v>
          </cell>
        </row>
        <row r="1280">
          <cell r="EM1280">
            <v>0</v>
          </cell>
        </row>
        <row r="1281">
          <cell r="EM1281">
            <v>0</v>
          </cell>
        </row>
        <row r="1282">
          <cell r="EM1282">
            <v>0</v>
          </cell>
        </row>
        <row r="1283">
          <cell r="EM1283">
            <v>0</v>
          </cell>
        </row>
        <row r="1284">
          <cell r="EM1284">
            <v>0</v>
          </cell>
        </row>
        <row r="1285">
          <cell r="EM1285">
            <v>0</v>
          </cell>
        </row>
        <row r="1286">
          <cell r="EM1286">
            <v>0</v>
          </cell>
        </row>
        <row r="1287">
          <cell r="EM1287">
            <v>0</v>
          </cell>
        </row>
        <row r="1288">
          <cell r="EM1288">
            <v>0</v>
          </cell>
        </row>
        <row r="1289">
          <cell r="EM1289">
            <v>0</v>
          </cell>
        </row>
        <row r="1290">
          <cell r="EM1290">
            <v>0</v>
          </cell>
        </row>
        <row r="1291">
          <cell r="EM1291">
            <v>0</v>
          </cell>
        </row>
        <row r="1292">
          <cell r="EM1292">
            <v>0</v>
          </cell>
        </row>
        <row r="1293">
          <cell r="EM1293">
            <v>0</v>
          </cell>
        </row>
        <row r="1294">
          <cell r="EM1294">
            <v>0</v>
          </cell>
        </row>
        <row r="1295">
          <cell r="EM1295">
            <v>0</v>
          </cell>
        </row>
        <row r="1296">
          <cell r="EM1296">
            <v>0</v>
          </cell>
        </row>
        <row r="1297">
          <cell r="EM1297">
            <v>0</v>
          </cell>
        </row>
        <row r="1298">
          <cell r="EM1298">
            <v>0</v>
          </cell>
        </row>
        <row r="1299">
          <cell r="EM1299">
            <v>0</v>
          </cell>
        </row>
        <row r="1300">
          <cell r="EM1300">
            <v>0</v>
          </cell>
        </row>
        <row r="1301">
          <cell r="EM1301">
            <v>0</v>
          </cell>
        </row>
        <row r="1302">
          <cell r="EM1302">
            <v>0</v>
          </cell>
        </row>
        <row r="1303">
          <cell r="EM1303">
            <v>0</v>
          </cell>
        </row>
        <row r="1304">
          <cell r="EM1304">
            <v>0</v>
          </cell>
        </row>
        <row r="1305">
          <cell r="EM1305">
            <v>0</v>
          </cell>
        </row>
        <row r="1306">
          <cell r="EM1306">
            <v>0</v>
          </cell>
        </row>
        <row r="1307">
          <cell r="EM1307">
            <v>0</v>
          </cell>
        </row>
        <row r="1308">
          <cell r="EM1308">
            <v>0</v>
          </cell>
        </row>
        <row r="1309">
          <cell r="EM1309">
            <v>0</v>
          </cell>
        </row>
        <row r="1310">
          <cell r="EM1310">
            <v>0</v>
          </cell>
        </row>
        <row r="1311">
          <cell r="EM1311">
            <v>0</v>
          </cell>
        </row>
        <row r="1312">
          <cell r="EM1312">
            <v>0</v>
          </cell>
        </row>
        <row r="1313">
          <cell r="EM1313">
            <v>0</v>
          </cell>
        </row>
        <row r="1314">
          <cell r="EM1314">
            <v>0</v>
          </cell>
        </row>
        <row r="1315">
          <cell r="EM1315">
            <v>0</v>
          </cell>
        </row>
        <row r="1316">
          <cell r="EM1316">
            <v>0</v>
          </cell>
        </row>
        <row r="1317">
          <cell r="EM1317">
            <v>0</v>
          </cell>
        </row>
        <row r="1318">
          <cell r="EM1318">
            <v>0</v>
          </cell>
        </row>
        <row r="1319">
          <cell r="EM1319">
            <v>0</v>
          </cell>
        </row>
        <row r="1320">
          <cell r="EM1320">
            <v>0</v>
          </cell>
        </row>
        <row r="1321">
          <cell r="EM1321">
            <v>0</v>
          </cell>
        </row>
        <row r="1322">
          <cell r="EM1322">
            <v>0</v>
          </cell>
        </row>
        <row r="1323">
          <cell r="EM1323">
            <v>0</v>
          </cell>
        </row>
        <row r="1324">
          <cell r="EM1324">
            <v>0</v>
          </cell>
        </row>
        <row r="1325">
          <cell r="EM1325">
            <v>0</v>
          </cell>
        </row>
        <row r="1326">
          <cell r="EM1326">
            <v>0</v>
          </cell>
        </row>
        <row r="1327">
          <cell r="EM1327">
            <v>0</v>
          </cell>
        </row>
        <row r="1328">
          <cell r="EM1328">
            <v>0</v>
          </cell>
        </row>
        <row r="1329">
          <cell r="EM1329">
            <v>0</v>
          </cell>
        </row>
        <row r="1330">
          <cell r="EM1330">
            <v>0</v>
          </cell>
        </row>
        <row r="1331">
          <cell r="EM1331">
            <v>0</v>
          </cell>
        </row>
        <row r="1332">
          <cell r="EM1332">
            <v>0</v>
          </cell>
        </row>
        <row r="1333">
          <cell r="EM1333">
            <v>0</v>
          </cell>
        </row>
        <row r="1334">
          <cell r="EM1334">
            <v>0</v>
          </cell>
        </row>
        <row r="1335">
          <cell r="EM1335">
            <v>0</v>
          </cell>
        </row>
        <row r="1336">
          <cell r="EM1336">
            <v>0</v>
          </cell>
        </row>
        <row r="1337">
          <cell r="EM1337">
            <v>0</v>
          </cell>
        </row>
        <row r="1338">
          <cell r="EM1338">
            <v>0</v>
          </cell>
        </row>
        <row r="1339">
          <cell r="EM1339">
            <v>0</v>
          </cell>
        </row>
        <row r="1340">
          <cell r="EM1340">
            <v>0</v>
          </cell>
        </row>
        <row r="1341">
          <cell r="EM1341">
            <v>0</v>
          </cell>
        </row>
        <row r="1342">
          <cell r="EM1342">
            <v>0</v>
          </cell>
        </row>
        <row r="1343">
          <cell r="EM1343">
            <v>0</v>
          </cell>
        </row>
        <row r="1344">
          <cell r="EM1344">
            <v>0</v>
          </cell>
        </row>
        <row r="1345">
          <cell r="EM1345">
            <v>0</v>
          </cell>
        </row>
        <row r="1346">
          <cell r="EM1346">
            <v>0</v>
          </cell>
        </row>
        <row r="1347">
          <cell r="EM1347">
            <v>0</v>
          </cell>
        </row>
        <row r="1348">
          <cell r="EM1348">
            <v>0</v>
          </cell>
        </row>
        <row r="1349">
          <cell r="EM1349">
            <v>0</v>
          </cell>
        </row>
        <row r="1350">
          <cell r="EM1350">
            <v>0</v>
          </cell>
        </row>
        <row r="1351">
          <cell r="EM1351">
            <v>0</v>
          </cell>
        </row>
        <row r="1352">
          <cell r="EM1352">
            <v>0</v>
          </cell>
        </row>
        <row r="1353">
          <cell r="EM1353">
            <v>0</v>
          </cell>
        </row>
        <row r="1354">
          <cell r="EM1354">
            <v>0</v>
          </cell>
        </row>
        <row r="1355">
          <cell r="EM1355">
            <v>0</v>
          </cell>
        </row>
        <row r="1356">
          <cell r="EM1356">
            <v>0</v>
          </cell>
        </row>
        <row r="1357">
          <cell r="EM1357">
            <v>0</v>
          </cell>
        </row>
        <row r="1358">
          <cell r="EM1358">
            <v>0</v>
          </cell>
        </row>
        <row r="1359">
          <cell r="EM1359">
            <v>0</v>
          </cell>
        </row>
        <row r="1360">
          <cell r="EM1360">
            <v>0</v>
          </cell>
        </row>
        <row r="1361">
          <cell r="EM1361">
            <v>0</v>
          </cell>
        </row>
        <row r="1362">
          <cell r="EM1362">
            <v>0</v>
          </cell>
        </row>
        <row r="1363">
          <cell r="EM1363">
            <v>0</v>
          </cell>
        </row>
        <row r="1364">
          <cell r="EM1364">
            <v>0</v>
          </cell>
        </row>
        <row r="1365">
          <cell r="EM1365">
            <v>0</v>
          </cell>
        </row>
        <row r="1366">
          <cell r="EM1366">
            <v>0</v>
          </cell>
        </row>
        <row r="1367">
          <cell r="EM1367">
            <v>0</v>
          </cell>
        </row>
        <row r="1368">
          <cell r="EM1368">
            <v>0</v>
          </cell>
        </row>
        <row r="1369">
          <cell r="EM1369">
            <v>0</v>
          </cell>
        </row>
        <row r="1370">
          <cell r="EM1370">
            <v>0</v>
          </cell>
        </row>
        <row r="1371">
          <cell r="EM1371">
            <v>0</v>
          </cell>
        </row>
        <row r="1372">
          <cell r="EM1372">
            <v>0</v>
          </cell>
        </row>
        <row r="1373">
          <cell r="EM1373">
            <v>0</v>
          </cell>
        </row>
        <row r="1374">
          <cell r="EM1374">
            <v>0</v>
          </cell>
        </row>
        <row r="1375">
          <cell r="EM1375">
            <v>0</v>
          </cell>
        </row>
        <row r="1376">
          <cell r="EM1376">
            <v>0</v>
          </cell>
        </row>
        <row r="1377">
          <cell r="EM1377">
            <v>0</v>
          </cell>
        </row>
        <row r="1378">
          <cell r="EM1378">
            <v>0</v>
          </cell>
        </row>
        <row r="1379">
          <cell r="EM1379">
            <v>0</v>
          </cell>
        </row>
        <row r="1380">
          <cell r="EM1380">
            <v>0</v>
          </cell>
        </row>
        <row r="1381">
          <cell r="EM1381">
            <v>0</v>
          </cell>
        </row>
        <row r="1382">
          <cell r="EM1382">
            <v>0</v>
          </cell>
        </row>
        <row r="1383">
          <cell r="EM1383">
            <v>0</v>
          </cell>
        </row>
        <row r="1384">
          <cell r="EM1384">
            <v>0</v>
          </cell>
        </row>
        <row r="1385">
          <cell r="EM1385">
            <v>0</v>
          </cell>
        </row>
        <row r="1386">
          <cell r="EM1386">
            <v>0</v>
          </cell>
        </row>
        <row r="1387">
          <cell r="EM1387">
            <v>0</v>
          </cell>
        </row>
        <row r="1388">
          <cell r="EM1388">
            <v>0</v>
          </cell>
        </row>
        <row r="1389">
          <cell r="EM1389">
            <v>0</v>
          </cell>
        </row>
        <row r="1390">
          <cell r="EM1390">
            <v>0</v>
          </cell>
        </row>
        <row r="1391">
          <cell r="EM1391">
            <v>0</v>
          </cell>
        </row>
        <row r="1392">
          <cell r="EM1392">
            <v>0</v>
          </cell>
        </row>
        <row r="1393">
          <cell r="EM1393">
            <v>0</v>
          </cell>
        </row>
        <row r="1394">
          <cell r="EM1394">
            <v>0</v>
          </cell>
        </row>
        <row r="1395">
          <cell r="EM1395">
            <v>0</v>
          </cell>
        </row>
        <row r="1396">
          <cell r="EM1396">
            <v>0</v>
          </cell>
        </row>
        <row r="1397">
          <cell r="EM1397">
            <v>0</v>
          </cell>
        </row>
        <row r="1398">
          <cell r="EM1398">
            <v>0</v>
          </cell>
        </row>
        <row r="1399">
          <cell r="EM1399">
            <v>0</v>
          </cell>
        </row>
        <row r="1400">
          <cell r="EM1400">
            <v>0</v>
          </cell>
        </row>
        <row r="1401">
          <cell r="EM1401">
            <v>0</v>
          </cell>
        </row>
        <row r="1402">
          <cell r="EM1402">
            <v>0</v>
          </cell>
        </row>
        <row r="1403">
          <cell r="EM1403">
            <v>0</v>
          </cell>
        </row>
        <row r="1404">
          <cell r="EM1404">
            <v>0</v>
          </cell>
        </row>
        <row r="1405">
          <cell r="EM1405">
            <v>0</v>
          </cell>
        </row>
        <row r="1406">
          <cell r="EM1406">
            <v>0</v>
          </cell>
        </row>
        <row r="1407">
          <cell r="EM1407">
            <v>0</v>
          </cell>
        </row>
        <row r="1408">
          <cell r="EM1408">
            <v>0</v>
          </cell>
        </row>
        <row r="1409">
          <cell r="EM1409">
            <v>0</v>
          </cell>
        </row>
        <row r="1410">
          <cell r="EM1410">
            <v>0</v>
          </cell>
        </row>
        <row r="1411">
          <cell r="EM1411">
            <v>0</v>
          </cell>
        </row>
        <row r="1412">
          <cell r="EM1412">
            <v>0</v>
          </cell>
        </row>
        <row r="1413">
          <cell r="EM1413">
            <v>0</v>
          </cell>
        </row>
        <row r="1414">
          <cell r="EM1414">
            <v>0</v>
          </cell>
        </row>
        <row r="1415">
          <cell r="EM1415">
            <v>0</v>
          </cell>
        </row>
        <row r="1416">
          <cell r="EM1416">
            <v>0</v>
          </cell>
        </row>
        <row r="1417">
          <cell r="EM1417">
            <v>0</v>
          </cell>
        </row>
        <row r="1418">
          <cell r="EM1418">
            <v>0</v>
          </cell>
        </row>
        <row r="1419">
          <cell r="EM1419">
            <v>0</v>
          </cell>
        </row>
        <row r="1420">
          <cell r="EM1420">
            <v>0</v>
          </cell>
        </row>
        <row r="1421">
          <cell r="EM1421">
            <v>0</v>
          </cell>
        </row>
        <row r="1422">
          <cell r="EM1422">
            <v>0</v>
          </cell>
        </row>
        <row r="1423">
          <cell r="EM1423">
            <v>0</v>
          </cell>
        </row>
        <row r="1424">
          <cell r="EM1424">
            <v>0</v>
          </cell>
        </row>
        <row r="1425">
          <cell r="EM1425">
            <v>0</v>
          </cell>
        </row>
        <row r="1426">
          <cell r="EM1426">
            <v>0</v>
          </cell>
        </row>
        <row r="1427">
          <cell r="EM1427">
            <v>0</v>
          </cell>
        </row>
        <row r="1428">
          <cell r="EM1428">
            <v>0</v>
          </cell>
        </row>
        <row r="1429">
          <cell r="EM1429">
            <v>0</v>
          </cell>
        </row>
        <row r="1430">
          <cell r="EM1430">
            <v>0</v>
          </cell>
        </row>
        <row r="1431">
          <cell r="EM1431">
            <v>0</v>
          </cell>
        </row>
        <row r="1432">
          <cell r="EM1432">
            <v>0</v>
          </cell>
        </row>
        <row r="1433">
          <cell r="EM1433">
            <v>0</v>
          </cell>
        </row>
        <row r="1434">
          <cell r="EM1434">
            <v>0</v>
          </cell>
        </row>
        <row r="1435">
          <cell r="EM1435">
            <v>0</v>
          </cell>
        </row>
        <row r="1436">
          <cell r="EM1436">
            <v>0</v>
          </cell>
        </row>
        <row r="1437">
          <cell r="EM1437">
            <v>0</v>
          </cell>
        </row>
        <row r="1438">
          <cell r="EM1438">
            <v>0</v>
          </cell>
        </row>
        <row r="1439">
          <cell r="EM1439">
            <v>0</v>
          </cell>
        </row>
        <row r="1440">
          <cell r="EM1440">
            <v>0</v>
          </cell>
        </row>
        <row r="1441">
          <cell r="EM1441">
            <v>0</v>
          </cell>
        </row>
        <row r="1442">
          <cell r="EM1442">
            <v>0</v>
          </cell>
        </row>
        <row r="1443">
          <cell r="EM1443">
            <v>0</v>
          </cell>
        </row>
        <row r="1444">
          <cell r="EM1444">
            <v>0</v>
          </cell>
        </row>
        <row r="1445">
          <cell r="EM1445">
            <v>0</v>
          </cell>
        </row>
        <row r="1446">
          <cell r="EM1446">
            <v>0</v>
          </cell>
        </row>
        <row r="1447">
          <cell r="EM1447">
            <v>0</v>
          </cell>
        </row>
        <row r="1448">
          <cell r="EM1448">
            <v>0</v>
          </cell>
        </row>
        <row r="1449">
          <cell r="EM1449">
            <v>0</v>
          </cell>
        </row>
        <row r="1450">
          <cell r="EM1450">
            <v>0</v>
          </cell>
        </row>
        <row r="1451">
          <cell r="EM1451">
            <v>0</v>
          </cell>
        </row>
        <row r="1452">
          <cell r="EM1452">
            <v>0</v>
          </cell>
        </row>
        <row r="1453">
          <cell r="EM1453">
            <v>0</v>
          </cell>
        </row>
        <row r="1454">
          <cell r="EM1454">
            <v>0</v>
          </cell>
        </row>
        <row r="1455">
          <cell r="EM1455">
            <v>0</v>
          </cell>
        </row>
        <row r="1456">
          <cell r="EM1456">
            <v>0</v>
          </cell>
        </row>
        <row r="1457">
          <cell r="EM1457">
            <v>0</v>
          </cell>
        </row>
        <row r="1458">
          <cell r="EM1458">
            <v>0</v>
          </cell>
        </row>
        <row r="1459">
          <cell r="EM1459">
            <v>0</v>
          </cell>
        </row>
        <row r="1460">
          <cell r="EM1460">
            <v>0</v>
          </cell>
        </row>
        <row r="1461">
          <cell r="EM1461">
            <v>0</v>
          </cell>
        </row>
        <row r="1462">
          <cell r="EM1462">
            <v>0</v>
          </cell>
        </row>
        <row r="1463">
          <cell r="EM1463">
            <v>0</v>
          </cell>
        </row>
        <row r="1464">
          <cell r="EM1464">
            <v>0</v>
          </cell>
        </row>
        <row r="1465">
          <cell r="EM1465">
            <v>0</v>
          </cell>
        </row>
        <row r="1466">
          <cell r="EM1466">
            <v>0</v>
          </cell>
        </row>
        <row r="1467">
          <cell r="EM1467">
            <v>0</v>
          </cell>
        </row>
        <row r="1468">
          <cell r="EM1468">
            <v>0</v>
          </cell>
        </row>
        <row r="1469">
          <cell r="EM1469">
            <v>0</v>
          </cell>
        </row>
        <row r="1470">
          <cell r="EM1470">
            <v>0</v>
          </cell>
        </row>
        <row r="1471">
          <cell r="EM1471">
            <v>0</v>
          </cell>
        </row>
        <row r="1472">
          <cell r="EM1472">
            <v>0</v>
          </cell>
        </row>
        <row r="1473">
          <cell r="EM1473">
            <v>0</v>
          </cell>
        </row>
        <row r="1474">
          <cell r="EM1474">
            <v>0</v>
          </cell>
        </row>
        <row r="1475">
          <cell r="EM1475">
            <v>0</v>
          </cell>
        </row>
        <row r="1476">
          <cell r="EM1476">
            <v>0</v>
          </cell>
        </row>
        <row r="1477">
          <cell r="EM1477">
            <v>0</v>
          </cell>
        </row>
        <row r="1478">
          <cell r="EM1478">
            <v>0</v>
          </cell>
        </row>
        <row r="1479">
          <cell r="EM1479">
            <v>0</v>
          </cell>
        </row>
        <row r="1480">
          <cell r="EM1480">
            <v>0</v>
          </cell>
        </row>
        <row r="1481">
          <cell r="EM1481">
            <v>0</v>
          </cell>
        </row>
        <row r="1482">
          <cell r="EM1482">
            <v>0</v>
          </cell>
        </row>
        <row r="1483">
          <cell r="EM1483">
            <v>0</v>
          </cell>
        </row>
        <row r="1484">
          <cell r="EM1484">
            <v>0</v>
          </cell>
        </row>
        <row r="1485">
          <cell r="EM1485">
            <v>0</v>
          </cell>
        </row>
        <row r="1486">
          <cell r="EM1486">
            <v>0</v>
          </cell>
        </row>
        <row r="1487">
          <cell r="EM1487">
            <v>0</v>
          </cell>
        </row>
        <row r="1488">
          <cell r="EM1488">
            <v>0</v>
          </cell>
        </row>
        <row r="1489">
          <cell r="EM1489">
            <v>0</v>
          </cell>
        </row>
        <row r="1490">
          <cell r="EM1490">
            <v>0</v>
          </cell>
        </row>
        <row r="1491">
          <cell r="EM1491">
            <v>0</v>
          </cell>
        </row>
        <row r="1492">
          <cell r="EM1492">
            <v>0</v>
          </cell>
        </row>
        <row r="1493">
          <cell r="EM1493">
            <v>0</v>
          </cell>
        </row>
        <row r="1494">
          <cell r="EM1494">
            <v>0</v>
          </cell>
        </row>
        <row r="1495">
          <cell r="EM1495">
            <v>0</v>
          </cell>
        </row>
        <row r="1496">
          <cell r="EM1496">
            <v>0</v>
          </cell>
        </row>
        <row r="1497">
          <cell r="EM1497">
            <v>0</v>
          </cell>
        </row>
        <row r="1498">
          <cell r="EM1498">
            <v>0</v>
          </cell>
        </row>
        <row r="1499">
          <cell r="EM1499">
            <v>0</v>
          </cell>
        </row>
        <row r="1500">
          <cell r="EM1500">
            <v>0</v>
          </cell>
        </row>
        <row r="1501">
          <cell r="EM1501">
            <v>0</v>
          </cell>
        </row>
        <row r="1502">
          <cell r="EM1502">
            <v>0</v>
          </cell>
        </row>
        <row r="1503">
          <cell r="EM1503">
            <v>0</v>
          </cell>
        </row>
        <row r="1504">
          <cell r="EM1504">
            <v>0</v>
          </cell>
        </row>
        <row r="1505">
          <cell r="EM1505">
            <v>0</v>
          </cell>
        </row>
        <row r="1506">
          <cell r="EM1506">
            <v>0</v>
          </cell>
        </row>
        <row r="1507">
          <cell r="EM1507">
            <v>0</v>
          </cell>
        </row>
        <row r="1508">
          <cell r="EM1508">
            <v>0</v>
          </cell>
        </row>
        <row r="1509">
          <cell r="EM1509">
            <v>0</v>
          </cell>
        </row>
        <row r="1510">
          <cell r="EM1510">
            <v>0</v>
          </cell>
        </row>
        <row r="1511">
          <cell r="EM1511">
            <v>0</v>
          </cell>
        </row>
        <row r="1512">
          <cell r="EM1512">
            <v>0</v>
          </cell>
        </row>
        <row r="1513">
          <cell r="EM1513">
            <v>0</v>
          </cell>
        </row>
        <row r="1514">
          <cell r="EM1514">
            <v>0</v>
          </cell>
        </row>
        <row r="1515">
          <cell r="EM1515">
            <v>0</v>
          </cell>
        </row>
        <row r="1516">
          <cell r="EM1516">
            <v>0</v>
          </cell>
        </row>
        <row r="1517">
          <cell r="EM1517">
            <v>0</v>
          </cell>
        </row>
        <row r="1518">
          <cell r="EM1518">
            <v>0</v>
          </cell>
        </row>
        <row r="1519">
          <cell r="EM1519">
            <v>0</v>
          </cell>
        </row>
        <row r="1520">
          <cell r="EM1520">
            <v>0</v>
          </cell>
        </row>
        <row r="1521">
          <cell r="EM1521">
            <v>0</v>
          </cell>
        </row>
        <row r="1522">
          <cell r="EM1522">
            <v>0</v>
          </cell>
        </row>
        <row r="1523">
          <cell r="EM1523">
            <v>0</v>
          </cell>
        </row>
        <row r="1524">
          <cell r="EM1524">
            <v>0</v>
          </cell>
        </row>
        <row r="1525">
          <cell r="EM1525">
            <v>0</v>
          </cell>
        </row>
        <row r="1526">
          <cell r="EM1526">
            <v>0</v>
          </cell>
        </row>
        <row r="1527">
          <cell r="EM1527">
            <v>0</v>
          </cell>
        </row>
        <row r="1528">
          <cell r="EM1528">
            <v>0</v>
          </cell>
        </row>
        <row r="1529">
          <cell r="EM1529">
            <v>0</v>
          </cell>
        </row>
        <row r="1530">
          <cell r="EM1530">
            <v>0</v>
          </cell>
        </row>
        <row r="1531">
          <cell r="EM1531">
            <v>0</v>
          </cell>
        </row>
        <row r="1532">
          <cell r="EM1532">
            <v>0</v>
          </cell>
        </row>
        <row r="1533">
          <cell r="EM1533">
            <v>0</v>
          </cell>
        </row>
        <row r="1534">
          <cell r="EM1534">
            <v>0</v>
          </cell>
        </row>
        <row r="1535">
          <cell r="EM1535">
            <v>0</v>
          </cell>
        </row>
        <row r="1536">
          <cell r="EM1536">
            <v>0</v>
          </cell>
        </row>
        <row r="1537">
          <cell r="EM1537">
            <v>0</v>
          </cell>
        </row>
        <row r="1538">
          <cell r="EM1538">
            <v>0</v>
          </cell>
        </row>
        <row r="1539">
          <cell r="EM1539">
            <v>0</v>
          </cell>
        </row>
        <row r="1540">
          <cell r="EM1540">
            <v>0</v>
          </cell>
        </row>
        <row r="1541">
          <cell r="EM1541">
            <v>0</v>
          </cell>
        </row>
        <row r="1542">
          <cell r="EM1542">
            <v>0</v>
          </cell>
        </row>
        <row r="1543">
          <cell r="EM1543">
            <v>0</v>
          </cell>
        </row>
        <row r="1544">
          <cell r="EM1544">
            <v>0</v>
          </cell>
        </row>
        <row r="1545">
          <cell r="EM1545">
            <v>0</v>
          </cell>
        </row>
        <row r="1546">
          <cell r="EM1546">
            <v>0</v>
          </cell>
        </row>
        <row r="1547">
          <cell r="EM1547">
            <v>0</v>
          </cell>
        </row>
        <row r="1548">
          <cell r="EM1548">
            <v>0</v>
          </cell>
        </row>
        <row r="1549">
          <cell r="EM1549">
            <v>0</v>
          </cell>
        </row>
        <row r="1550">
          <cell r="EM1550">
            <v>0</v>
          </cell>
        </row>
        <row r="1551">
          <cell r="EM1551">
            <v>0</v>
          </cell>
        </row>
        <row r="1552">
          <cell r="EM1552">
            <v>0</v>
          </cell>
        </row>
        <row r="1553">
          <cell r="EM1553">
            <v>0</v>
          </cell>
        </row>
        <row r="1554">
          <cell r="EM1554">
            <v>0</v>
          </cell>
        </row>
        <row r="1555">
          <cell r="EM1555">
            <v>0</v>
          </cell>
        </row>
        <row r="1556">
          <cell r="EM1556">
            <v>0</v>
          </cell>
        </row>
        <row r="1557">
          <cell r="EM1557">
            <v>0</v>
          </cell>
        </row>
        <row r="1558">
          <cell r="EM1558">
            <v>0</v>
          </cell>
        </row>
        <row r="1559">
          <cell r="EM1559">
            <v>0</v>
          </cell>
        </row>
        <row r="1560">
          <cell r="EM1560">
            <v>0</v>
          </cell>
        </row>
        <row r="1561">
          <cell r="EM1561">
            <v>0</v>
          </cell>
        </row>
        <row r="1562">
          <cell r="EM1562">
            <v>0</v>
          </cell>
        </row>
        <row r="1563">
          <cell r="EM1563">
            <v>0</v>
          </cell>
        </row>
        <row r="1564">
          <cell r="EM1564">
            <v>0</v>
          </cell>
        </row>
        <row r="1565">
          <cell r="EM1565">
            <v>0</v>
          </cell>
        </row>
        <row r="1566">
          <cell r="EM1566">
            <v>0</v>
          </cell>
        </row>
        <row r="1567">
          <cell r="EM1567">
            <v>0</v>
          </cell>
        </row>
        <row r="1568">
          <cell r="EM1568">
            <v>0</v>
          </cell>
        </row>
        <row r="1569">
          <cell r="EM1569">
            <v>0</v>
          </cell>
        </row>
        <row r="1570">
          <cell r="EM1570">
            <v>0</v>
          </cell>
        </row>
        <row r="1571">
          <cell r="EM1571">
            <v>0</v>
          </cell>
        </row>
        <row r="1572">
          <cell r="EM1572">
            <v>0</v>
          </cell>
        </row>
        <row r="1573">
          <cell r="EM1573">
            <v>0</v>
          </cell>
        </row>
        <row r="1574">
          <cell r="EM1574">
            <v>0</v>
          </cell>
        </row>
        <row r="1575">
          <cell r="EM1575">
            <v>0</v>
          </cell>
        </row>
        <row r="1576">
          <cell r="EM1576">
            <v>0</v>
          </cell>
        </row>
        <row r="1577">
          <cell r="EM1577">
            <v>0</v>
          </cell>
        </row>
        <row r="1578">
          <cell r="EM1578">
            <v>0</v>
          </cell>
        </row>
        <row r="1579">
          <cell r="EM1579">
            <v>0</v>
          </cell>
        </row>
        <row r="1580">
          <cell r="EM1580">
            <v>0</v>
          </cell>
        </row>
        <row r="1581">
          <cell r="EM1581">
            <v>0</v>
          </cell>
        </row>
        <row r="1582">
          <cell r="EM1582">
            <v>0</v>
          </cell>
        </row>
        <row r="1583">
          <cell r="EM1583">
            <v>0</v>
          </cell>
        </row>
        <row r="1584">
          <cell r="EM1584">
            <v>0</v>
          </cell>
        </row>
        <row r="1585">
          <cell r="EM1585">
            <v>0</v>
          </cell>
        </row>
        <row r="1586">
          <cell r="EM1586">
            <v>0</v>
          </cell>
        </row>
        <row r="1587">
          <cell r="EM1587">
            <v>0</v>
          </cell>
        </row>
        <row r="1588">
          <cell r="EM1588">
            <v>0</v>
          </cell>
        </row>
        <row r="1589">
          <cell r="EM1589">
            <v>0</v>
          </cell>
        </row>
        <row r="1590">
          <cell r="EM1590">
            <v>0</v>
          </cell>
        </row>
        <row r="1591">
          <cell r="EM1591">
            <v>0</v>
          </cell>
        </row>
        <row r="1592">
          <cell r="EM1592">
            <v>0</v>
          </cell>
        </row>
        <row r="1593">
          <cell r="EM1593">
            <v>0</v>
          </cell>
        </row>
        <row r="1594">
          <cell r="EM1594">
            <v>0</v>
          </cell>
        </row>
        <row r="1595">
          <cell r="EM1595">
            <v>0</v>
          </cell>
        </row>
        <row r="1596">
          <cell r="EM1596">
            <v>0</v>
          </cell>
        </row>
        <row r="1597">
          <cell r="EM1597">
            <v>0</v>
          </cell>
        </row>
        <row r="1598">
          <cell r="EM1598">
            <v>0</v>
          </cell>
        </row>
        <row r="1599">
          <cell r="EM1599">
            <v>0</v>
          </cell>
        </row>
        <row r="1600">
          <cell r="EM1600">
            <v>0</v>
          </cell>
        </row>
        <row r="1601">
          <cell r="EM1601">
            <v>0</v>
          </cell>
        </row>
        <row r="1602">
          <cell r="EM1602">
            <v>0</v>
          </cell>
        </row>
        <row r="1603">
          <cell r="EM1603">
            <v>0</v>
          </cell>
        </row>
        <row r="1604">
          <cell r="EM1604">
            <v>0</v>
          </cell>
        </row>
        <row r="1605">
          <cell r="EM1605">
            <v>0</v>
          </cell>
        </row>
        <row r="1606">
          <cell r="EM1606">
            <v>0</v>
          </cell>
        </row>
        <row r="1607">
          <cell r="EM1607">
            <v>0</v>
          </cell>
        </row>
        <row r="1608">
          <cell r="EM1608">
            <v>0</v>
          </cell>
        </row>
        <row r="1609">
          <cell r="EM1609">
            <v>0</v>
          </cell>
        </row>
        <row r="1610">
          <cell r="EM1610">
            <v>0</v>
          </cell>
        </row>
        <row r="1611">
          <cell r="EM1611">
            <v>0</v>
          </cell>
        </row>
        <row r="1612">
          <cell r="EM1612">
            <v>0</v>
          </cell>
        </row>
        <row r="1613">
          <cell r="EM1613">
            <v>0</v>
          </cell>
        </row>
        <row r="1614">
          <cell r="EM1614">
            <v>0</v>
          </cell>
        </row>
        <row r="1615">
          <cell r="EM1615">
            <v>0</v>
          </cell>
        </row>
        <row r="1616">
          <cell r="EM1616">
            <v>0</v>
          </cell>
        </row>
        <row r="1617">
          <cell r="EM1617">
            <v>0</v>
          </cell>
        </row>
        <row r="1618">
          <cell r="EM1618">
            <v>0</v>
          </cell>
        </row>
        <row r="1619">
          <cell r="EM1619">
            <v>0</v>
          </cell>
        </row>
        <row r="1620">
          <cell r="EM1620">
            <v>0</v>
          </cell>
        </row>
        <row r="1621">
          <cell r="EM1621">
            <v>0</v>
          </cell>
        </row>
        <row r="1622">
          <cell r="EM1622">
            <v>0</v>
          </cell>
        </row>
        <row r="1623">
          <cell r="EM1623">
            <v>0</v>
          </cell>
        </row>
        <row r="1624">
          <cell r="EM1624">
            <v>0</v>
          </cell>
        </row>
        <row r="1625">
          <cell r="EM1625">
            <v>0</v>
          </cell>
        </row>
        <row r="1626">
          <cell r="EM1626">
            <v>0</v>
          </cell>
        </row>
        <row r="1627">
          <cell r="EM1627">
            <v>0</v>
          </cell>
        </row>
        <row r="1628">
          <cell r="EM1628">
            <v>0</v>
          </cell>
        </row>
        <row r="1629">
          <cell r="EM1629">
            <v>0</v>
          </cell>
        </row>
        <row r="1630">
          <cell r="EM1630">
            <v>0</v>
          </cell>
        </row>
        <row r="1631">
          <cell r="EM1631">
            <v>0</v>
          </cell>
        </row>
        <row r="1632">
          <cell r="EM1632">
            <v>0</v>
          </cell>
        </row>
        <row r="1633">
          <cell r="EM1633">
            <v>0</v>
          </cell>
        </row>
        <row r="1634">
          <cell r="EM1634">
            <v>0</v>
          </cell>
        </row>
        <row r="1635">
          <cell r="EM1635">
            <v>0</v>
          </cell>
        </row>
        <row r="1636">
          <cell r="EM1636">
            <v>0</v>
          </cell>
        </row>
        <row r="1637">
          <cell r="EM1637">
            <v>0</v>
          </cell>
        </row>
        <row r="1638">
          <cell r="EM1638">
            <v>0</v>
          </cell>
        </row>
        <row r="1639">
          <cell r="EM1639">
            <v>0</v>
          </cell>
        </row>
        <row r="1640">
          <cell r="EM1640">
            <v>0</v>
          </cell>
        </row>
        <row r="1641">
          <cell r="EM1641">
            <v>0</v>
          </cell>
        </row>
        <row r="1642">
          <cell r="EM1642">
            <v>0</v>
          </cell>
        </row>
        <row r="1643">
          <cell r="EM1643">
            <v>0</v>
          </cell>
        </row>
        <row r="1644">
          <cell r="EM1644">
            <v>0</v>
          </cell>
        </row>
        <row r="1645">
          <cell r="EM1645">
            <v>0</v>
          </cell>
        </row>
        <row r="1646">
          <cell r="EM1646">
            <v>0</v>
          </cell>
        </row>
        <row r="1647">
          <cell r="EM1647">
            <v>0</v>
          </cell>
        </row>
        <row r="1648">
          <cell r="EM1648">
            <v>0</v>
          </cell>
        </row>
        <row r="1649">
          <cell r="EM1649">
            <v>0</v>
          </cell>
        </row>
        <row r="1650">
          <cell r="EM1650">
            <v>0</v>
          </cell>
        </row>
        <row r="1651">
          <cell r="EM1651">
            <v>0</v>
          </cell>
        </row>
        <row r="1652">
          <cell r="EM1652">
            <v>0</v>
          </cell>
        </row>
        <row r="1653">
          <cell r="EM1653">
            <v>0</v>
          </cell>
        </row>
        <row r="1654">
          <cell r="EM1654">
            <v>0</v>
          </cell>
        </row>
        <row r="1655">
          <cell r="EM1655">
            <v>0</v>
          </cell>
        </row>
        <row r="1656">
          <cell r="EM1656">
            <v>0</v>
          </cell>
        </row>
        <row r="1657">
          <cell r="EM1657">
            <v>0</v>
          </cell>
        </row>
        <row r="1658">
          <cell r="EM1658">
            <v>0</v>
          </cell>
        </row>
        <row r="1659">
          <cell r="EM1659">
            <v>0</v>
          </cell>
        </row>
        <row r="1660">
          <cell r="EM1660">
            <v>0</v>
          </cell>
        </row>
        <row r="1661">
          <cell r="EM1661">
            <v>0</v>
          </cell>
        </row>
        <row r="1662">
          <cell r="EM1662">
            <v>0</v>
          </cell>
        </row>
        <row r="1663">
          <cell r="EM1663">
            <v>0</v>
          </cell>
        </row>
        <row r="1664">
          <cell r="EM1664">
            <v>0</v>
          </cell>
        </row>
        <row r="1665">
          <cell r="EM1665">
            <v>0</v>
          </cell>
        </row>
        <row r="1666">
          <cell r="EM1666">
            <v>0</v>
          </cell>
        </row>
        <row r="1667">
          <cell r="EM1667">
            <v>0</v>
          </cell>
        </row>
        <row r="1668">
          <cell r="EM1668">
            <v>0</v>
          </cell>
        </row>
        <row r="1669">
          <cell r="EM1669">
            <v>0</v>
          </cell>
        </row>
        <row r="1670">
          <cell r="EM1670">
            <v>0</v>
          </cell>
        </row>
        <row r="1671">
          <cell r="EM1671">
            <v>0</v>
          </cell>
        </row>
        <row r="1672">
          <cell r="EM1672">
            <v>0</v>
          </cell>
        </row>
        <row r="1673">
          <cell r="EM1673">
            <v>0</v>
          </cell>
        </row>
        <row r="1674">
          <cell r="EM1674">
            <v>0</v>
          </cell>
        </row>
        <row r="1675">
          <cell r="EM1675">
            <v>0</v>
          </cell>
        </row>
        <row r="1676">
          <cell r="EM1676">
            <v>0</v>
          </cell>
        </row>
        <row r="1677">
          <cell r="EM1677">
            <v>0</v>
          </cell>
        </row>
        <row r="1678">
          <cell r="EM1678">
            <v>0</v>
          </cell>
        </row>
        <row r="1679">
          <cell r="EM1679">
            <v>0</v>
          </cell>
        </row>
        <row r="1680">
          <cell r="EM1680">
            <v>0</v>
          </cell>
        </row>
        <row r="1681">
          <cell r="EM1681">
            <v>0</v>
          </cell>
        </row>
        <row r="1682">
          <cell r="EM1682">
            <v>0</v>
          </cell>
        </row>
        <row r="1683">
          <cell r="EM1683">
            <v>0</v>
          </cell>
        </row>
        <row r="1684">
          <cell r="EM1684">
            <v>0</v>
          </cell>
        </row>
        <row r="1685">
          <cell r="EM1685">
            <v>0</v>
          </cell>
        </row>
        <row r="1686">
          <cell r="EM1686">
            <v>0</v>
          </cell>
        </row>
        <row r="1687">
          <cell r="EM1687">
            <v>0</v>
          </cell>
        </row>
        <row r="1688">
          <cell r="EM1688">
            <v>0</v>
          </cell>
        </row>
        <row r="1689">
          <cell r="EM1689">
            <v>0</v>
          </cell>
        </row>
        <row r="1690">
          <cell r="EM1690">
            <v>0</v>
          </cell>
        </row>
        <row r="1691">
          <cell r="EM1691">
            <v>0</v>
          </cell>
        </row>
        <row r="1692">
          <cell r="EM1692">
            <v>0</v>
          </cell>
        </row>
        <row r="1693">
          <cell r="EM1693">
            <v>0</v>
          </cell>
        </row>
        <row r="1694">
          <cell r="EM1694">
            <v>0</v>
          </cell>
        </row>
        <row r="1695">
          <cell r="EM1695">
            <v>0</v>
          </cell>
        </row>
        <row r="1696">
          <cell r="EM1696">
            <v>0</v>
          </cell>
        </row>
        <row r="1697">
          <cell r="EM1697">
            <v>0</v>
          </cell>
        </row>
        <row r="1698">
          <cell r="EM1698">
            <v>0</v>
          </cell>
        </row>
        <row r="1699">
          <cell r="EM1699">
            <v>0</v>
          </cell>
        </row>
        <row r="1700">
          <cell r="EM1700">
            <v>0</v>
          </cell>
        </row>
        <row r="1701">
          <cell r="EM1701">
            <v>0</v>
          </cell>
        </row>
        <row r="1702">
          <cell r="EM1702">
            <v>0</v>
          </cell>
        </row>
        <row r="1703">
          <cell r="EM1703">
            <v>0</v>
          </cell>
        </row>
        <row r="1704">
          <cell r="EM1704">
            <v>0</v>
          </cell>
        </row>
        <row r="1705">
          <cell r="EM1705">
            <v>0</v>
          </cell>
        </row>
        <row r="1706">
          <cell r="EM1706">
            <v>0</v>
          </cell>
        </row>
        <row r="1707">
          <cell r="EM1707">
            <v>0</v>
          </cell>
        </row>
        <row r="1708">
          <cell r="EM1708">
            <v>0</v>
          </cell>
        </row>
        <row r="1709">
          <cell r="EM1709">
            <v>0</v>
          </cell>
        </row>
        <row r="1710">
          <cell r="EM1710">
            <v>0</v>
          </cell>
        </row>
        <row r="1711">
          <cell r="EM1711">
            <v>0</v>
          </cell>
        </row>
        <row r="1712">
          <cell r="EM1712">
            <v>0</v>
          </cell>
        </row>
        <row r="1713">
          <cell r="EM1713">
            <v>0</v>
          </cell>
        </row>
        <row r="1714">
          <cell r="EM1714">
            <v>0</v>
          </cell>
        </row>
        <row r="1715">
          <cell r="EM1715">
            <v>0</v>
          </cell>
        </row>
        <row r="1716">
          <cell r="EM1716">
            <v>0</v>
          </cell>
        </row>
        <row r="1717">
          <cell r="EM1717">
            <v>0</v>
          </cell>
        </row>
        <row r="1718">
          <cell r="EM1718">
            <v>0</v>
          </cell>
        </row>
        <row r="1719">
          <cell r="EM1719">
            <v>0</v>
          </cell>
        </row>
        <row r="1720">
          <cell r="EM1720">
            <v>0</v>
          </cell>
        </row>
        <row r="1721">
          <cell r="EM1721">
            <v>0</v>
          </cell>
        </row>
        <row r="1722">
          <cell r="EM1722">
            <v>0</v>
          </cell>
        </row>
        <row r="1723">
          <cell r="EM1723">
            <v>0</v>
          </cell>
        </row>
        <row r="1724">
          <cell r="EM1724">
            <v>0</v>
          </cell>
        </row>
        <row r="1725">
          <cell r="EM1725">
            <v>0</v>
          </cell>
        </row>
        <row r="1726">
          <cell r="EM1726">
            <v>0</v>
          </cell>
        </row>
        <row r="1727">
          <cell r="EM1727">
            <v>0</v>
          </cell>
        </row>
        <row r="1728">
          <cell r="EM1728">
            <v>0</v>
          </cell>
        </row>
        <row r="1729">
          <cell r="EM1729">
            <v>0</v>
          </cell>
        </row>
        <row r="1730">
          <cell r="EM1730">
            <v>0</v>
          </cell>
        </row>
        <row r="1731">
          <cell r="EM1731">
            <v>0</v>
          </cell>
        </row>
        <row r="1732">
          <cell r="EM1732">
            <v>0</v>
          </cell>
        </row>
        <row r="1733">
          <cell r="EM1733">
            <v>0</v>
          </cell>
        </row>
        <row r="1734">
          <cell r="EM1734">
            <v>0</v>
          </cell>
        </row>
        <row r="1735">
          <cell r="EM1735">
            <v>0</v>
          </cell>
        </row>
        <row r="1736">
          <cell r="EM1736">
            <v>0</v>
          </cell>
        </row>
        <row r="1737">
          <cell r="EM1737">
            <v>0</v>
          </cell>
        </row>
        <row r="1738">
          <cell r="EM1738">
            <v>0</v>
          </cell>
        </row>
        <row r="1739">
          <cell r="EM1739">
            <v>0</v>
          </cell>
        </row>
        <row r="1740">
          <cell r="EM1740">
            <v>0</v>
          </cell>
        </row>
        <row r="1741">
          <cell r="EM1741">
            <v>0</v>
          </cell>
        </row>
        <row r="1742">
          <cell r="EM1742">
            <v>0</v>
          </cell>
        </row>
        <row r="1743">
          <cell r="EM1743">
            <v>0</v>
          </cell>
        </row>
        <row r="1744">
          <cell r="EM1744">
            <v>0</v>
          </cell>
        </row>
        <row r="1745">
          <cell r="EM1745">
            <v>0</v>
          </cell>
        </row>
        <row r="1746">
          <cell r="EM1746">
            <v>0</v>
          </cell>
        </row>
        <row r="1747">
          <cell r="EM1747">
            <v>0</v>
          </cell>
        </row>
        <row r="1748">
          <cell r="EM1748">
            <v>0</v>
          </cell>
        </row>
        <row r="1749">
          <cell r="EM1749">
            <v>0</v>
          </cell>
        </row>
        <row r="1750">
          <cell r="EM1750">
            <v>0</v>
          </cell>
        </row>
        <row r="1751">
          <cell r="EM1751">
            <v>0</v>
          </cell>
        </row>
        <row r="1752">
          <cell r="EM1752">
            <v>0</v>
          </cell>
        </row>
        <row r="1753">
          <cell r="EM1753">
            <v>0</v>
          </cell>
        </row>
        <row r="1754">
          <cell r="EM1754">
            <v>0</v>
          </cell>
        </row>
        <row r="1755">
          <cell r="EM1755">
            <v>0</v>
          </cell>
        </row>
        <row r="1756">
          <cell r="EM1756">
            <v>0</v>
          </cell>
        </row>
        <row r="1757">
          <cell r="EM1757">
            <v>0</v>
          </cell>
        </row>
        <row r="1758">
          <cell r="EM1758">
            <v>0</v>
          </cell>
        </row>
        <row r="1759">
          <cell r="EM1759">
            <v>0</v>
          </cell>
        </row>
        <row r="1760">
          <cell r="EM1760">
            <v>0</v>
          </cell>
        </row>
        <row r="1761">
          <cell r="EM1761">
            <v>0</v>
          </cell>
        </row>
        <row r="1762">
          <cell r="EM1762">
            <v>0</v>
          </cell>
        </row>
        <row r="1763">
          <cell r="EM1763">
            <v>0</v>
          </cell>
        </row>
        <row r="1764">
          <cell r="EM1764">
            <v>0</v>
          </cell>
        </row>
        <row r="1765">
          <cell r="EM1765">
            <v>0</v>
          </cell>
        </row>
        <row r="1766">
          <cell r="EM1766">
            <v>0</v>
          </cell>
        </row>
        <row r="1767">
          <cell r="EM1767">
            <v>0</v>
          </cell>
        </row>
        <row r="1768">
          <cell r="EM1768">
            <v>0</v>
          </cell>
        </row>
        <row r="1769">
          <cell r="EM1769">
            <v>0</v>
          </cell>
        </row>
        <row r="1770">
          <cell r="EM1770">
            <v>0</v>
          </cell>
        </row>
        <row r="1771">
          <cell r="EM1771">
            <v>0</v>
          </cell>
        </row>
        <row r="1772">
          <cell r="EM1772">
            <v>0</v>
          </cell>
        </row>
        <row r="1773">
          <cell r="EM1773">
            <v>0</v>
          </cell>
        </row>
        <row r="1774">
          <cell r="EM1774">
            <v>0</v>
          </cell>
        </row>
        <row r="1775">
          <cell r="EM1775">
            <v>0</v>
          </cell>
        </row>
        <row r="1776">
          <cell r="EM1776">
            <v>0</v>
          </cell>
        </row>
        <row r="1777">
          <cell r="EM1777">
            <v>0</v>
          </cell>
        </row>
        <row r="1778">
          <cell r="EM1778">
            <v>0</v>
          </cell>
        </row>
        <row r="1779">
          <cell r="EM1779">
            <v>0</v>
          </cell>
        </row>
        <row r="1780">
          <cell r="EM1780">
            <v>0</v>
          </cell>
        </row>
        <row r="1781">
          <cell r="EM1781">
            <v>0</v>
          </cell>
        </row>
        <row r="1782">
          <cell r="EM1782">
            <v>0</v>
          </cell>
        </row>
        <row r="1783">
          <cell r="EM1783">
            <v>0</v>
          </cell>
        </row>
        <row r="1784">
          <cell r="EM1784">
            <v>0</v>
          </cell>
        </row>
        <row r="1785">
          <cell r="EM1785">
            <v>0</v>
          </cell>
        </row>
        <row r="1786">
          <cell r="EM1786">
            <v>0</v>
          </cell>
        </row>
        <row r="1787">
          <cell r="EM1787">
            <v>0</v>
          </cell>
        </row>
        <row r="1788">
          <cell r="EM1788">
            <v>0</v>
          </cell>
        </row>
        <row r="1789">
          <cell r="EM1789">
            <v>0</v>
          </cell>
        </row>
        <row r="1790">
          <cell r="EM1790">
            <v>0</v>
          </cell>
        </row>
        <row r="1791">
          <cell r="EM1791">
            <v>0</v>
          </cell>
        </row>
        <row r="1792">
          <cell r="EM1792">
            <v>0</v>
          </cell>
        </row>
        <row r="1793">
          <cell r="EM1793">
            <v>0</v>
          </cell>
        </row>
        <row r="1794">
          <cell r="EM1794">
            <v>0</v>
          </cell>
        </row>
        <row r="1795">
          <cell r="EM1795">
            <v>0</v>
          </cell>
        </row>
        <row r="1796">
          <cell r="EM1796">
            <v>0</v>
          </cell>
        </row>
        <row r="1797">
          <cell r="EM1797">
            <v>0</v>
          </cell>
        </row>
        <row r="1798">
          <cell r="EM1798">
            <v>0</v>
          </cell>
        </row>
        <row r="1799">
          <cell r="EM1799">
            <v>0</v>
          </cell>
        </row>
        <row r="1800">
          <cell r="EM1800">
            <v>0</v>
          </cell>
        </row>
        <row r="1801">
          <cell r="EM1801">
            <v>0</v>
          </cell>
        </row>
        <row r="1802">
          <cell r="EM1802">
            <v>0</v>
          </cell>
        </row>
        <row r="1803">
          <cell r="EM1803">
            <v>0</v>
          </cell>
        </row>
        <row r="1804">
          <cell r="EM1804">
            <v>0</v>
          </cell>
        </row>
        <row r="1805">
          <cell r="EM1805">
            <v>0</v>
          </cell>
        </row>
        <row r="1806">
          <cell r="EM1806">
            <v>0</v>
          </cell>
        </row>
        <row r="1807">
          <cell r="EM1807">
            <v>0</v>
          </cell>
        </row>
        <row r="1808">
          <cell r="EM1808">
            <v>0</v>
          </cell>
        </row>
        <row r="1809">
          <cell r="EM1809">
            <v>0</v>
          </cell>
        </row>
        <row r="1810">
          <cell r="EM1810">
            <v>0</v>
          </cell>
        </row>
        <row r="1811">
          <cell r="EM1811">
            <v>0</v>
          </cell>
        </row>
        <row r="1812">
          <cell r="EM1812">
            <v>0</v>
          </cell>
        </row>
        <row r="1813">
          <cell r="EM1813">
            <v>0</v>
          </cell>
        </row>
        <row r="1814">
          <cell r="EM1814">
            <v>0</v>
          </cell>
        </row>
        <row r="1815">
          <cell r="EM1815">
            <v>0</v>
          </cell>
        </row>
        <row r="1816">
          <cell r="EM1816">
            <v>0</v>
          </cell>
        </row>
        <row r="1817">
          <cell r="EM1817">
            <v>0</v>
          </cell>
        </row>
        <row r="1818">
          <cell r="EM1818">
            <v>0</v>
          </cell>
        </row>
        <row r="1819">
          <cell r="EM1819">
            <v>0</v>
          </cell>
        </row>
        <row r="1820">
          <cell r="EM1820">
            <v>0</v>
          </cell>
        </row>
        <row r="1821">
          <cell r="EM1821">
            <v>0</v>
          </cell>
        </row>
        <row r="1822">
          <cell r="EM1822">
            <v>0</v>
          </cell>
        </row>
        <row r="1823">
          <cell r="EM1823">
            <v>0</v>
          </cell>
        </row>
        <row r="1824">
          <cell r="EM1824">
            <v>0</v>
          </cell>
        </row>
        <row r="1825">
          <cell r="EM1825">
            <v>0</v>
          </cell>
        </row>
        <row r="1826">
          <cell r="EM1826">
            <v>0</v>
          </cell>
        </row>
        <row r="1827">
          <cell r="EM1827">
            <v>0</v>
          </cell>
        </row>
        <row r="1828">
          <cell r="EM1828">
            <v>0</v>
          </cell>
        </row>
        <row r="1829">
          <cell r="EM1829">
            <v>0</v>
          </cell>
        </row>
        <row r="1830">
          <cell r="EM1830">
            <v>0</v>
          </cell>
        </row>
        <row r="1831">
          <cell r="EM1831">
            <v>0</v>
          </cell>
        </row>
        <row r="1832">
          <cell r="EM1832">
            <v>0</v>
          </cell>
        </row>
        <row r="1833">
          <cell r="EM1833">
            <v>0</v>
          </cell>
        </row>
        <row r="1834">
          <cell r="EM1834">
            <v>0</v>
          </cell>
        </row>
        <row r="1835">
          <cell r="EM1835">
            <v>0</v>
          </cell>
        </row>
        <row r="1836">
          <cell r="EM1836">
            <v>0</v>
          </cell>
        </row>
        <row r="1837">
          <cell r="EM1837">
            <v>0</v>
          </cell>
        </row>
        <row r="1838">
          <cell r="EM1838">
            <v>0</v>
          </cell>
        </row>
        <row r="1839">
          <cell r="EM1839">
            <v>0</v>
          </cell>
        </row>
        <row r="1840">
          <cell r="EM1840">
            <v>0</v>
          </cell>
        </row>
        <row r="1841">
          <cell r="EM1841">
            <v>0</v>
          </cell>
        </row>
        <row r="1842">
          <cell r="EM1842">
            <v>0</v>
          </cell>
        </row>
        <row r="1843">
          <cell r="EM1843">
            <v>0</v>
          </cell>
        </row>
        <row r="1844">
          <cell r="EM1844">
            <v>0</v>
          </cell>
        </row>
        <row r="1845">
          <cell r="EM1845">
            <v>0</v>
          </cell>
        </row>
        <row r="1846">
          <cell r="EM1846">
            <v>0</v>
          </cell>
        </row>
        <row r="1847">
          <cell r="EM1847">
            <v>0</v>
          </cell>
        </row>
        <row r="1848">
          <cell r="EM1848">
            <v>0</v>
          </cell>
        </row>
        <row r="1849">
          <cell r="EM1849">
            <v>0</v>
          </cell>
        </row>
        <row r="1850">
          <cell r="EM1850">
            <v>0</v>
          </cell>
        </row>
        <row r="1851">
          <cell r="EM1851">
            <v>0</v>
          </cell>
        </row>
        <row r="1852">
          <cell r="EM1852">
            <v>0</v>
          </cell>
        </row>
        <row r="1853">
          <cell r="EM1853">
            <v>0</v>
          </cell>
        </row>
        <row r="1854">
          <cell r="EM1854">
            <v>0</v>
          </cell>
        </row>
        <row r="1855">
          <cell r="EM1855">
            <v>0</v>
          </cell>
        </row>
        <row r="1856">
          <cell r="EM1856">
            <v>0</v>
          </cell>
        </row>
        <row r="1857">
          <cell r="EM1857">
            <v>0</v>
          </cell>
        </row>
        <row r="1858">
          <cell r="EM1858">
            <v>0</v>
          </cell>
        </row>
        <row r="1859">
          <cell r="EM1859">
            <v>0</v>
          </cell>
        </row>
        <row r="1860">
          <cell r="EM1860">
            <v>0</v>
          </cell>
        </row>
        <row r="1861">
          <cell r="EM1861">
            <v>0</v>
          </cell>
        </row>
        <row r="1862">
          <cell r="EM1862">
            <v>0</v>
          </cell>
        </row>
        <row r="1863">
          <cell r="EM1863">
            <v>0</v>
          </cell>
        </row>
        <row r="1864">
          <cell r="EM1864">
            <v>0</v>
          </cell>
        </row>
        <row r="1865">
          <cell r="EM1865">
            <v>0</v>
          </cell>
        </row>
        <row r="1866">
          <cell r="EM1866">
            <v>0</v>
          </cell>
        </row>
        <row r="1867">
          <cell r="EM1867">
            <v>0</v>
          </cell>
        </row>
        <row r="1868">
          <cell r="EM1868">
            <v>0</v>
          </cell>
        </row>
        <row r="1869">
          <cell r="EM1869">
            <v>0</v>
          </cell>
        </row>
        <row r="1870">
          <cell r="EM1870">
            <v>0</v>
          </cell>
        </row>
        <row r="1871">
          <cell r="EM1871">
            <v>0</v>
          </cell>
        </row>
        <row r="1872">
          <cell r="EM1872">
            <v>0</v>
          </cell>
        </row>
        <row r="1873">
          <cell r="EM1873">
            <v>0</v>
          </cell>
        </row>
        <row r="1874">
          <cell r="EM1874">
            <v>0</v>
          </cell>
        </row>
        <row r="1875">
          <cell r="EM1875">
            <v>0</v>
          </cell>
        </row>
        <row r="1876">
          <cell r="EM1876">
            <v>0</v>
          </cell>
        </row>
        <row r="1877">
          <cell r="EM1877">
            <v>0</v>
          </cell>
        </row>
        <row r="1878">
          <cell r="EM1878">
            <v>0</v>
          </cell>
        </row>
        <row r="1879">
          <cell r="EM1879">
            <v>0</v>
          </cell>
        </row>
        <row r="1880">
          <cell r="EM1880">
            <v>0</v>
          </cell>
        </row>
        <row r="1881">
          <cell r="EM1881">
            <v>0</v>
          </cell>
        </row>
        <row r="1882">
          <cell r="EM1882">
            <v>0</v>
          </cell>
        </row>
        <row r="1883">
          <cell r="EM1883">
            <v>0</v>
          </cell>
        </row>
        <row r="1884">
          <cell r="EM1884">
            <v>0</v>
          </cell>
        </row>
        <row r="1885">
          <cell r="EM1885">
            <v>0</v>
          </cell>
        </row>
        <row r="1886">
          <cell r="EM1886">
            <v>0</v>
          </cell>
        </row>
        <row r="1887">
          <cell r="EM1887">
            <v>0</v>
          </cell>
        </row>
        <row r="1888">
          <cell r="EM1888">
            <v>0</v>
          </cell>
        </row>
        <row r="1889">
          <cell r="EM1889">
            <v>0</v>
          </cell>
        </row>
        <row r="1890">
          <cell r="EM1890">
            <v>0</v>
          </cell>
        </row>
        <row r="1891">
          <cell r="EM1891">
            <v>0</v>
          </cell>
        </row>
        <row r="1892">
          <cell r="EM1892">
            <v>0</v>
          </cell>
        </row>
        <row r="1893">
          <cell r="EM1893">
            <v>0</v>
          </cell>
        </row>
        <row r="1894">
          <cell r="EM1894">
            <v>0</v>
          </cell>
        </row>
        <row r="1895">
          <cell r="EM1895">
            <v>0</v>
          </cell>
        </row>
        <row r="1896">
          <cell r="EM1896">
            <v>0</v>
          </cell>
        </row>
        <row r="1897">
          <cell r="EM1897">
            <v>0</v>
          </cell>
        </row>
        <row r="1898">
          <cell r="EM1898">
            <v>0</v>
          </cell>
        </row>
        <row r="1899">
          <cell r="EM1899">
            <v>0</v>
          </cell>
        </row>
        <row r="1900">
          <cell r="EM1900">
            <v>0</v>
          </cell>
        </row>
        <row r="1901">
          <cell r="EM1901">
            <v>0</v>
          </cell>
        </row>
        <row r="1902">
          <cell r="EM1902">
            <v>0</v>
          </cell>
        </row>
        <row r="1903">
          <cell r="EM1903">
            <v>0</v>
          </cell>
        </row>
        <row r="1904">
          <cell r="EM1904">
            <v>0</v>
          </cell>
        </row>
        <row r="1905">
          <cell r="EM1905">
            <v>0</v>
          </cell>
        </row>
        <row r="1906">
          <cell r="EM1906">
            <v>0</v>
          </cell>
        </row>
        <row r="1907">
          <cell r="EM1907">
            <v>0</v>
          </cell>
        </row>
        <row r="1908">
          <cell r="EM1908">
            <v>0</v>
          </cell>
        </row>
        <row r="1909">
          <cell r="EM1909">
            <v>0</v>
          </cell>
        </row>
        <row r="1910">
          <cell r="EM1910">
            <v>0</v>
          </cell>
        </row>
        <row r="1911">
          <cell r="EM1911">
            <v>0</v>
          </cell>
        </row>
        <row r="1912">
          <cell r="EM1912">
            <v>0</v>
          </cell>
        </row>
        <row r="1913">
          <cell r="EM1913">
            <v>0</v>
          </cell>
        </row>
        <row r="1914">
          <cell r="EM1914">
            <v>0</v>
          </cell>
        </row>
        <row r="1915">
          <cell r="EM1915">
            <v>0</v>
          </cell>
        </row>
        <row r="1916">
          <cell r="EM1916">
            <v>0</v>
          </cell>
        </row>
        <row r="1917">
          <cell r="EM1917">
            <v>0</v>
          </cell>
        </row>
        <row r="1918">
          <cell r="EM1918">
            <v>0</v>
          </cell>
        </row>
        <row r="1919">
          <cell r="EM1919">
            <v>0</v>
          </cell>
        </row>
        <row r="1920">
          <cell r="EM1920">
            <v>0</v>
          </cell>
        </row>
        <row r="1921">
          <cell r="EM1921">
            <v>0</v>
          </cell>
        </row>
        <row r="1922">
          <cell r="EM1922">
            <v>0</v>
          </cell>
        </row>
        <row r="1923">
          <cell r="EM1923">
            <v>0</v>
          </cell>
        </row>
        <row r="1924">
          <cell r="EM1924">
            <v>0</v>
          </cell>
        </row>
        <row r="1925">
          <cell r="EM1925">
            <v>0</v>
          </cell>
        </row>
        <row r="1926">
          <cell r="EM1926">
            <v>0</v>
          </cell>
        </row>
        <row r="1927">
          <cell r="EM1927">
            <v>0</v>
          </cell>
        </row>
        <row r="1928">
          <cell r="EM1928">
            <v>0</v>
          </cell>
        </row>
        <row r="1929">
          <cell r="EM1929">
            <v>0</v>
          </cell>
        </row>
        <row r="1930">
          <cell r="EM1930">
            <v>0</v>
          </cell>
        </row>
        <row r="1931">
          <cell r="EM1931">
            <v>0</v>
          </cell>
        </row>
        <row r="1932">
          <cell r="EM1932">
            <v>0</v>
          </cell>
        </row>
        <row r="1933">
          <cell r="EM1933">
            <v>0</v>
          </cell>
        </row>
        <row r="1934">
          <cell r="EM1934">
            <v>0</v>
          </cell>
        </row>
        <row r="1935">
          <cell r="EM1935">
            <v>0</v>
          </cell>
        </row>
        <row r="1936">
          <cell r="EM1936">
            <v>0</v>
          </cell>
        </row>
        <row r="1937">
          <cell r="EM1937">
            <v>0</v>
          </cell>
        </row>
        <row r="1938">
          <cell r="EM1938">
            <v>0</v>
          </cell>
        </row>
        <row r="1939">
          <cell r="EM1939">
            <v>0</v>
          </cell>
        </row>
        <row r="1940">
          <cell r="EM1940">
            <v>0</v>
          </cell>
        </row>
        <row r="1941">
          <cell r="EM1941">
            <v>0</v>
          </cell>
        </row>
        <row r="1942">
          <cell r="EM1942">
            <v>0</v>
          </cell>
        </row>
        <row r="1943">
          <cell r="EM1943">
            <v>0</v>
          </cell>
        </row>
        <row r="1944">
          <cell r="EM1944">
            <v>0</v>
          </cell>
        </row>
        <row r="1945">
          <cell r="EM1945">
            <v>0</v>
          </cell>
        </row>
        <row r="1946">
          <cell r="EM1946">
            <v>0</v>
          </cell>
        </row>
        <row r="1947">
          <cell r="EM1947">
            <v>0</v>
          </cell>
        </row>
        <row r="1948">
          <cell r="EM1948">
            <v>0</v>
          </cell>
        </row>
        <row r="1949">
          <cell r="EM1949">
            <v>0</v>
          </cell>
        </row>
        <row r="1950">
          <cell r="EM1950">
            <v>0</v>
          </cell>
        </row>
        <row r="1951">
          <cell r="EM1951">
            <v>0</v>
          </cell>
        </row>
        <row r="1952">
          <cell r="EM1952">
            <v>0</v>
          </cell>
        </row>
        <row r="1953">
          <cell r="EM1953">
            <v>0</v>
          </cell>
        </row>
        <row r="1954">
          <cell r="EM1954">
            <v>0</v>
          </cell>
        </row>
        <row r="1955">
          <cell r="EM1955">
            <v>0</v>
          </cell>
        </row>
        <row r="1956">
          <cell r="EM1956">
            <v>0</v>
          </cell>
        </row>
        <row r="1957">
          <cell r="EM1957">
            <v>0</v>
          </cell>
        </row>
        <row r="1958">
          <cell r="EM1958">
            <v>0</v>
          </cell>
        </row>
        <row r="1959">
          <cell r="EM1959">
            <v>0</v>
          </cell>
        </row>
        <row r="1960">
          <cell r="EM1960">
            <v>0</v>
          </cell>
        </row>
        <row r="1961">
          <cell r="EM1961">
            <v>0</v>
          </cell>
        </row>
        <row r="1962">
          <cell r="EM1962">
            <v>0</v>
          </cell>
        </row>
        <row r="1963">
          <cell r="EM1963">
            <v>0</v>
          </cell>
        </row>
        <row r="1964">
          <cell r="EM1964">
            <v>0</v>
          </cell>
        </row>
        <row r="1965">
          <cell r="EM1965">
            <v>0</v>
          </cell>
        </row>
        <row r="1966">
          <cell r="EM1966">
            <v>0</v>
          </cell>
        </row>
        <row r="1967">
          <cell r="EM1967">
            <v>0</v>
          </cell>
        </row>
        <row r="1968">
          <cell r="EM1968">
            <v>0</v>
          </cell>
        </row>
        <row r="1969">
          <cell r="EM1969">
            <v>0</v>
          </cell>
        </row>
        <row r="1970">
          <cell r="EM1970">
            <v>0</v>
          </cell>
        </row>
        <row r="1971">
          <cell r="EM1971">
            <v>0</v>
          </cell>
        </row>
        <row r="1972">
          <cell r="EM1972">
            <v>0</v>
          </cell>
        </row>
        <row r="1973">
          <cell r="EM1973">
            <v>0</v>
          </cell>
        </row>
        <row r="1974">
          <cell r="EM1974">
            <v>0</v>
          </cell>
        </row>
        <row r="1975">
          <cell r="EM1975">
            <v>0</v>
          </cell>
        </row>
        <row r="1976">
          <cell r="EM1976">
            <v>0</v>
          </cell>
        </row>
        <row r="1977">
          <cell r="EM1977">
            <v>0</v>
          </cell>
        </row>
        <row r="1978">
          <cell r="EM1978">
            <v>0</v>
          </cell>
        </row>
        <row r="1979">
          <cell r="EM1979">
            <v>0</v>
          </cell>
        </row>
        <row r="1980">
          <cell r="EM1980">
            <v>0</v>
          </cell>
        </row>
        <row r="1981">
          <cell r="EM1981">
            <v>0</v>
          </cell>
        </row>
        <row r="1982">
          <cell r="EM1982">
            <v>0</v>
          </cell>
        </row>
        <row r="1983">
          <cell r="EM1983">
            <v>0</v>
          </cell>
        </row>
        <row r="1984">
          <cell r="EM1984">
            <v>0</v>
          </cell>
        </row>
        <row r="1985">
          <cell r="EM1985">
            <v>0</v>
          </cell>
        </row>
        <row r="1986">
          <cell r="EM1986">
            <v>0</v>
          </cell>
        </row>
        <row r="1987">
          <cell r="EM1987">
            <v>0</v>
          </cell>
        </row>
        <row r="1988">
          <cell r="EM1988">
            <v>0</v>
          </cell>
        </row>
        <row r="1989">
          <cell r="EM1989">
            <v>0</v>
          </cell>
        </row>
        <row r="1990">
          <cell r="EM1990">
            <v>0</v>
          </cell>
        </row>
        <row r="1991">
          <cell r="EM1991">
            <v>0</v>
          </cell>
        </row>
        <row r="1992">
          <cell r="EM1992">
            <v>0</v>
          </cell>
        </row>
        <row r="1993">
          <cell r="EM1993">
            <v>0</v>
          </cell>
        </row>
        <row r="1994">
          <cell r="EM1994">
            <v>0</v>
          </cell>
        </row>
        <row r="1995">
          <cell r="EM1995">
            <v>0</v>
          </cell>
        </row>
        <row r="1996">
          <cell r="EM1996">
            <v>0</v>
          </cell>
        </row>
        <row r="1997">
          <cell r="EM1997">
            <v>0</v>
          </cell>
        </row>
        <row r="1998">
          <cell r="EM1998">
            <v>0</v>
          </cell>
        </row>
        <row r="1999">
          <cell r="EM1999">
            <v>0</v>
          </cell>
        </row>
        <row r="2000">
          <cell r="EM2000">
            <v>0</v>
          </cell>
        </row>
        <row r="2001">
          <cell r="EM2001">
            <v>0</v>
          </cell>
        </row>
        <row r="2002">
          <cell r="EM2002">
            <v>0</v>
          </cell>
        </row>
        <row r="2003">
          <cell r="EM2003">
            <v>0</v>
          </cell>
        </row>
        <row r="2004">
          <cell r="EM2004">
            <v>0</v>
          </cell>
        </row>
        <row r="2005">
          <cell r="EM2005">
            <v>0</v>
          </cell>
        </row>
        <row r="2006">
          <cell r="EM2006">
            <v>0</v>
          </cell>
        </row>
        <row r="2007">
          <cell r="EM2007">
            <v>0</v>
          </cell>
        </row>
        <row r="2008">
          <cell r="EM2008">
            <v>0</v>
          </cell>
        </row>
        <row r="2009">
          <cell r="EM2009">
            <v>0</v>
          </cell>
        </row>
        <row r="2010">
          <cell r="EM2010">
            <v>0</v>
          </cell>
        </row>
        <row r="2011">
          <cell r="EM2011">
            <v>0</v>
          </cell>
        </row>
        <row r="2012">
          <cell r="EM2012">
            <v>0</v>
          </cell>
        </row>
        <row r="2013">
          <cell r="EM2013">
            <v>0</v>
          </cell>
        </row>
        <row r="2014">
          <cell r="EM2014">
            <v>0</v>
          </cell>
        </row>
        <row r="2015">
          <cell r="EM2015">
            <v>0</v>
          </cell>
        </row>
        <row r="2016">
          <cell r="EM2016">
            <v>0</v>
          </cell>
        </row>
        <row r="2017">
          <cell r="EM2017">
            <v>0</v>
          </cell>
        </row>
        <row r="2018">
          <cell r="EM2018">
            <v>0</v>
          </cell>
        </row>
        <row r="2019">
          <cell r="EM2019">
            <v>0</v>
          </cell>
        </row>
        <row r="2020">
          <cell r="EM2020">
            <v>0</v>
          </cell>
        </row>
        <row r="2021">
          <cell r="EM2021">
            <v>0</v>
          </cell>
        </row>
        <row r="2022">
          <cell r="EM2022">
            <v>0</v>
          </cell>
        </row>
        <row r="2023">
          <cell r="EM2023">
            <v>0</v>
          </cell>
        </row>
        <row r="2024">
          <cell r="EM2024">
            <v>0</v>
          </cell>
        </row>
        <row r="2025">
          <cell r="EM2025">
            <v>0</v>
          </cell>
        </row>
        <row r="2026">
          <cell r="EM2026">
            <v>0</v>
          </cell>
        </row>
        <row r="2027">
          <cell r="EM2027">
            <v>0</v>
          </cell>
        </row>
        <row r="2028">
          <cell r="EM2028">
            <v>0</v>
          </cell>
        </row>
        <row r="2029">
          <cell r="EM2029">
            <v>0</v>
          </cell>
        </row>
        <row r="2030">
          <cell r="EM2030">
            <v>0</v>
          </cell>
        </row>
        <row r="2031">
          <cell r="EM2031">
            <v>0</v>
          </cell>
        </row>
        <row r="2032">
          <cell r="EM2032">
            <v>0</v>
          </cell>
        </row>
        <row r="2033">
          <cell r="EM2033">
            <v>0</v>
          </cell>
        </row>
        <row r="2034">
          <cell r="EM2034">
            <v>0</v>
          </cell>
        </row>
        <row r="2035">
          <cell r="EM2035">
            <v>0</v>
          </cell>
        </row>
        <row r="2036">
          <cell r="EM2036">
            <v>0</v>
          </cell>
        </row>
        <row r="2037">
          <cell r="EM2037">
            <v>0</v>
          </cell>
        </row>
        <row r="2038">
          <cell r="EM2038">
            <v>0</v>
          </cell>
        </row>
        <row r="2039">
          <cell r="EM2039">
            <v>0</v>
          </cell>
        </row>
        <row r="2040">
          <cell r="EM2040">
            <v>0</v>
          </cell>
        </row>
        <row r="2041">
          <cell r="EM2041">
            <v>0</v>
          </cell>
        </row>
        <row r="2042">
          <cell r="EM2042">
            <v>0</v>
          </cell>
        </row>
        <row r="2043">
          <cell r="EM2043">
            <v>0</v>
          </cell>
        </row>
        <row r="2044">
          <cell r="EM2044">
            <v>0</v>
          </cell>
        </row>
        <row r="2045">
          <cell r="EM2045">
            <v>0</v>
          </cell>
        </row>
        <row r="2046">
          <cell r="EM2046">
            <v>0</v>
          </cell>
        </row>
        <row r="2047">
          <cell r="EM2047">
            <v>0</v>
          </cell>
        </row>
        <row r="2048">
          <cell r="EM2048">
            <v>0</v>
          </cell>
        </row>
        <row r="2049">
          <cell r="EM2049">
            <v>0</v>
          </cell>
        </row>
        <row r="2050">
          <cell r="EM2050">
            <v>0</v>
          </cell>
        </row>
        <row r="2051">
          <cell r="EM2051">
            <v>0</v>
          </cell>
        </row>
        <row r="2052">
          <cell r="EM2052">
            <v>0</v>
          </cell>
        </row>
        <row r="2053">
          <cell r="EM2053">
            <v>0</v>
          </cell>
        </row>
        <row r="2054">
          <cell r="EM2054">
            <v>0</v>
          </cell>
        </row>
        <row r="2055">
          <cell r="EM2055">
            <v>0</v>
          </cell>
        </row>
        <row r="2056">
          <cell r="EM2056">
            <v>0</v>
          </cell>
        </row>
        <row r="2057">
          <cell r="EM2057">
            <v>0</v>
          </cell>
        </row>
        <row r="2058">
          <cell r="EM2058">
            <v>0</v>
          </cell>
        </row>
        <row r="2059">
          <cell r="EM2059">
            <v>0</v>
          </cell>
        </row>
        <row r="2060">
          <cell r="EM2060">
            <v>0</v>
          </cell>
        </row>
        <row r="2061">
          <cell r="EM2061">
            <v>0</v>
          </cell>
        </row>
        <row r="2062">
          <cell r="EM2062">
            <v>0</v>
          </cell>
        </row>
        <row r="2063">
          <cell r="EM2063">
            <v>0</v>
          </cell>
        </row>
        <row r="2064">
          <cell r="EM2064">
            <v>0</v>
          </cell>
        </row>
        <row r="2065">
          <cell r="EM2065">
            <v>0</v>
          </cell>
        </row>
        <row r="2066">
          <cell r="EM2066">
            <v>0</v>
          </cell>
        </row>
        <row r="2067">
          <cell r="EM2067">
            <v>0</v>
          </cell>
        </row>
        <row r="2068">
          <cell r="EM2068">
            <v>0</v>
          </cell>
        </row>
        <row r="2069">
          <cell r="EM2069">
            <v>0</v>
          </cell>
        </row>
        <row r="2070">
          <cell r="EM2070">
            <v>0</v>
          </cell>
        </row>
        <row r="2071">
          <cell r="EM2071">
            <v>0</v>
          </cell>
        </row>
        <row r="2072">
          <cell r="EM2072">
            <v>0</v>
          </cell>
        </row>
        <row r="2073">
          <cell r="EM2073">
            <v>0</v>
          </cell>
        </row>
        <row r="2074">
          <cell r="EM2074">
            <v>0</v>
          </cell>
        </row>
        <row r="2075">
          <cell r="EM2075">
            <v>0</v>
          </cell>
        </row>
        <row r="2076">
          <cell r="EM2076">
            <v>0</v>
          </cell>
        </row>
        <row r="2077">
          <cell r="EM2077">
            <v>0</v>
          </cell>
        </row>
        <row r="2078">
          <cell r="EM2078">
            <v>0</v>
          </cell>
        </row>
        <row r="2079">
          <cell r="EM2079">
            <v>0</v>
          </cell>
        </row>
        <row r="2080">
          <cell r="EM2080">
            <v>0</v>
          </cell>
        </row>
        <row r="2081">
          <cell r="EM2081">
            <v>0</v>
          </cell>
        </row>
        <row r="2082">
          <cell r="EM2082">
            <v>0</v>
          </cell>
        </row>
        <row r="2083">
          <cell r="EM2083">
            <v>0</v>
          </cell>
        </row>
        <row r="2084">
          <cell r="EM2084">
            <v>0</v>
          </cell>
        </row>
        <row r="2085">
          <cell r="EM2085">
            <v>0</v>
          </cell>
        </row>
        <row r="2086">
          <cell r="EM2086">
            <v>0</v>
          </cell>
        </row>
        <row r="2087">
          <cell r="EM2087">
            <v>0</v>
          </cell>
        </row>
        <row r="2088">
          <cell r="EM2088">
            <v>0</v>
          </cell>
        </row>
        <row r="2089">
          <cell r="EM2089">
            <v>0</v>
          </cell>
        </row>
        <row r="2090">
          <cell r="EM2090">
            <v>0</v>
          </cell>
        </row>
        <row r="2091">
          <cell r="EM2091">
            <v>0</v>
          </cell>
        </row>
        <row r="2092">
          <cell r="EM2092">
            <v>0</v>
          </cell>
        </row>
        <row r="2093">
          <cell r="EM2093">
            <v>0</v>
          </cell>
        </row>
        <row r="2094">
          <cell r="EM2094">
            <v>0</v>
          </cell>
        </row>
        <row r="2095">
          <cell r="EM2095">
            <v>0</v>
          </cell>
        </row>
        <row r="2096">
          <cell r="EM2096">
            <v>0</v>
          </cell>
        </row>
        <row r="2097">
          <cell r="EM2097">
            <v>0</v>
          </cell>
        </row>
        <row r="2098">
          <cell r="EM2098">
            <v>0</v>
          </cell>
        </row>
        <row r="2099">
          <cell r="EM2099">
            <v>0</v>
          </cell>
        </row>
        <row r="2100">
          <cell r="EM2100">
            <v>0</v>
          </cell>
        </row>
        <row r="2101">
          <cell r="EM2101">
            <v>0</v>
          </cell>
        </row>
        <row r="2102">
          <cell r="EM2102">
            <v>0</v>
          </cell>
        </row>
        <row r="2103">
          <cell r="EM2103">
            <v>0</v>
          </cell>
        </row>
        <row r="2104">
          <cell r="EM2104">
            <v>0</v>
          </cell>
        </row>
        <row r="2105">
          <cell r="EM2105">
            <v>0</v>
          </cell>
        </row>
        <row r="2106">
          <cell r="EM2106">
            <v>0</v>
          </cell>
        </row>
        <row r="2107">
          <cell r="EM2107">
            <v>0</v>
          </cell>
        </row>
        <row r="2108">
          <cell r="EM2108">
            <v>0</v>
          </cell>
        </row>
        <row r="2109">
          <cell r="EM2109">
            <v>0</v>
          </cell>
        </row>
        <row r="2110">
          <cell r="EM2110">
            <v>0</v>
          </cell>
        </row>
        <row r="2111">
          <cell r="EM2111">
            <v>0</v>
          </cell>
        </row>
        <row r="2112">
          <cell r="EM2112">
            <v>0</v>
          </cell>
        </row>
        <row r="2113">
          <cell r="EM2113">
            <v>0</v>
          </cell>
        </row>
        <row r="2114">
          <cell r="EM2114">
            <v>0</v>
          </cell>
        </row>
        <row r="2115">
          <cell r="EM2115">
            <v>0</v>
          </cell>
        </row>
        <row r="2116">
          <cell r="EM2116">
            <v>0</v>
          </cell>
        </row>
        <row r="2117">
          <cell r="EM2117">
            <v>0</v>
          </cell>
        </row>
        <row r="2118">
          <cell r="EM2118">
            <v>0</v>
          </cell>
        </row>
        <row r="2119">
          <cell r="EM2119">
            <v>0</v>
          </cell>
        </row>
        <row r="2120">
          <cell r="EM2120">
            <v>0</v>
          </cell>
        </row>
        <row r="2121">
          <cell r="EM2121">
            <v>0</v>
          </cell>
        </row>
        <row r="2122">
          <cell r="EM2122">
            <v>0</v>
          </cell>
        </row>
        <row r="2123">
          <cell r="EM2123">
            <v>0</v>
          </cell>
        </row>
        <row r="2124">
          <cell r="EM2124">
            <v>0</v>
          </cell>
        </row>
        <row r="2125">
          <cell r="EM2125">
            <v>0</v>
          </cell>
        </row>
        <row r="2126">
          <cell r="EM2126">
            <v>0</v>
          </cell>
        </row>
        <row r="2127">
          <cell r="EM2127">
            <v>0</v>
          </cell>
        </row>
        <row r="2128">
          <cell r="EM2128">
            <v>0</v>
          </cell>
        </row>
        <row r="2129">
          <cell r="EM2129">
            <v>0</v>
          </cell>
        </row>
        <row r="2130">
          <cell r="EM2130">
            <v>0</v>
          </cell>
        </row>
        <row r="2131">
          <cell r="EM2131">
            <v>0</v>
          </cell>
        </row>
        <row r="2132">
          <cell r="EM2132">
            <v>0</v>
          </cell>
        </row>
        <row r="2133">
          <cell r="EM2133">
            <v>0</v>
          </cell>
        </row>
        <row r="2134">
          <cell r="EM2134">
            <v>0</v>
          </cell>
        </row>
        <row r="2135">
          <cell r="EM2135">
            <v>0</v>
          </cell>
        </row>
        <row r="2136">
          <cell r="EM2136">
            <v>0</v>
          </cell>
        </row>
        <row r="2137">
          <cell r="EM2137">
            <v>0</v>
          </cell>
        </row>
        <row r="2138">
          <cell r="EM2138">
            <v>0</v>
          </cell>
        </row>
        <row r="2139">
          <cell r="EM2139">
            <v>0</v>
          </cell>
        </row>
        <row r="2140">
          <cell r="EM2140">
            <v>0</v>
          </cell>
        </row>
        <row r="2141">
          <cell r="EM2141">
            <v>0</v>
          </cell>
        </row>
        <row r="2142">
          <cell r="EM2142">
            <v>0</v>
          </cell>
        </row>
        <row r="2143">
          <cell r="EM2143">
            <v>0</v>
          </cell>
        </row>
        <row r="2144">
          <cell r="EM2144">
            <v>0</v>
          </cell>
        </row>
        <row r="2145">
          <cell r="EM2145">
            <v>0</v>
          </cell>
        </row>
        <row r="2146">
          <cell r="EM2146">
            <v>0</v>
          </cell>
        </row>
        <row r="2147">
          <cell r="EM2147">
            <v>0</v>
          </cell>
        </row>
        <row r="2148">
          <cell r="EM2148">
            <v>0</v>
          </cell>
        </row>
        <row r="2149">
          <cell r="EM2149">
            <v>0</v>
          </cell>
        </row>
        <row r="2150">
          <cell r="EM2150">
            <v>0</v>
          </cell>
        </row>
        <row r="2151">
          <cell r="EM2151">
            <v>0</v>
          </cell>
        </row>
        <row r="2152">
          <cell r="EM2152">
            <v>0</v>
          </cell>
        </row>
        <row r="2153">
          <cell r="EM2153">
            <v>0</v>
          </cell>
        </row>
        <row r="2154">
          <cell r="EM2154">
            <v>0</v>
          </cell>
        </row>
        <row r="2155">
          <cell r="EM2155">
            <v>0</v>
          </cell>
        </row>
        <row r="2156">
          <cell r="EM2156">
            <v>0</v>
          </cell>
        </row>
        <row r="2157">
          <cell r="EM2157">
            <v>0</v>
          </cell>
        </row>
        <row r="2158">
          <cell r="EM2158">
            <v>0</v>
          </cell>
        </row>
        <row r="2159">
          <cell r="EM2159">
            <v>0</v>
          </cell>
        </row>
        <row r="2160">
          <cell r="EM2160">
            <v>0</v>
          </cell>
        </row>
        <row r="2161">
          <cell r="EM2161">
            <v>0</v>
          </cell>
        </row>
        <row r="2162">
          <cell r="EM2162">
            <v>0</v>
          </cell>
        </row>
        <row r="2163">
          <cell r="EM2163">
            <v>0</v>
          </cell>
        </row>
        <row r="2164">
          <cell r="EM2164">
            <v>0</v>
          </cell>
        </row>
        <row r="2165">
          <cell r="EM2165">
            <v>0</v>
          </cell>
        </row>
        <row r="2166">
          <cell r="EM2166">
            <v>0</v>
          </cell>
        </row>
        <row r="2167">
          <cell r="EM2167">
            <v>0</v>
          </cell>
        </row>
        <row r="2168">
          <cell r="EM2168">
            <v>0</v>
          </cell>
        </row>
        <row r="2169">
          <cell r="EM2169">
            <v>0</v>
          </cell>
        </row>
        <row r="2170">
          <cell r="EM2170">
            <v>0</v>
          </cell>
        </row>
        <row r="2171">
          <cell r="EM2171">
            <v>0</v>
          </cell>
        </row>
        <row r="2172">
          <cell r="EM2172">
            <v>0</v>
          </cell>
        </row>
        <row r="2173">
          <cell r="EM2173">
            <v>0</v>
          </cell>
        </row>
        <row r="2174">
          <cell r="EM2174">
            <v>0</v>
          </cell>
        </row>
        <row r="2175">
          <cell r="EM2175">
            <v>0</v>
          </cell>
        </row>
        <row r="2176">
          <cell r="EM2176">
            <v>0</v>
          </cell>
        </row>
        <row r="2177">
          <cell r="EM2177">
            <v>0</v>
          </cell>
        </row>
        <row r="2178">
          <cell r="EM2178">
            <v>0</v>
          </cell>
        </row>
        <row r="2179">
          <cell r="EM2179">
            <v>0</v>
          </cell>
        </row>
        <row r="2180">
          <cell r="EM2180">
            <v>0</v>
          </cell>
        </row>
        <row r="2181">
          <cell r="EM2181">
            <v>0</v>
          </cell>
        </row>
        <row r="2182">
          <cell r="EM2182">
            <v>0</v>
          </cell>
        </row>
        <row r="2183">
          <cell r="EM2183">
            <v>0</v>
          </cell>
        </row>
        <row r="2184">
          <cell r="EM2184">
            <v>0</v>
          </cell>
        </row>
        <row r="2185">
          <cell r="EM2185">
            <v>0</v>
          </cell>
        </row>
        <row r="2186">
          <cell r="EM2186">
            <v>0</v>
          </cell>
        </row>
        <row r="2187">
          <cell r="EM2187">
            <v>0</v>
          </cell>
        </row>
        <row r="2188">
          <cell r="EM2188">
            <v>0</v>
          </cell>
        </row>
        <row r="2189">
          <cell r="EM2189">
            <v>0</v>
          </cell>
        </row>
        <row r="2190">
          <cell r="EM2190">
            <v>0</v>
          </cell>
        </row>
        <row r="2191">
          <cell r="EM2191">
            <v>0</v>
          </cell>
        </row>
        <row r="2192">
          <cell r="EM2192">
            <v>0</v>
          </cell>
        </row>
        <row r="2193">
          <cell r="EM2193">
            <v>0</v>
          </cell>
        </row>
        <row r="2194">
          <cell r="EM2194">
            <v>0</v>
          </cell>
        </row>
        <row r="2195">
          <cell r="EM2195">
            <v>0</v>
          </cell>
        </row>
        <row r="2196">
          <cell r="EM2196">
            <v>0</v>
          </cell>
        </row>
        <row r="2197">
          <cell r="EM2197">
            <v>0</v>
          </cell>
        </row>
        <row r="2198">
          <cell r="EM2198">
            <v>0</v>
          </cell>
        </row>
        <row r="2199">
          <cell r="EM2199">
            <v>0</v>
          </cell>
        </row>
        <row r="2200">
          <cell r="EM2200">
            <v>0</v>
          </cell>
        </row>
        <row r="2201">
          <cell r="EM2201">
            <v>0</v>
          </cell>
        </row>
        <row r="2202">
          <cell r="EM2202">
            <v>0</v>
          </cell>
        </row>
        <row r="2203">
          <cell r="EM2203">
            <v>0</v>
          </cell>
        </row>
        <row r="2204">
          <cell r="EM2204">
            <v>0</v>
          </cell>
        </row>
        <row r="2205">
          <cell r="EM2205">
            <v>0</v>
          </cell>
        </row>
        <row r="2206">
          <cell r="EM2206">
            <v>0</v>
          </cell>
        </row>
        <row r="2207">
          <cell r="EM2207">
            <v>0</v>
          </cell>
        </row>
        <row r="2208">
          <cell r="EM2208">
            <v>0</v>
          </cell>
        </row>
        <row r="2209">
          <cell r="EM2209">
            <v>0</v>
          </cell>
        </row>
        <row r="2210">
          <cell r="EM2210">
            <v>0</v>
          </cell>
        </row>
        <row r="2211">
          <cell r="EM2211">
            <v>0</v>
          </cell>
        </row>
        <row r="2212">
          <cell r="EM2212">
            <v>0</v>
          </cell>
        </row>
        <row r="2213">
          <cell r="EM2213">
            <v>0</v>
          </cell>
        </row>
        <row r="2214">
          <cell r="EM2214">
            <v>0</v>
          </cell>
        </row>
        <row r="2215">
          <cell r="EM2215">
            <v>0</v>
          </cell>
        </row>
        <row r="2216">
          <cell r="EM2216">
            <v>0</v>
          </cell>
        </row>
        <row r="2217">
          <cell r="EM2217">
            <v>0</v>
          </cell>
        </row>
        <row r="2218">
          <cell r="EM2218">
            <v>0</v>
          </cell>
        </row>
        <row r="2219">
          <cell r="EM2219">
            <v>0</v>
          </cell>
        </row>
        <row r="2220">
          <cell r="EM2220">
            <v>0</v>
          </cell>
        </row>
        <row r="2221">
          <cell r="EM2221">
            <v>0</v>
          </cell>
        </row>
        <row r="2222">
          <cell r="EM2222">
            <v>0</v>
          </cell>
        </row>
        <row r="2223">
          <cell r="EM2223">
            <v>0</v>
          </cell>
        </row>
        <row r="2224">
          <cell r="EM2224">
            <v>0</v>
          </cell>
        </row>
        <row r="2225">
          <cell r="EM2225">
            <v>0</v>
          </cell>
        </row>
        <row r="2226">
          <cell r="EM2226">
            <v>0</v>
          </cell>
        </row>
        <row r="2227">
          <cell r="EM2227">
            <v>0</v>
          </cell>
        </row>
        <row r="2228">
          <cell r="EM2228">
            <v>0</v>
          </cell>
        </row>
        <row r="2229">
          <cell r="EM2229">
            <v>0</v>
          </cell>
        </row>
        <row r="2230">
          <cell r="EM2230">
            <v>0</v>
          </cell>
        </row>
        <row r="2231">
          <cell r="EM2231">
            <v>0</v>
          </cell>
        </row>
        <row r="2232">
          <cell r="EM2232">
            <v>0</v>
          </cell>
        </row>
        <row r="2233">
          <cell r="EM2233">
            <v>0</v>
          </cell>
        </row>
        <row r="2234">
          <cell r="EM2234">
            <v>0</v>
          </cell>
        </row>
        <row r="2235">
          <cell r="EM2235">
            <v>0</v>
          </cell>
        </row>
        <row r="2236">
          <cell r="EM2236">
            <v>0</v>
          </cell>
        </row>
        <row r="2237">
          <cell r="EM2237">
            <v>0</v>
          </cell>
        </row>
        <row r="2238">
          <cell r="EM2238">
            <v>0</v>
          </cell>
        </row>
        <row r="2239">
          <cell r="EM2239">
            <v>0</v>
          </cell>
        </row>
        <row r="2240">
          <cell r="EM2240">
            <v>0</v>
          </cell>
        </row>
        <row r="2241">
          <cell r="EM2241">
            <v>0</v>
          </cell>
        </row>
        <row r="2242">
          <cell r="EM2242">
            <v>0</v>
          </cell>
        </row>
        <row r="2243">
          <cell r="EM2243">
            <v>0</v>
          </cell>
        </row>
        <row r="2244">
          <cell r="EM2244">
            <v>0</v>
          </cell>
        </row>
        <row r="2245">
          <cell r="EM2245">
            <v>0</v>
          </cell>
        </row>
        <row r="2246">
          <cell r="EM2246">
            <v>0</v>
          </cell>
        </row>
        <row r="2247">
          <cell r="EM2247">
            <v>0</v>
          </cell>
        </row>
        <row r="2248">
          <cell r="EM2248">
            <v>0</v>
          </cell>
        </row>
        <row r="2249">
          <cell r="EM2249">
            <v>0</v>
          </cell>
        </row>
        <row r="2250">
          <cell r="EM2250">
            <v>0</v>
          </cell>
        </row>
        <row r="2251">
          <cell r="EM2251">
            <v>0</v>
          </cell>
        </row>
        <row r="2252">
          <cell r="EM2252">
            <v>0</v>
          </cell>
        </row>
        <row r="2253">
          <cell r="EM2253">
            <v>0</v>
          </cell>
        </row>
        <row r="2254">
          <cell r="EM2254">
            <v>0</v>
          </cell>
        </row>
        <row r="2255">
          <cell r="EM2255">
            <v>0</v>
          </cell>
        </row>
        <row r="2256">
          <cell r="EM2256">
            <v>0</v>
          </cell>
        </row>
        <row r="2257">
          <cell r="EM2257">
            <v>0</v>
          </cell>
        </row>
        <row r="2258">
          <cell r="EM2258">
            <v>0</v>
          </cell>
        </row>
        <row r="2259">
          <cell r="EM2259">
            <v>0</v>
          </cell>
        </row>
        <row r="2260">
          <cell r="EM2260">
            <v>0</v>
          </cell>
        </row>
        <row r="2261">
          <cell r="EM2261">
            <v>0</v>
          </cell>
        </row>
        <row r="2262">
          <cell r="EM2262">
            <v>0</v>
          </cell>
        </row>
        <row r="2263">
          <cell r="EM2263">
            <v>0</v>
          </cell>
        </row>
        <row r="2264">
          <cell r="EM2264">
            <v>0</v>
          </cell>
        </row>
        <row r="2265">
          <cell r="EM2265">
            <v>0</v>
          </cell>
        </row>
        <row r="2266">
          <cell r="EM2266">
            <v>0</v>
          </cell>
        </row>
        <row r="2267">
          <cell r="EM2267">
            <v>0</v>
          </cell>
        </row>
        <row r="2268">
          <cell r="EM2268">
            <v>0</v>
          </cell>
        </row>
        <row r="2269">
          <cell r="EM2269">
            <v>0</v>
          </cell>
        </row>
        <row r="2270">
          <cell r="EM2270">
            <v>0</v>
          </cell>
        </row>
        <row r="2271">
          <cell r="EM2271">
            <v>0</v>
          </cell>
        </row>
        <row r="2272">
          <cell r="EM2272">
            <v>0</v>
          </cell>
        </row>
        <row r="2273">
          <cell r="EM2273">
            <v>0</v>
          </cell>
        </row>
        <row r="2274">
          <cell r="EM2274">
            <v>0</v>
          </cell>
        </row>
        <row r="2275">
          <cell r="EM2275">
            <v>0</v>
          </cell>
        </row>
        <row r="2276">
          <cell r="EM2276">
            <v>0</v>
          </cell>
        </row>
        <row r="2277">
          <cell r="EM2277">
            <v>0</v>
          </cell>
        </row>
        <row r="2278">
          <cell r="EM2278">
            <v>0</v>
          </cell>
        </row>
        <row r="2279">
          <cell r="EM2279">
            <v>0</v>
          </cell>
        </row>
        <row r="2280">
          <cell r="EM2280">
            <v>0</v>
          </cell>
        </row>
        <row r="2281">
          <cell r="EM2281">
            <v>0</v>
          </cell>
        </row>
        <row r="2282">
          <cell r="EM2282">
            <v>0</v>
          </cell>
        </row>
        <row r="2283">
          <cell r="EM2283">
            <v>0</v>
          </cell>
        </row>
        <row r="2284">
          <cell r="EM2284">
            <v>0</v>
          </cell>
        </row>
        <row r="2285">
          <cell r="EM2285">
            <v>0</v>
          </cell>
        </row>
        <row r="2286">
          <cell r="EM2286">
            <v>0</v>
          </cell>
        </row>
        <row r="2287">
          <cell r="EM2287">
            <v>0</v>
          </cell>
        </row>
        <row r="2288">
          <cell r="EM2288">
            <v>0</v>
          </cell>
        </row>
        <row r="2289">
          <cell r="EM2289">
            <v>0</v>
          </cell>
        </row>
        <row r="2290">
          <cell r="EM2290">
            <v>0</v>
          </cell>
        </row>
        <row r="2291">
          <cell r="EM2291">
            <v>0</v>
          </cell>
        </row>
        <row r="2292">
          <cell r="EM2292">
            <v>0</v>
          </cell>
        </row>
        <row r="2293">
          <cell r="EM2293">
            <v>0</v>
          </cell>
        </row>
        <row r="2294">
          <cell r="EM2294">
            <v>0</v>
          </cell>
        </row>
        <row r="2295">
          <cell r="EM2295">
            <v>0</v>
          </cell>
        </row>
        <row r="2296">
          <cell r="EM2296">
            <v>0</v>
          </cell>
        </row>
        <row r="2297">
          <cell r="EM2297">
            <v>0</v>
          </cell>
        </row>
        <row r="2298">
          <cell r="EM2298">
            <v>0</v>
          </cell>
        </row>
        <row r="2299">
          <cell r="EM2299">
            <v>0</v>
          </cell>
        </row>
        <row r="2300">
          <cell r="EM2300">
            <v>0</v>
          </cell>
        </row>
        <row r="2301">
          <cell r="EM2301">
            <v>0</v>
          </cell>
        </row>
        <row r="2302">
          <cell r="EM2302">
            <v>0</v>
          </cell>
        </row>
        <row r="2303">
          <cell r="EM2303">
            <v>0</v>
          </cell>
        </row>
        <row r="2304">
          <cell r="EM2304">
            <v>0</v>
          </cell>
        </row>
        <row r="2305">
          <cell r="EM2305">
            <v>0</v>
          </cell>
        </row>
        <row r="2306">
          <cell r="EM2306">
            <v>0</v>
          </cell>
        </row>
        <row r="2307">
          <cell r="EM2307">
            <v>0</v>
          </cell>
        </row>
        <row r="2308">
          <cell r="EM2308">
            <v>0</v>
          </cell>
        </row>
        <row r="2309">
          <cell r="EM2309">
            <v>0</v>
          </cell>
        </row>
        <row r="2310">
          <cell r="EM2310">
            <v>0</v>
          </cell>
        </row>
        <row r="2311">
          <cell r="EM2311">
            <v>0</v>
          </cell>
        </row>
        <row r="2312">
          <cell r="EM2312">
            <v>0</v>
          </cell>
        </row>
        <row r="2313">
          <cell r="EM2313">
            <v>0</v>
          </cell>
        </row>
        <row r="2314">
          <cell r="EM2314">
            <v>0</v>
          </cell>
        </row>
        <row r="2315">
          <cell r="EM2315">
            <v>0</v>
          </cell>
        </row>
        <row r="2316">
          <cell r="EM2316">
            <v>0</v>
          </cell>
        </row>
        <row r="2317">
          <cell r="EM2317">
            <v>0</v>
          </cell>
        </row>
        <row r="2318">
          <cell r="EM2318">
            <v>0</v>
          </cell>
        </row>
        <row r="2319">
          <cell r="EM2319">
            <v>0</v>
          </cell>
        </row>
        <row r="2320">
          <cell r="EM2320">
            <v>0</v>
          </cell>
        </row>
        <row r="2321">
          <cell r="EM2321">
            <v>0</v>
          </cell>
        </row>
        <row r="2322">
          <cell r="EM2322">
            <v>0</v>
          </cell>
        </row>
        <row r="2323">
          <cell r="EM2323">
            <v>0</v>
          </cell>
        </row>
        <row r="2324">
          <cell r="EM2324">
            <v>0</v>
          </cell>
        </row>
        <row r="2325">
          <cell r="EM2325">
            <v>0</v>
          </cell>
        </row>
        <row r="2326">
          <cell r="EM2326">
            <v>0</v>
          </cell>
        </row>
        <row r="2327">
          <cell r="EM2327">
            <v>0</v>
          </cell>
        </row>
        <row r="2328">
          <cell r="EM2328">
            <v>0</v>
          </cell>
        </row>
        <row r="2329">
          <cell r="EM2329">
            <v>0</v>
          </cell>
        </row>
        <row r="2330">
          <cell r="EM2330">
            <v>0</v>
          </cell>
        </row>
        <row r="2331">
          <cell r="EM2331">
            <v>0</v>
          </cell>
        </row>
        <row r="2332">
          <cell r="EM2332">
            <v>0</v>
          </cell>
        </row>
        <row r="2333">
          <cell r="EM2333">
            <v>0</v>
          </cell>
        </row>
        <row r="2334">
          <cell r="EM2334">
            <v>0</v>
          </cell>
        </row>
        <row r="2335">
          <cell r="EM2335">
            <v>0</v>
          </cell>
        </row>
        <row r="2336">
          <cell r="EM2336">
            <v>0</v>
          </cell>
        </row>
        <row r="2337">
          <cell r="EM2337">
            <v>0</v>
          </cell>
        </row>
        <row r="2338">
          <cell r="EM2338">
            <v>0</v>
          </cell>
        </row>
        <row r="2339">
          <cell r="EM2339">
            <v>0</v>
          </cell>
        </row>
        <row r="2340">
          <cell r="EM2340">
            <v>0</v>
          </cell>
        </row>
        <row r="2341">
          <cell r="EM2341">
            <v>0</v>
          </cell>
        </row>
        <row r="2342">
          <cell r="EM2342">
            <v>0</v>
          </cell>
        </row>
        <row r="2343">
          <cell r="EM2343">
            <v>0</v>
          </cell>
        </row>
        <row r="2344">
          <cell r="EM2344">
            <v>0</v>
          </cell>
        </row>
        <row r="2345">
          <cell r="EM2345">
            <v>0</v>
          </cell>
        </row>
        <row r="2346">
          <cell r="EM2346">
            <v>0</v>
          </cell>
        </row>
        <row r="2347">
          <cell r="EM2347">
            <v>0</v>
          </cell>
        </row>
        <row r="2348">
          <cell r="EM2348">
            <v>0</v>
          </cell>
        </row>
        <row r="2349">
          <cell r="EM2349">
            <v>0</v>
          </cell>
        </row>
        <row r="2350">
          <cell r="EM2350">
            <v>0</v>
          </cell>
        </row>
        <row r="2351">
          <cell r="EM2351">
            <v>0</v>
          </cell>
        </row>
        <row r="2352">
          <cell r="EM2352">
            <v>0</v>
          </cell>
        </row>
        <row r="2353">
          <cell r="EM2353">
            <v>0</v>
          </cell>
        </row>
        <row r="2354">
          <cell r="EM2354">
            <v>0</v>
          </cell>
        </row>
        <row r="2355">
          <cell r="EM2355">
            <v>0</v>
          </cell>
        </row>
        <row r="2356">
          <cell r="EM2356">
            <v>0</v>
          </cell>
        </row>
        <row r="2357">
          <cell r="EM2357">
            <v>0</v>
          </cell>
        </row>
        <row r="2358">
          <cell r="EM2358">
            <v>0</v>
          </cell>
        </row>
        <row r="2359">
          <cell r="EM2359">
            <v>0</v>
          </cell>
        </row>
        <row r="2360">
          <cell r="EM2360">
            <v>0</v>
          </cell>
        </row>
        <row r="2361">
          <cell r="EM2361">
            <v>0</v>
          </cell>
        </row>
        <row r="2362">
          <cell r="EM2362">
            <v>0</v>
          </cell>
        </row>
        <row r="2363">
          <cell r="EM2363">
            <v>0</v>
          </cell>
        </row>
        <row r="2364">
          <cell r="EM2364">
            <v>0</v>
          </cell>
        </row>
        <row r="2365">
          <cell r="EM2365">
            <v>0</v>
          </cell>
        </row>
        <row r="2366">
          <cell r="EM2366">
            <v>0</v>
          </cell>
        </row>
        <row r="2367">
          <cell r="EM2367">
            <v>0</v>
          </cell>
        </row>
        <row r="2368">
          <cell r="EM2368">
            <v>0</v>
          </cell>
        </row>
        <row r="2369">
          <cell r="EM2369">
            <v>0</v>
          </cell>
        </row>
        <row r="2370">
          <cell r="EM2370">
            <v>0</v>
          </cell>
        </row>
        <row r="2371">
          <cell r="EM2371">
            <v>0</v>
          </cell>
        </row>
        <row r="2372">
          <cell r="EM2372">
            <v>0</v>
          </cell>
        </row>
        <row r="2373">
          <cell r="EM2373">
            <v>0</v>
          </cell>
        </row>
        <row r="2374">
          <cell r="EM2374">
            <v>0</v>
          </cell>
        </row>
        <row r="2375">
          <cell r="EM2375">
            <v>0</v>
          </cell>
        </row>
        <row r="2376">
          <cell r="EM2376">
            <v>0</v>
          </cell>
        </row>
        <row r="2377">
          <cell r="EM2377">
            <v>0</v>
          </cell>
        </row>
        <row r="2378">
          <cell r="EM2378">
            <v>0</v>
          </cell>
        </row>
        <row r="2379">
          <cell r="EM2379">
            <v>0</v>
          </cell>
        </row>
        <row r="2380">
          <cell r="EM2380">
            <v>0</v>
          </cell>
        </row>
        <row r="2381">
          <cell r="EM2381">
            <v>0</v>
          </cell>
        </row>
        <row r="2382">
          <cell r="EM2382">
            <v>0</v>
          </cell>
        </row>
        <row r="2383">
          <cell r="EM2383">
            <v>0</v>
          </cell>
        </row>
        <row r="2384">
          <cell r="EM2384">
            <v>0</v>
          </cell>
        </row>
        <row r="2385">
          <cell r="EM2385">
            <v>0</v>
          </cell>
        </row>
        <row r="2386">
          <cell r="EM2386">
            <v>0</v>
          </cell>
        </row>
        <row r="2387">
          <cell r="EM2387">
            <v>0</v>
          </cell>
        </row>
        <row r="2388">
          <cell r="EM2388">
            <v>0</v>
          </cell>
        </row>
        <row r="2389">
          <cell r="EM2389">
            <v>0</v>
          </cell>
        </row>
        <row r="2390">
          <cell r="EM2390">
            <v>0</v>
          </cell>
        </row>
        <row r="2391">
          <cell r="EM2391">
            <v>0</v>
          </cell>
        </row>
        <row r="2392">
          <cell r="EM2392">
            <v>0</v>
          </cell>
        </row>
        <row r="2393">
          <cell r="EM2393">
            <v>0</v>
          </cell>
        </row>
        <row r="2394">
          <cell r="EM2394">
            <v>0</v>
          </cell>
        </row>
        <row r="2395">
          <cell r="EM2395">
            <v>0</v>
          </cell>
        </row>
        <row r="2396">
          <cell r="EM2396">
            <v>0</v>
          </cell>
        </row>
        <row r="2397">
          <cell r="EM2397">
            <v>0</v>
          </cell>
        </row>
        <row r="2398">
          <cell r="EM2398">
            <v>0</v>
          </cell>
        </row>
        <row r="2399">
          <cell r="EM2399">
            <v>0</v>
          </cell>
        </row>
        <row r="2400">
          <cell r="EM2400">
            <v>0</v>
          </cell>
        </row>
        <row r="2401">
          <cell r="EM2401">
            <v>0</v>
          </cell>
        </row>
        <row r="2402">
          <cell r="EM2402">
            <v>0</v>
          </cell>
        </row>
        <row r="2403">
          <cell r="EM2403">
            <v>0</v>
          </cell>
        </row>
        <row r="2404">
          <cell r="EM2404">
            <v>0</v>
          </cell>
        </row>
        <row r="2405">
          <cell r="EM2405">
            <v>0</v>
          </cell>
        </row>
        <row r="2406">
          <cell r="EM2406">
            <v>0</v>
          </cell>
        </row>
        <row r="2407">
          <cell r="EM2407">
            <v>0</v>
          </cell>
        </row>
        <row r="2408">
          <cell r="EM2408">
            <v>0</v>
          </cell>
        </row>
        <row r="2409">
          <cell r="EM2409">
            <v>0</v>
          </cell>
        </row>
        <row r="2410">
          <cell r="EM2410">
            <v>0</v>
          </cell>
        </row>
        <row r="2411">
          <cell r="EM2411">
            <v>0</v>
          </cell>
        </row>
        <row r="2412">
          <cell r="EM2412">
            <v>0</v>
          </cell>
        </row>
        <row r="2413">
          <cell r="EM2413">
            <v>0</v>
          </cell>
        </row>
        <row r="2414">
          <cell r="EM2414">
            <v>0</v>
          </cell>
        </row>
        <row r="2415">
          <cell r="EM2415">
            <v>0</v>
          </cell>
        </row>
        <row r="2416">
          <cell r="EM2416">
            <v>0</v>
          </cell>
        </row>
        <row r="2417">
          <cell r="EM2417">
            <v>0</v>
          </cell>
        </row>
        <row r="2418">
          <cell r="EM2418">
            <v>0</v>
          </cell>
        </row>
        <row r="2419">
          <cell r="EM2419">
            <v>0</v>
          </cell>
        </row>
        <row r="2420">
          <cell r="EM2420">
            <v>0</v>
          </cell>
        </row>
        <row r="2421">
          <cell r="EM2421">
            <v>0</v>
          </cell>
        </row>
        <row r="2422">
          <cell r="EM2422">
            <v>0</v>
          </cell>
        </row>
        <row r="2423">
          <cell r="EM2423">
            <v>0</v>
          </cell>
        </row>
        <row r="2424">
          <cell r="EM2424">
            <v>0</v>
          </cell>
        </row>
        <row r="2425">
          <cell r="EM2425">
            <v>0</v>
          </cell>
        </row>
        <row r="2426">
          <cell r="EM2426">
            <v>0</v>
          </cell>
        </row>
        <row r="2427">
          <cell r="EM2427">
            <v>0</v>
          </cell>
        </row>
        <row r="2428">
          <cell r="EM2428">
            <v>0</v>
          </cell>
        </row>
        <row r="2429">
          <cell r="EM2429">
            <v>0</v>
          </cell>
        </row>
        <row r="2430">
          <cell r="EM2430">
            <v>0</v>
          </cell>
        </row>
        <row r="2431">
          <cell r="EM2431">
            <v>0</v>
          </cell>
        </row>
        <row r="2432">
          <cell r="EM2432">
            <v>0</v>
          </cell>
        </row>
        <row r="2433">
          <cell r="EM2433">
            <v>0</v>
          </cell>
        </row>
        <row r="2434">
          <cell r="EM2434">
            <v>0</v>
          </cell>
        </row>
        <row r="2435">
          <cell r="EM2435">
            <v>0</v>
          </cell>
        </row>
        <row r="2436">
          <cell r="EM2436">
            <v>0</v>
          </cell>
        </row>
        <row r="2437">
          <cell r="EM2437">
            <v>0</v>
          </cell>
        </row>
        <row r="2438">
          <cell r="EM2438">
            <v>0</v>
          </cell>
        </row>
        <row r="2439">
          <cell r="EM2439">
            <v>0</v>
          </cell>
        </row>
        <row r="2440">
          <cell r="EM2440">
            <v>0</v>
          </cell>
        </row>
        <row r="2441">
          <cell r="EM2441">
            <v>0</v>
          </cell>
        </row>
        <row r="2442">
          <cell r="EM2442">
            <v>0</v>
          </cell>
        </row>
        <row r="2443">
          <cell r="EM2443">
            <v>0</v>
          </cell>
        </row>
        <row r="2444">
          <cell r="EM2444">
            <v>0</v>
          </cell>
        </row>
        <row r="2445">
          <cell r="EM2445">
            <v>0</v>
          </cell>
        </row>
        <row r="2446">
          <cell r="EM2446">
            <v>0</v>
          </cell>
        </row>
        <row r="2447">
          <cell r="EM2447">
            <v>0</v>
          </cell>
        </row>
        <row r="2448">
          <cell r="EM2448">
            <v>0</v>
          </cell>
        </row>
        <row r="2449">
          <cell r="EM2449">
            <v>0</v>
          </cell>
        </row>
        <row r="2450">
          <cell r="EM2450">
            <v>0</v>
          </cell>
        </row>
        <row r="2451">
          <cell r="EM2451">
            <v>0</v>
          </cell>
        </row>
        <row r="2452">
          <cell r="EM2452">
            <v>0</v>
          </cell>
        </row>
        <row r="2453">
          <cell r="EM2453">
            <v>0</v>
          </cell>
        </row>
        <row r="2454">
          <cell r="EM2454">
            <v>0</v>
          </cell>
        </row>
        <row r="2455">
          <cell r="EM2455">
            <v>0</v>
          </cell>
        </row>
        <row r="2456">
          <cell r="EM2456">
            <v>0</v>
          </cell>
        </row>
        <row r="2457">
          <cell r="EM2457">
            <v>0</v>
          </cell>
        </row>
        <row r="2458">
          <cell r="EM2458">
            <v>0</v>
          </cell>
        </row>
        <row r="2459">
          <cell r="EM2459">
            <v>0</v>
          </cell>
        </row>
        <row r="2460">
          <cell r="EM2460">
            <v>0</v>
          </cell>
        </row>
        <row r="2461">
          <cell r="EM2461">
            <v>0</v>
          </cell>
        </row>
        <row r="2462">
          <cell r="EM2462">
            <v>0</v>
          </cell>
        </row>
        <row r="2463">
          <cell r="EM2463">
            <v>0</v>
          </cell>
        </row>
        <row r="2464">
          <cell r="EM2464">
            <v>0</v>
          </cell>
        </row>
        <row r="2465">
          <cell r="EM2465">
            <v>0</v>
          </cell>
        </row>
        <row r="2466">
          <cell r="EM2466">
            <v>0</v>
          </cell>
        </row>
        <row r="2467">
          <cell r="EM2467">
            <v>0</v>
          </cell>
        </row>
        <row r="2468">
          <cell r="EM2468">
            <v>0</v>
          </cell>
        </row>
        <row r="2469">
          <cell r="EM2469">
            <v>0</v>
          </cell>
        </row>
        <row r="2470">
          <cell r="EM2470">
            <v>0</v>
          </cell>
        </row>
        <row r="2471">
          <cell r="EM2471">
            <v>0</v>
          </cell>
        </row>
        <row r="2472">
          <cell r="EM2472">
            <v>0</v>
          </cell>
        </row>
        <row r="2473">
          <cell r="EM2473">
            <v>0</v>
          </cell>
        </row>
        <row r="2474">
          <cell r="EM2474">
            <v>0</v>
          </cell>
        </row>
        <row r="2475">
          <cell r="EM2475">
            <v>0</v>
          </cell>
        </row>
        <row r="2476">
          <cell r="EM2476">
            <v>0</v>
          </cell>
        </row>
        <row r="2477">
          <cell r="EM2477">
            <v>0</v>
          </cell>
        </row>
        <row r="2478">
          <cell r="EM2478">
            <v>0</v>
          </cell>
        </row>
        <row r="2479">
          <cell r="EM2479">
            <v>0</v>
          </cell>
        </row>
        <row r="2480">
          <cell r="EM2480">
            <v>0</v>
          </cell>
        </row>
        <row r="2481">
          <cell r="EM2481">
            <v>0</v>
          </cell>
        </row>
        <row r="2482">
          <cell r="EM2482">
            <v>0</v>
          </cell>
        </row>
        <row r="2483">
          <cell r="EM2483">
            <v>0</v>
          </cell>
        </row>
        <row r="2484">
          <cell r="EM2484">
            <v>0</v>
          </cell>
        </row>
        <row r="2485">
          <cell r="EM2485">
            <v>0</v>
          </cell>
        </row>
        <row r="2486">
          <cell r="EM2486">
            <v>0</v>
          </cell>
        </row>
        <row r="2487">
          <cell r="EM2487">
            <v>0</v>
          </cell>
        </row>
        <row r="2488">
          <cell r="EM2488">
            <v>0</v>
          </cell>
        </row>
        <row r="2489">
          <cell r="EM2489">
            <v>0</v>
          </cell>
        </row>
        <row r="2490">
          <cell r="EM2490">
            <v>0</v>
          </cell>
        </row>
        <row r="2491">
          <cell r="EM2491">
            <v>0</v>
          </cell>
        </row>
        <row r="2492">
          <cell r="EM2492">
            <v>0</v>
          </cell>
        </row>
        <row r="2493">
          <cell r="EM2493">
            <v>0</v>
          </cell>
        </row>
        <row r="2494">
          <cell r="EM2494">
            <v>0</v>
          </cell>
        </row>
        <row r="2495">
          <cell r="EM2495">
            <v>0</v>
          </cell>
        </row>
        <row r="2496">
          <cell r="EM2496">
            <v>0</v>
          </cell>
        </row>
        <row r="2497">
          <cell r="EM2497">
            <v>0</v>
          </cell>
        </row>
        <row r="2498">
          <cell r="EM2498">
            <v>0</v>
          </cell>
        </row>
        <row r="2499">
          <cell r="EM2499">
            <v>0</v>
          </cell>
        </row>
        <row r="2500">
          <cell r="EM2500">
            <v>0</v>
          </cell>
        </row>
        <row r="2501">
          <cell r="EM2501">
            <v>0</v>
          </cell>
        </row>
        <row r="2502">
          <cell r="EM2502">
            <v>0</v>
          </cell>
        </row>
        <row r="2503">
          <cell r="EM2503">
            <v>0</v>
          </cell>
        </row>
        <row r="2504">
          <cell r="EM2504">
            <v>0</v>
          </cell>
        </row>
        <row r="2505">
          <cell r="EM2505">
            <v>0</v>
          </cell>
        </row>
        <row r="2506">
          <cell r="EM2506">
            <v>0</v>
          </cell>
        </row>
        <row r="2507">
          <cell r="EM2507">
            <v>0</v>
          </cell>
        </row>
        <row r="2508">
          <cell r="EM2508">
            <v>0</v>
          </cell>
        </row>
        <row r="2509">
          <cell r="EM2509">
            <v>0</v>
          </cell>
        </row>
        <row r="2510">
          <cell r="EM2510">
            <v>0</v>
          </cell>
        </row>
        <row r="2511">
          <cell r="EM2511">
            <v>0</v>
          </cell>
        </row>
        <row r="2512">
          <cell r="EM2512">
            <v>0</v>
          </cell>
        </row>
        <row r="2513">
          <cell r="EM2513">
            <v>0</v>
          </cell>
        </row>
        <row r="2514">
          <cell r="EM2514">
            <v>0</v>
          </cell>
        </row>
        <row r="2515">
          <cell r="EM2515">
            <v>0</v>
          </cell>
        </row>
        <row r="2516">
          <cell r="EM2516">
            <v>0</v>
          </cell>
        </row>
        <row r="2517">
          <cell r="EM2517">
            <v>0</v>
          </cell>
        </row>
        <row r="2518">
          <cell r="EM2518">
            <v>0</v>
          </cell>
        </row>
        <row r="2519">
          <cell r="EM2519">
            <v>0</v>
          </cell>
        </row>
        <row r="2520">
          <cell r="EM2520">
            <v>0</v>
          </cell>
        </row>
        <row r="2521">
          <cell r="EM2521">
            <v>0</v>
          </cell>
        </row>
        <row r="2522">
          <cell r="EM2522">
            <v>0</v>
          </cell>
        </row>
        <row r="2523">
          <cell r="EM2523">
            <v>0</v>
          </cell>
        </row>
        <row r="2524">
          <cell r="EM2524">
            <v>0</v>
          </cell>
        </row>
        <row r="2525">
          <cell r="EM2525">
            <v>0</v>
          </cell>
        </row>
        <row r="2526">
          <cell r="EM2526">
            <v>0</v>
          </cell>
        </row>
        <row r="2527">
          <cell r="EM2527">
            <v>0</v>
          </cell>
        </row>
        <row r="2528">
          <cell r="EM2528">
            <v>0</v>
          </cell>
        </row>
        <row r="2529">
          <cell r="EM2529">
            <v>0</v>
          </cell>
        </row>
        <row r="2530">
          <cell r="EM2530">
            <v>0</v>
          </cell>
        </row>
        <row r="2531">
          <cell r="EM2531">
            <v>0</v>
          </cell>
        </row>
        <row r="2532">
          <cell r="EM2532">
            <v>0</v>
          </cell>
        </row>
        <row r="2533">
          <cell r="EM2533">
            <v>0</v>
          </cell>
        </row>
        <row r="2534">
          <cell r="EM2534">
            <v>0</v>
          </cell>
        </row>
        <row r="2535">
          <cell r="EM2535">
            <v>0</v>
          </cell>
        </row>
        <row r="2536">
          <cell r="EM2536">
            <v>0</v>
          </cell>
        </row>
        <row r="2537">
          <cell r="EM2537">
            <v>0</v>
          </cell>
        </row>
        <row r="2538">
          <cell r="EM2538">
            <v>0</v>
          </cell>
        </row>
        <row r="2539">
          <cell r="EM2539">
            <v>0</v>
          </cell>
        </row>
        <row r="2540">
          <cell r="EM2540">
            <v>0</v>
          </cell>
        </row>
        <row r="2541">
          <cell r="EM2541">
            <v>0</v>
          </cell>
        </row>
        <row r="2542">
          <cell r="EM2542">
            <v>0</v>
          </cell>
        </row>
        <row r="2543">
          <cell r="EM2543">
            <v>0</v>
          </cell>
        </row>
        <row r="2544">
          <cell r="EM2544">
            <v>0</v>
          </cell>
        </row>
        <row r="2545">
          <cell r="EM2545">
            <v>0</v>
          </cell>
        </row>
        <row r="2546">
          <cell r="EM2546">
            <v>0</v>
          </cell>
        </row>
        <row r="2547">
          <cell r="EM2547">
            <v>0</v>
          </cell>
        </row>
        <row r="2548">
          <cell r="EM2548">
            <v>0</v>
          </cell>
        </row>
        <row r="2549">
          <cell r="EM2549">
            <v>0</v>
          </cell>
        </row>
        <row r="2550">
          <cell r="EM2550">
            <v>0</v>
          </cell>
        </row>
        <row r="2551">
          <cell r="EM2551">
            <v>0</v>
          </cell>
        </row>
        <row r="2552">
          <cell r="EM2552">
            <v>0</v>
          </cell>
        </row>
        <row r="2553">
          <cell r="EM2553">
            <v>0</v>
          </cell>
        </row>
        <row r="2554">
          <cell r="EM2554">
            <v>0</v>
          </cell>
        </row>
        <row r="2555">
          <cell r="EM2555">
            <v>0</v>
          </cell>
        </row>
        <row r="2556">
          <cell r="EM2556">
            <v>0</v>
          </cell>
        </row>
        <row r="2557">
          <cell r="EM2557">
            <v>0</v>
          </cell>
        </row>
        <row r="2558">
          <cell r="EM2558">
            <v>0</v>
          </cell>
        </row>
        <row r="2559">
          <cell r="EM2559">
            <v>0</v>
          </cell>
        </row>
        <row r="2560">
          <cell r="EM2560">
            <v>0</v>
          </cell>
        </row>
        <row r="2561">
          <cell r="EM2561">
            <v>0</v>
          </cell>
        </row>
        <row r="2562">
          <cell r="EM2562">
            <v>0</v>
          </cell>
        </row>
        <row r="2563">
          <cell r="EM2563">
            <v>0</v>
          </cell>
        </row>
        <row r="2564">
          <cell r="EM2564">
            <v>0</v>
          </cell>
        </row>
        <row r="2565">
          <cell r="EM2565">
            <v>0</v>
          </cell>
        </row>
        <row r="2566">
          <cell r="EM2566">
            <v>0</v>
          </cell>
        </row>
        <row r="2567">
          <cell r="EM2567">
            <v>0</v>
          </cell>
        </row>
        <row r="2568">
          <cell r="EM2568">
            <v>0</v>
          </cell>
        </row>
        <row r="2569">
          <cell r="EM2569">
            <v>0</v>
          </cell>
        </row>
        <row r="2570">
          <cell r="EM2570">
            <v>0</v>
          </cell>
        </row>
        <row r="2571">
          <cell r="EM2571">
            <v>0</v>
          </cell>
        </row>
        <row r="2572">
          <cell r="EM2572">
            <v>0</v>
          </cell>
        </row>
        <row r="2573">
          <cell r="EM2573">
            <v>0</v>
          </cell>
        </row>
        <row r="2574">
          <cell r="EM2574">
            <v>0</v>
          </cell>
        </row>
        <row r="2575">
          <cell r="EM2575">
            <v>0</v>
          </cell>
        </row>
        <row r="2576">
          <cell r="EM2576">
            <v>0</v>
          </cell>
        </row>
        <row r="2577">
          <cell r="EM2577">
            <v>0</v>
          </cell>
        </row>
        <row r="2578">
          <cell r="EM2578">
            <v>0</v>
          </cell>
        </row>
        <row r="2579">
          <cell r="EM2579">
            <v>0</v>
          </cell>
        </row>
        <row r="2580">
          <cell r="EM2580">
            <v>0</v>
          </cell>
        </row>
        <row r="2581">
          <cell r="EM2581">
            <v>0</v>
          </cell>
        </row>
        <row r="2582">
          <cell r="EM2582">
            <v>0</v>
          </cell>
        </row>
        <row r="2583">
          <cell r="EM2583">
            <v>0</v>
          </cell>
        </row>
        <row r="2584">
          <cell r="EM2584">
            <v>0</v>
          </cell>
        </row>
        <row r="2585">
          <cell r="EM2585">
            <v>0</v>
          </cell>
        </row>
        <row r="2586">
          <cell r="EM2586">
            <v>0</v>
          </cell>
        </row>
        <row r="2587">
          <cell r="EM2587">
            <v>0</v>
          </cell>
        </row>
        <row r="2588">
          <cell r="EM2588">
            <v>0</v>
          </cell>
        </row>
        <row r="2589">
          <cell r="EM2589">
            <v>0</v>
          </cell>
        </row>
        <row r="2590">
          <cell r="EM2590">
            <v>0</v>
          </cell>
        </row>
        <row r="2591">
          <cell r="EM2591">
            <v>0</v>
          </cell>
        </row>
        <row r="2592">
          <cell r="EM2592">
            <v>0</v>
          </cell>
        </row>
        <row r="2593">
          <cell r="EM2593">
            <v>0</v>
          </cell>
        </row>
        <row r="2594">
          <cell r="EM2594">
            <v>0</v>
          </cell>
        </row>
        <row r="2595">
          <cell r="EM2595">
            <v>0</v>
          </cell>
        </row>
        <row r="2596">
          <cell r="EM2596">
            <v>0</v>
          </cell>
        </row>
        <row r="2597">
          <cell r="EM2597">
            <v>0</v>
          </cell>
        </row>
        <row r="2598">
          <cell r="EM2598">
            <v>0</v>
          </cell>
        </row>
        <row r="2599">
          <cell r="EM2599">
            <v>0</v>
          </cell>
        </row>
        <row r="2600">
          <cell r="EM2600">
            <v>0</v>
          </cell>
        </row>
        <row r="2601">
          <cell r="EM2601">
            <v>0</v>
          </cell>
        </row>
        <row r="2602">
          <cell r="EM2602">
            <v>0</v>
          </cell>
        </row>
        <row r="2603">
          <cell r="EM2603">
            <v>0</v>
          </cell>
        </row>
        <row r="2604">
          <cell r="EM2604">
            <v>0</v>
          </cell>
        </row>
        <row r="2605">
          <cell r="EM2605">
            <v>0</v>
          </cell>
        </row>
        <row r="2606">
          <cell r="EM2606">
            <v>0</v>
          </cell>
        </row>
        <row r="2607">
          <cell r="EM2607">
            <v>0</v>
          </cell>
        </row>
        <row r="2608">
          <cell r="EM2608">
            <v>0</v>
          </cell>
        </row>
        <row r="2609">
          <cell r="EM2609">
            <v>0</v>
          </cell>
        </row>
        <row r="2610">
          <cell r="EM2610">
            <v>0</v>
          </cell>
        </row>
        <row r="2611">
          <cell r="EM2611">
            <v>0</v>
          </cell>
        </row>
        <row r="2612">
          <cell r="EM2612">
            <v>0</v>
          </cell>
        </row>
        <row r="2613">
          <cell r="EM2613">
            <v>0</v>
          </cell>
        </row>
        <row r="2614">
          <cell r="EM2614">
            <v>0</v>
          </cell>
        </row>
        <row r="2615">
          <cell r="EM2615">
            <v>0</v>
          </cell>
        </row>
        <row r="2616">
          <cell r="EM2616">
            <v>0</v>
          </cell>
        </row>
        <row r="2617">
          <cell r="EM2617">
            <v>0</v>
          </cell>
        </row>
        <row r="2618">
          <cell r="EM2618">
            <v>0</v>
          </cell>
        </row>
        <row r="2619">
          <cell r="EM2619">
            <v>0</v>
          </cell>
        </row>
        <row r="2620">
          <cell r="EM2620">
            <v>0</v>
          </cell>
        </row>
        <row r="2621">
          <cell r="EM2621">
            <v>0</v>
          </cell>
        </row>
        <row r="2622">
          <cell r="EM2622">
            <v>0</v>
          </cell>
        </row>
        <row r="2623">
          <cell r="EM2623">
            <v>0</v>
          </cell>
        </row>
        <row r="2624">
          <cell r="EM2624">
            <v>0</v>
          </cell>
        </row>
        <row r="2625">
          <cell r="EM2625">
            <v>0</v>
          </cell>
        </row>
        <row r="2626">
          <cell r="EM2626">
            <v>0</v>
          </cell>
        </row>
        <row r="2627">
          <cell r="EM2627">
            <v>0</v>
          </cell>
        </row>
        <row r="2628">
          <cell r="EM2628">
            <v>0</v>
          </cell>
        </row>
        <row r="2629">
          <cell r="EM2629">
            <v>0</v>
          </cell>
        </row>
        <row r="2630">
          <cell r="EM2630">
            <v>0</v>
          </cell>
        </row>
        <row r="2631">
          <cell r="EM2631">
            <v>0</v>
          </cell>
        </row>
        <row r="2632">
          <cell r="EM2632">
            <v>0</v>
          </cell>
        </row>
        <row r="2633">
          <cell r="EM2633">
            <v>0</v>
          </cell>
        </row>
        <row r="2634">
          <cell r="EM2634">
            <v>0</v>
          </cell>
        </row>
        <row r="2635">
          <cell r="EM2635">
            <v>0</v>
          </cell>
        </row>
        <row r="2636">
          <cell r="EM2636">
            <v>0</v>
          </cell>
        </row>
        <row r="2637">
          <cell r="EM2637">
            <v>0</v>
          </cell>
        </row>
        <row r="2638">
          <cell r="EM2638">
            <v>0</v>
          </cell>
        </row>
        <row r="2639">
          <cell r="EM2639">
            <v>0</v>
          </cell>
        </row>
        <row r="2640">
          <cell r="EM2640">
            <v>0</v>
          </cell>
        </row>
        <row r="2641">
          <cell r="EM2641">
            <v>0</v>
          </cell>
        </row>
        <row r="2642">
          <cell r="EM2642">
            <v>0</v>
          </cell>
        </row>
        <row r="2643">
          <cell r="EM2643">
            <v>0</v>
          </cell>
        </row>
        <row r="2644">
          <cell r="EM2644">
            <v>0</v>
          </cell>
        </row>
        <row r="2645">
          <cell r="EM2645">
            <v>0</v>
          </cell>
        </row>
        <row r="2646">
          <cell r="EM2646">
            <v>0</v>
          </cell>
        </row>
        <row r="2647">
          <cell r="EM2647">
            <v>0</v>
          </cell>
        </row>
        <row r="2648">
          <cell r="EM2648">
            <v>0</v>
          </cell>
        </row>
        <row r="2649">
          <cell r="EM2649">
            <v>0</v>
          </cell>
        </row>
        <row r="2650">
          <cell r="EM2650">
            <v>0</v>
          </cell>
        </row>
        <row r="2651">
          <cell r="EM2651">
            <v>0</v>
          </cell>
        </row>
        <row r="2652">
          <cell r="EM2652">
            <v>0</v>
          </cell>
        </row>
        <row r="2653">
          <cell r="EM2653">
            <v>0</v>
          </cell>
        </row>
        <row r="2654">
          <cell r="EM2654">
            <v>0</v>
          </cell>
        </row>
        <row r="2655">
          <cell r="EM2655">
            <v>0</v>
          </cell>
        </row>
        <row r="2656">
          <cell r="EM2656">
            <v>0</v>
          </cell>
        </row>
        <row r="2657">
          <cell r="EM2657">
            <v>0</v>
          </cell>
        </row>
        <row r="2658">
          <cell r="EM2658">
            <v>0</v>
          </cell>
        </row>
        <row r="2659">
          <cell r="EM2659">
            <v>0</v>
          </cell>
        </row>
        <row r="2660">
          <cell r="EM2660">
            <v>0</v>
          </cell>
        </row>
        <row r="2661">
          <cell r="EM2661">
            <v>0</v>
          </cell>
        </row>
        <row r="2662">
          <cell r="EM2662">
            <v>0</v>
          </cell>
        </row>
        <row r="2663">
          <cell r="EM2663">
            <v>0</v>
          </cell>
        </row>
        <row r="2664">
          <cell r="EM2664">
            <v>0</v>
          </cell>
        </row>
        <row r="2665">
          <cell r="EM2665">
            <v>0</v>
          </cell>
        </row>
        <row r="2666">
          <cell r="EM2666">
            <v>0</v>
          </cell>
        </row>
        <row r="2667">
          <cell r="EM2667">
            <v>0</v>
          </cell>
        </row>
        <row r="2668">
          <cell r="EM2668">
            <v>0</v>
          </cell>
        </row>
        <row r="2669">
          <cell r="EM2669">
            <v>0</v>
          </cell>
        </row>
        <row r="2670">
          <cell r="EM2670">
            <v>0</v>
          </cell>
        </row>
        <row r="2671">
          <cell r="EM2671">
            <v>0</v>
          </cell>
        </row>
        <row r="2672">
          <cell r="EM2672">
            <v>0</v>
          </cell>
        </row>
        <row r="2673">
          <cell r="EM2673">
            <v>0</v>
          </cell>
        </row>
        <row r="2674">
          <cell r="EM2674">
            <v>0</v>
          </cell>
        </row>
        <row r="2675">
          <cell r="EM2675">
            <v>0</v>
          </cell>
        </row>
        <row r="2676">
          <cell r="EM2676">
            <v>0</v>
          </cell>
        </row>
        <row r="2677">
          <cell r="EM2677">
            <v>0</v>
          </cell>
        </row>
        <row r="2678">
          <cell r="EM2678">
            <v>0</v>
          </cell>
        </row>
        <row r="2679">
          <cell r="EM2679">
            <v>0</v>
          </cell>
        </row>
        <row r="2680">
          <cell r="EM2680">
            <v>0</v>
          </cell>
        </row>
        <row r="2681">
          <cell r="EM2681">
            <v>0</v>
          </cell>
        </row>
        <row r="2682">
          <cell r="EM2682">
            <v>0</v>
          </cell>
        </row>
        <row r="2683">
          <cell r="EM2683">
            <v>0</v>
          </cell>
        </row>
        <row r="2684">
          <cell r="EM2684">
            <v>0</v>
          </cell>
        </row>
        <row r="2685">
          <cell r="EM2685">
            <v>0</v>
          </cell>
        </row>
        <row r="2686">
          <cell r="EM2686">
            <v>0</v>
          </cell>
        </row>
        <row r="2687">
          <cell r="EM2687">
            <v>0</v>
          </cell>
        </row>
        <row r="2688">
          <cell r="EM2688">
            <v>0</v>
          </cell>
        </row>
        <row r="2689">
          <cell r="EM2689">
            <v>0</v>
          </cell>
        </row>
        <row r="2690">
          <cell r="EM2690">
            <v>0</v>
          </cell>
        </row>
        <row r="2691">
          <cell r="EM2691">
            <v>0</v>
          </cell>
        </row>
        <row r="2692">
          <cell r="EM2692">
            <v>0</v>
          </cell>
        </row>
        <row r="2693">
          <cell r="EM2693">
            <v>0</v>
          </cell>
        </row>
        <row r="2694">
          <cell r="EM2694">
            <v>0</v>
          </cell>
        </row>
        <row r="2695">
          <cell r="EM2695">
            <v>0</v>
          </cell>
        </row>
        <row r="2696">
          <cell r="EM2696">
            <v>0</v>
          </cell>
        </row>
        <row r="2697">
          <cell r="EM2697">
            <v>0</v>
          </cell>
        </row>
        <row r="2698">
          <cell r="EM2698">
            <v>0</v>
          </cell>
        </row>
        <row r="2699">
          <cell r="EM2699">
            <v>0</v>
          </cell>
        </row>
        <row r="2700">
          <cell r="EM2700">
            <v>0</v>
          </cell>
        </row>
        <row r="2701">
          <cell r="EM2701">
            <v>0</v>
          </cell>
        </row>
        <row r="2702">
          <cell r="EM2702">
            <v>0</v>
          </cell>
        </row>
        <row r="2703">
          <cell r="EM2703">
            <v>0</v>
          </cell>
        </row>
        <row r="2704">
          <cell r="EM2704">
            <v>0</v>
          </cell>
        </row>
        <row r="2705">
          <cell r="EM2705">
            <v>0</v>
          </cell>
        </row>
        <row r="2706">
          <cell r="EM2706">
            <v>0</v>
          </cell>
        </row>
        <row r="2707">
          <cell r="EM2707">
            <v>0</v>
          </cell>
        </row>
        <row r="2708">
          <cell r="EM2708">
            <v>0</v>
          </cell>
        </row>
        <row r="2709">
          <cell r="EM2709">
            <v>0</v>
          </cell>
        </row>
        <row r="2710">
          <cell r="EM2710">
            <v>0</v>
          </cell>
        </row>
        <row r="2711">
          <cell r="EM2711">
            <v>0</v>
          </cell>
        </row>
        <row r="2712">
          <cell r="EM2712">
            <v>0</v>
          </cell>
        </row>
        <row r="2713">
          <cell r="EM2713">
            <v>0</v>
          </cell>
        </row>
        <row r="2714">
          <cell r="EM2714">
            <v>0</v>
          </cell>
        </row>
        <row r="2715">
          <cell r="EM2715">
            <v>0</v>
          </cell>
        </row>
        <row r="2716">
          <cell r="EM2716">
            <v>0</v>
          </cell>
        </row>
        <row r="2717">
          <cell r="EM2717">
            <v>0</v>
          </cell>
        </row>
        <row r="2718">
          <cell r="EM2718">
            <v>0</v>
          </cell>
        </row>
        <row r="2719">
          <cell r="EM2719">
            <v>0</v>
          </cell>
        </row>
        <row r="2720">
          <cell r="EM2720">
            <v>0</v>
          </cell>
        </row>
        <row r="2721">
          <cell r="EM2721">
            <v>0</v>
          </cell>
        </row>
        <row r="2722">
          <cell r="EM2722">
            <v>0</v>
          </cell>
        </row>
        <row r="2723">
          <cell r="EM2723">
            <v>0</v>
          </cell>
        </row>
        <row r="2724">
          <cell r="EM2724">
            <v>0</v>
          </cell>
        </row>
        <row r="2725">
          <cell r="EM2725">
            <v>0</v>
          </cell>
        </row>
        <row r="2726">
          <cell r="EM2726">
            <v>0</v>
          </cell>
        </row>
        <row r="2727">
          <cell r="EM2727">
            <v>0</v>
          </cell>
        </row>
        <row r="2728">
          <cell r="EM2728">
            <v>0</v>
          </cell>
        </row>
        <row r="2729">
          <cell r="EM2729">
            <v>0</v>
          </cell>
        </row>
        <row r="2730">
          <cell r="EM2730">
            <v>0</v>
          </cell>
        </row>
        <row r="2731">
          <cell r="EM2731">
            <v>0</v>
          </cell>
        </row>
        <row r="2732">
          <cell r="EM2732">
            <v>0</v>
          </cell>
        </row>
        <row r="2733">
          <cell r="EM2733">
            <v>0</v>
          </cell>
        </row>
        <row r="2734">
          <cell r="EM2734">
            <v>0</v>
          </cell>
        </row>
        <row r="2735">
          <cell r="EM2735">
            <v>0</v>
          </cell>
        </row>
        <row r="2736">
          <cell r="EM2736">
            <v>0</v>
          </cell>
        </row>
        <row r="2737">
          <cell r="EM2737">
            <v>0</v>
          </cell>
        </row>
        <row r="2738">
          <cell r="EM2738">
            <v>0</v>
          </cell>
        </row>
        <row r="2739">
          <cell r="EM2739">
            <v>0</v>
          </cell>
        </row>
        <row r="2740">
          <cell r="EM2740">
            <v>0</v>
          </cell>
        </row>
        <row r="2741">
          <cell r="EM2741">
            <v>0</v>
          </cell>
        </row>
        <row r="2742">
          <cell r="EM2742">
            <v>0</v>
          </cell>
        </row>
        <row r="2743">
          <cell r="EM2743">
            <v>0</v>
          </cell>
        </row>
        <row r="2744">
          <cell r="EM2744">
            <v>0</v>
          </cell>
        </row>
        <row r="2745">
          <cell r="EM2745">
            <v>0</v>
          </cell>
        </row>
        <row r="2746">
          <cell r="EM2746">
            <v>0</v>
          </cell>
        </row>
        <row r="2747">
          <cell r="EM2747">
            <v>0</v>
          </cell>
        </row>
        <row r="2748">
          <cell r="EM2748">
            <v>0</v>
          </cell>
        </row>
        <row r="2749">
          <cell r="EM2749">
            <v>0</v>
          </cell>
        </row>
        <row r="2750">
          <cell r="EM2750">
            <v>0</v>
          </cell>
        </row>
        <row r="2751">
          <cell r="EM2751">
            <v>0</v>
          </cell>
        </row>
        <row r="2752">
          <cell r="EM2752">
            <v>0</v>
          </cell>
        </row>
        <row r="2753">
          <cell r="EM2753">
            <v>0</v>
          </cell>
        </row>
        <row r="2754">
          <cell r="EM2754">
            <v>0</v>
          </cell>
        </row>
        <row r="2755">
          <cell r="EM2755">
            <v>0</v>
          </cell>
        </row>
        <row r="2756">
          <cell r="EM2756">
            <v>0</v>
          </cell>
        </row>
        <row r="2757">
          <cell r="EM2757">
            <v>0</v>
          </cell>
        </row>
        <row r="2758">
          <cell r="EM2758">
            <v>0</v>
          </cell>
        </row>
        <row r="2759">
          <cell r="EM2759">
            <v>0</v>
          </cell>
        </row>
        <row r="2760">
          <cell r="EM2760">
            <v>0</v>
          </cell>
        </row>
        <row r="2761">
          <cell r="EM2761">
            <v>0</v>
          </cell>
        </row>
        <row r="2762">
          <cell r="EM2762">
            <v>0</v>
          </cell>
        </row>
        <row r="2763">
          <cell r="EM2763">
            <v>0</v>
          </cell>
        </row>
        <row r="2764">
          <cell r="EM2764">
            <v>0</v>
          </cell>
        </row>
        <row r="2765">
          <cell r="EM2765">
            <v>0</v>
          </cell>
        </row>
        <row r="2766">
          <cell r="EM2766">
            <v>0</v>
          </cell>
        </row>
        <row r="2767">
          <cell r="EM2767">
            <v>0</v>
          </cell>
        </row>
        <row r="2768">
          <cell r="EM2768">
            <v>0</v>
          </cell>
        </row>
        <row r="2769">
          <cell r="EM2769">
            <v>0</v>
          </cell>
        </row>
        <row r="2770">
          <cell r="EM2770">
            <v>0</v>
          </cell>
        </row>
        <row r="2771">
          <cell r="EM2771">
            <v>0</v>
          </cell>
        </row>
        <row r="2772">
          <cell r="EM2772">
            <v>0</v>
          </cell>
        </row>
        <row r="2773">
          <cell r="EM2773">
            <v>0</v>
          </cell>
        </row>
        <row r="2774">
          <cell r="EM2774">
            <v>0</v>
          </cell>
        </row>
        <row r="2775">
          <cell r="EM2775">
            <v>0</v>
          </cell>
        </row>
        <row r="2776">
          <cell r="EM2776">
            <v>0</v>
          </cell>
        </row>
        <row r="2777">
          <cell r="EM2777">
            <v>0</v>
          </cell>
        </row>
        <row r="2778">
          <cell r="EM2778">
            <v>0</v>
          </cell>
        </row>
        <row r="2779">
          <cell r="EM2779">
            <v>0</v>
          </cell>
        </row>
        <row r="2780">
          <cell r="EM2780">
            <v>0</v>
          </cell>
        </row>
        <row r="2781">
          <cell r="EM2781">
            <v>0</v>
          </cell>
        </row>
        <row r="2782">
          <cell r="EM2782">
            <v>0</v>
          </cell>
        </row>
        <row r="2783">
          <cell r="EM2783">
            <v>0</v>
          </cell>
        </row>
        <row r="2784">
          <cell r="EM2784">
            <v>0</v>
          </cell>
        </row>
        <row r="2785">
          <cell r="EM2785">
            <v>0</v>
          </cell>
        </row>
        <row r="2786">
          <cell r="EM2786">
            <v>0</v>
          </cell>
        </row>
        <row r="2787">
          <cell r="EM2787">
            <v>0</v>
          </cell>
        </row>
        <row r="2788">
          <cell r="EM2788">
            <v>0</v>
          </cell>
        </row>
        <row r="2789">
          <cell r="EM2789">
            <v>0</v>
          </cell>
        </row>
        <row r="2790">
          <cell r="EM2790">
            <v>0</v>
          </cell>
        </row>
        <row r="2791">
          <cell r="EM2791">
            <v>0</v>
          </cell>
        </row>
        <row r="2792">
          <cell r="EM2792">
            <v>0</v>
          </cell>
        </row>
        <row r="2793">
          <cell r="EM2793">
            <v>0</v>
          </cell>
        </row>
        <row r="2794">
          <cell r="EM2794">
            <v>0</v>
          </cell>
        </row>
        <row r="2795">
          <cell r="EM2795">
            <v>0</v>
          </cell>
        </row>
        <row r="2796">
          <cell r="EM2796">
            <v>0</v>
          </cell>
        </row>
        <row r="2797">
          <cell r="EM2797">
            <v>0</v>
          </cell>
        </row>
        <row r="2798">
          <cell r="EM2798">
            <v>0</v>
          </cell>
        </row>
        <row r="2799">
          <cell r="EM2799">
            <v>0</v>
          </cell>
        </row>
        <row r="2800">
          <cell r="EM2800">
            <v>0</v>
          </cell>
        </row>
        <row r="2801">
          <cell r="EM2801">
            <v>0</v>
          </cell>
        </row>
        <row r="2802">
          <cell r="EM2802">
            <v>0</v>
          </cell>
        </row>
        <row r="2803">
          <cell r="EM2803">
            <v>0</v>
          </cell>
        </row>
        <row r="2804">
          <cell r="EM2804">
            <v>0</v>
          </cell>
        </row>
        <row r="2805">
          <cell r="EM2805">
            <v>0</v>
          </cell>
        </row>
        <row r="2806">
          <cell r="EM2806">
            <v>0</v>
          </cell>
        </row>
        <row r="2807">
          <cell r="EM2807">
            <v>0</v>
          </cell>
        </row>
        <row r="2808">
          <cell r="EM2808">
            <v>0</v>
          </cell>
        </row>
        <row r="2809">
          <cell r="EM2809">
            <v>0</v>
          </cell>
        </row>
        <row r="2810">
          <cell r="EM2810">
            <v>0</v>
          </cell>
        </row>
        <row r="2811">
          <cell r="EM2811">
            <v>0</v>
          </cell>
        </row>
        <row r="2812">
          <cell r="EM2812">
            <v>0</v>
          </cell>
        </row>
        <row r="2813">
          <cell r="EM2813">
            <v>0</v>
          </cell>
        </row>
        <row r="2814">
          <cell r="EM2814">
            <v>0</v>
          </cell>
        </row>
        <row r="2815">
          <cell r="EM2815">
            <v>0</v>
          </cell>
        </row>
        <row r="2816">
          <cell r="EM2816">
            <v>0</v>
          </cell>
        </row>
        <row r="2817">
          <cell r="EM2817">
            <v>0</v>
          </cell>
        </row>
        <row r="2818">
          <cell r="EM2818">
            <v>0</v>
          </cell>
        </row>
        <row r="2819">
          <cell r="EM2819">
            <v>0</v>
          </cell>
        </row>
        <row r="2820">
          <cell r="EM2820">
            <v>0</v>
          </cell>
        </row>
        <row r="2821">
          <cell r="EM2821">
            <v>0</v>
          </cell>
        </row>
        <row r="2822">
          <cell r="EM2822">
            <v>0</v>
          </cell>
        </row>
        <row r="2823">
          <cell r="EM2823">
            <v>0</v>
          </cell>
        </row>
        <row r="2824">
          <cell r="EM2824">
            <v>0</v>
          </cell>
        </row>
        <row r="2825">
          <cell r="EM2825">
            <v>0</v>
          </cell>
        </row>
        <row r="2826">
          <cell r="EM2826">
            <v>0</v>
          </cell>
        </row>
        <row r="2827">
          <cell r="EM2827">
            <v>0</v>
          </cell>
        </row>
        <row r="2828">
          <cell r="EM2828">
            <v>0</v>
          </cell>
        </row>
        <row r="2829">
          <cell r="EM2829">
            <v>0</v>
          </cell>
        </row>
        <row r="2830">
          <cell r="EM2830">
            <v>0</v>
          </cell>
        </row>
        <row r="2831">
          <cell r="EM2831">
            <v>0</v>
          </cell>
        </row>
        <row r="2832">
          <cell r="EM2832">
            <v>0</v>
          </cell>
        </row>
        <row r="2833">
          <cell r="EM2833">
            <v>0</v>
          </cell>
        </row>
        <row r="2834">
          <cell r="EM2834">
            <v>0</v>
          </cell>
        </row>
        <row r="2835">
          <cell r="EM2835">
            <v>0</v>
          </cell>
        </row>
        <row r="2836">
          <cell r="EM2836">
            <v>0</v>
          </cell>
        </row>
        <row r="2837">
          <cell r="EM2837">
            <v>0</v>
          </cell>
        </row>
        <row r="2838">
          <cell r="EM2838">
            <v>0</v>
          </cell>
        </row>
        <row r="2839">
          <cell r="EM2839">
            <v>0</v>
          </cell>
        </row>
        <row r="2840">
          <cell r="EM2840">
            <v>0</v>
          </cell>
        </row>
        <row r="2841">
          <cell r="EM2841">
            <v>0</v>
          </cell>
        </row>
        <row r="2842">
          <cell r="EM2842">
            <v>0</v>
          </cell>
        </row>
        <row r="2843">
          <cell r="EM2843">
            <v>0</v>
          </cell>
        </row>
        <row r="2844">
          <cell r="EM2844">
            <v>0</v>
          </cell>
        </row>
        <row r="2845">
          <cell r="EM2845">
            <v>0</v>
          </cell>
        </row>
        <row r="2846">
          <cell r="EM2846">
            <v>0</v>
          </cell>
        </row>
        <row r="2847">
          <cell r="EM2847">
            <v>0</v>
          </cell>
        </row>
        <row r="2848">
          <cell r="EM2848">
            <v>0</v>
          </cell>
        </row>
        <row r="2849">
          <cell r="EM2849">
            <v>0</v>
          </cell>
        </row>
        <row r="2850">
          <cell r="EM2850">
            <v>0</v>
          </cell>
        </row>
        <row r="2851">
          <cell r="EM2851">
            <v>0</v>
          </cell>
        </row>
        <row r="2852">
          <cell r="EM2852">
            <v>0</v>
          </cell>
        </row>
        <row r="2853">
          <cell r="EM2853">
            <v>0</v>
          </cell>
        </row>
        <row r="2854">
          <cell r="EM2854">
            <v>0</v>
          </cell>
        </row>
        <row r="2855">
          <cell r="EM2855">
            <v>0</v>
          </cell>
        </row>
        <row r="2856">
          <cell r="EM2856">
            <v>0</v>
          </cell>
        </row>
        <row r="2857">
          <cell r="EM2857">
            <v>0</v>
          </cell>
        </row>
        <row r="2858">
          <cell r="EM2858">
            <v>0</v>
          </cell>
        </row>
        <row r="2859">
          <cell r="EM2859">
            <v>0</v>
          </cell>
        </row>
        <row r="2860">
          <cell r="EM2860">
            <v>0</v>
          </cell>
        </row>
        <row r="2861">
          <cell r="EM2861">
            <v>0</v>
          </cell>
        </row>
        <row r="2862">
          <cell r="EM2862">
            <v>0</v>
          </cell>
        </row>
        <row r="2863">
          <cell r="EM2863">
            <v>0</v>
          </cell>
        </row>
        <row r="2864">
          <cell r="EM2864">
            <v>0</v>
          </cell>
        </row>
        <row r="2865">
          <cell r="EM2865">
            <v>0</v>
          </cell>
        </row>
        <row r="2866">
          <cell r="EM2866">
            <v>0</v>
          </cell>
        </row>
        <row r="2867">
          <cell r="EM2867">
            <v>0</v>
          </cell>
        </row>
        <row r="2868">
          <cell r="EM2868">
            <v>0</v>
          </cell>
        </row>
        <row r="2869">
          <cell r="EM2869">
            <v>0</v>
          </cell>
        </row>
        <row r="2870">
          <cell r="EM2870">
            <v>0</v>
          </cell>
        </row>
        <row r="2871">
          <cell r="EM2871">
            <v>0</v>
          </cell>
        </row>
        <row r="2872">
          <cell r="EM2872">
            <v>0</v>
          </cell>
        </row>
        <row r="2873">
          <cell r="EM2873">
            <v>0</v>
          </cell>
        </row>
        <row r="2874">
          <cell r="EM2874">
            <v>0</v>
          </cell>
        </row>
        <row r="2875">
          <cell r="EM2875">
            <v>0</v>
          </cell>
        </row>
        <row r="2876">
          <cell r="EM2876">
            <v>0</v>
          </cell>
        </row>
        <row r="2877">
          <cell r="EM2877">
            <v>0</v>
          </cell>
        </row>
        <row r="2878">
          <cell r="EM2878">
            <v>0</v>
          </cell>
        </row>
        <row r="2879">
          <cell r="EM2879">
            <v>0</v>
          </cell>
        </row>
        <row r="2880">
          <cell r="EM2880">
            <v>0</v>
          </cell>
        </row>
        <row r="2881">
          <cell r="EM2881">
            <v>0</v>
          </cell>
        </row>
        <row r="2882">
          <cell r="EM2882">
            <v>0</v>
          </cell>
        </row>
        <row r="2883">
          <cell r="EM2883">
            <v>0</v>
          </cell>
        </row>
        <row r="2884">
          <cell r="EM2884">
            <v>0</v>
          </cell>
        </row>
        <row r="2885">
          <cell r="EM2885">
            <v>0</v>
          </cell>
        </row>
        <row r="2886">
          <cell r="EM2886">
            <v>0</v>
          </cell>
        </row>
        <row r="2887">
          <cell r="EM2887">
            <v>0</v>
          </cell>
        </row>
        <row r="2888">
          <cell r="EM2888">
            <v>0</v>
          </cell>
        </row>
        <row r="2889">
          <cell r="EM2889">
            <v>0</v>
          </cell>
        </row>
        <row r="2890">
          <cell r="EM2890">
            <v>0</v>
          </cell>
        </row>
        <row r="2891">
          <cell r="EM2891">
            <v>0</v>
          </cell>
        </row>
        <row r="2892">
          <cell r="EM2892">
            <v>0</v>
          </cell>
        </row>
        <row r="2893">
          <cell r="EM2893">
            <v>0</v>
          </cell>
        </row>
        <row r="2894">
          <cell r="EM2894">
            <v>0</v>
          </cell>
        </row>
        <row r="2895">
          <cell r="EM2895">
            <v>0</v>
          </cell>
        </row>
        <row r="2896">
          <cell r="EM2896">
            <v>0</v>
          </cell>
        </row>
        <row r="2897">
          <cell r="EM2897">
            <v>0</v>
          </cell>
        </row>
        <row r="2898">
          <cell r="EM2898">
            <v>0</v>
          </cell>
        </row>
        <row r="2899">
          <cell r="EM2899">
            <v>0</v>
          </cell>
        </row>
        <row r="2900">
          <cell r="EM2900">
            <v>0</v>
          </cell>
        </row>
        <row r="2901">
          <cell r="EM2901">
            <v>0</v>
          </cell>
        </row>
        <row r="2902">
          <cell r="EM2902">
            <v>0</v>
          </cell>
        </row>
        <row r="2903">
          <cell r="EM2903">
            <v>0</v>
          </cell>
        </row>
        <row r="2904">
          <cell r="EM2904">
            <v>0</v>
          </cell>
        </row>
        <row r="2905">
          <cell r="EM2905">
            <v>0</v>
          </cell>
        </row>
        <row r="2906">
          <cell r="EM2906">
            <v>0</v>
          </cell>
        </row>
        <row r="2907">
          <cell r="EM2907">
            <v>0</v>
          </cell>
        </row>
        <row r="2908">
          <cell r="EM2908">
            <v>0</v>
          </cell>
        </row>
        <row r="2909">
          <cell r="EM2909">
            <v>0</v>
          </cell>
        </row>
        <row r="2910">
          <cell r="EM2910">
            <v>0</v>
          </cell>
        </row>
        <row r="2911">
          <cell r="EM2911">
            <v>0</v>
          </cell>
        </row>
        <row r="2912">
          <cell r="EM2912">
            <v>0</v>
          </cell>
        </row>
        <row r="2913">
          <cell r="EM2913">
            <v>0</v>
          </cell>
        </row>
        <row r="2914">
          <cell r="EM2914">
            <v>0</v>
          </cell>
        </row>
        <row r="2915">
          <cell r="EM2915">
            <v>0</v>
          </cell>
        </row>
        <row r="2916">
          <cell r="EM2916">
            <v>0</v>
          </cell>
        </row>
        <row r="2917">
          <cell r="EM2917">
            <v>0</v>
          </cell>
        </row>
        <row r="2918">
          <cell r="EM2918">
            <v>0</v>
          </cell>
        </row>
        <row r="2919">
          <cell r="EM2919">
            <v>0</v>
          </cell>
        </row>
        <row r="2920">
          <cell r="EM2920">
            <v>0</v>
          </cell>
        </row>
        <row r="2921">
          <cell r="EM2921">
            <v>0</v>
          </cell>
        </row>
        <row r="2922">
          <cell r="EM2922">
            <v>0</v>
          </cell>
        </row>
        <row r="2923">
          <cell r="EM2923">
            <v>0</v>
          </cell>
        </row>
        <row r="2924">
          <cell r="EM2924">
            <v>0</v>
          </cell>
        </row>
        <row r="2925">
          <cell r="EM2925">
            <v>0</v>
          </cell>
        </row>
        <row r="2926">
          <cell r="EM2926">
            <v>0</v>
          </cell>
        </row>
        <row r="2927">
          <cell r="EM2927">
            <v>0</v>
          </cell>
        </row>
        <row r="2928">
          <cell r="EM2928">
            <v>0</v>
          </cell>
        </row>
        <row r="2929">
          <cell r="EM2929">
            <v>0</v>
          </cell>
        </row>
        <row r="2930">
          <cell r="EM2930">
            <v>0</v>
          </cell>
        </row>
        <row r="2931">
          <cell r="EM2931">
            <v>0</v>
          </cell>
        </row>
        <row r="2932">
          <cell r="EM2932">
            <v>0</v>
          </cell>
        </row>
        <row r="2933">
          <cell r="EM2933">
            <v>0</v>
          </cell>
        </row>
        <row r="2934">
          <cell r="EM2934">
            <v>0</v>
          </cell>
        </row>
        <row r="2935">
          <cell r="EM2935">
            <v>0</v>
          </cell>
        </row>
        <row r="2936">
          <cell r="EM2936">
            <v>0</v>
          </cell>
        </row>
        <row r="2937">
          <cell r="EM2937">
            <v>0</v>
          </cell>
        </row>
        <row r="2938">
          <cell r="EM2938">
            <v>0</v>
          </cell>
        </row>
        <row r="2939">
          <cell r="EM2939">
            <v>0</v>
          </cell>
        </row>
        <row r="2940">
          <cell r="EM2940">
            <v>0</v>
          </cell>
        </row>
        <row r="2941">
          <cell r="EM2941">
            <v>0</v>
          </cell>
        </row>
        <row r="2942">
          <cell r="EM2942">
            <v>0</v>
          </cell>
        </row>
        <row r="2943">
          <cell r="EM2943">
            <v>0</v>
          </cell>
        </row>
        <row r="2944">
          <cell r="EM2944">
            <v>0</v>
          </cell>
        </row>
        <row r="2945">
          <cell r="EM2945">
            <v>0</v>
          </cell>
        </row>
        <row r="2946">
          <cell r="EM2946">
            <v>0</v>
          </cell>
        </row>
        <row r="2947">
          <cell r="EM2947">
            <v>0</v>
          </cell>
        </row>
        <row r="2948">
          <cell r="EM2948">
            <v>0</v>
          </cell>
        </row>
        <row r="2949">
          <cell r="EM2949">
            <v>0</v>
          </cell>
        </row>
        <row r="2950">
          <cell r="EM2950">
            <v>0</v>
          </cell>
        </row>
        <row r="2951">
          <cell r="EM2951">
            <v>0</v>
          </cell>
        </row>
        <row r="2952">
          <cell r="EM2952">
            <v>0</v>
          </cell>
        </row>
        <row r="2953">
          <cell r="EM2953">
            <v>0</v>
          </cell>
        </row>
        <row r="2954">
          <cell r="EM2954">
            <v>0</v>
          </cell>
        </row>
        <row r="2955">
          <cell r="EM2955">
            <v>0</v>
          </cell>
        </row>
        <row r="2956">
          <cell r="EM2956">
            <v>0</v>
          </cell>
        </row>
        <row r="2957">
          <cell r="EM2957">
            <v>0</v>
          </cell>
        </row>
        <row r="2958">
          <cell r="EM2958">
            <v>0</v>
          </cell>
        </row>
        <row r="2959">
          <cell r="EM2959">
            <v>0</v>
          </cell>
        </row>
        <row r="2960">
          <cell r="EM2960">
            <v>0</v>
          </cell>
        </row>
        <row r="2961">
          <cell r="EM2961">
            <v>0</v>
          </cell>
        </row>
        <row r="2962">
          <cell r="EM2962">
            <v>0</v>
          </cell>
        </row>
        <row r="2963">
          <cell r="EM2963">
            <v>0</v>
          </cell>
        </row>
        <row r="2964">
          <cell r="EM2964">
            <v>0</v>
          </cell>
        </row>
        <row r="2965">
          <cell r="EM2965">
            <v>0</v>
          </cell>
        </row>
        <row r="2966">
          <cell r="EM2966">
            <v>0</v>
          </cell>
        </row>
        <row r="2967">
          <cell r="EM2967">
            <v>0</v>
          </cell>
        </row>
        <row r="2968">
          <cell r="EM2968">
            <v>0</v>
          </cell>
        </row>
        <row r="2969">
          <cell r="EM2969">
            <v>0</v>
          </cell>
        </row>
        <row r="2970">
          <cell r="EM2970">
            <v>0</v>
          </cell>
        </row>
        <row r="2971">
          <cell r="EM2971">
            <v>0</v>
          </cell>
        </row>
        <row r="2972">
          <cell r="EM2972">
            <v>0</v>
          </cell>
        </row>
        <row r="2973">
          <cell r="EM2973">
            <v>0</v>
          </cell>
        </row>
        <row r="2974">
          <cell r="EM2974">
            <v>0</v>
          </cell>
        </row>
        <row r="2975">
          <cell r="EM2975">
            <v>0</v>
          </cell>
        </row>
        <row r="2976">
          <cell r="EM2976">
            <v>0</v>
          </cell>
        </row>
        <row r="2977">
          <cell r="EM2977">
            <v>0</v>
          </cell>
        </row>
        <row r="2978">
          <cell r="EM2978">
            <v>0</v>
          </cell>
        </row>
        <row r="2979">
          <cell r="EM2979">
            <v>0</v>
          </cell>
        </row>
        <row r="2980">
          <cell r="EM2980">
            <v>0</v>
          </cell>
        </row>
        <row r="2981">
          <cell r="EM2981">
            <v>0</v>
          </cell>
        </row>
        <row r="2982">
          <cell r="EM2982">
            <v>0</v>
          </cell>
        </row>
        <row r="2983">
          <cell r="EM2983">
            <v>0</v>
          </cell>
        </row>
        <row r="2984">
          <cell r="EM2984">
            <v>0</v>
          </cell>
        </row>
        <row r="2985">
          <cell r="EM2985">
            <v>0</v>
          </cell>
        </row>
        <row r="2986">
          <cell r="EM2986">
            <v>0</v>
          </cell>
        </row>
        <row r="2987">
          <cell r="EM2987">
            <v>0</v>
          </cell>
        </row>
        <row r="2988">
          <cell r="EM2988">
            <v>0</v>
          </cell>
        </row>
        <row r="2989">
          <cell r="EM2989">
            <v>0</v>
          </cell>
        </row>
        <row r="2990">
          <cell r="EM2990">
            <v>0</v>
          </cell>
        </row>
        <row r="2991">
          <cell r="EM2991">
            <v>0</v>
          </cell>
        </row>
        <row r="2992">
          <cell r="EM2992">
            <v>0</v>
          </cell>
        </row>
        <row r="2993">
          <cell r="EM2993">
            <v>0</v>
          </cell>
        </row>
        <row r="2994">
          <cell r="EM2994">
            <v>0</v>
          </cell>
        </row>
        <row r="2995">
          <cell r="EM2995">
            <v>0</v>
          </cell>
        </row>
        <row r="2996">
          <cell r="EM2996">
            <v>0</v>
          </cell>
        </row>
        <row r="2997">
          <cell r="EM2997">
            <v>0</v>
          </cell>
        </row>
        <row r="2998">
          <cell r="EM2998">
            <v>0</v>
          </cell>
        </row>
        <row r="2999">
          <cell r="EM2999">
            <v>0</v>
          </cell>
        </row>
        <row r="3000">
          <cell r="EM3000">
            <v>0</v>
          </cell>
        </row>
        <row r="3001">
          <cell r="EM3001">
            <v>0</v>
          </cell>
        </row>
        <row r="3002">
          <cell r="EM3002">
            <v>0</v>
          </cell>
        </row>
        <row r="3003">
          <cell r="EM3003">
            <v>0</v>
          </cell>
        </row>
        <row r="3004">
          <cell r="EM3004">
            <v>0</v>
          </cell>
        </row>
        <row r="3005">
          <cell r="EM3005">
            <v>0</v>
          </cell>
        </row>
        <row r="3006">
          <cell r="EM3006">
            <v>0</v>
          </cell>
        </row>
        <row r="3007">
          <cell r="EM3007">
            <v>0</v>
          </cell>
        </row>
        <row r="3008">
          <cell r="EM3008">
            <v>0</v>
          </cell>
        </row>
        <row r="3009">
          <cell r="EM3009">
            <v>0</v>
          </cell>
        </row>
        <row r="3010">
          <cell r="EM3010">
            <v>0</v>
          </cell>
        </row>
        <row r="3011">
          <cell r="EM3011">
            <v>0</v>
          </cell>
        </row>
        <row r="3012">
          <cell r="EM3012">
            <v>0</v>
          </cell>
        </row>
        <row r="3013">
          <cell r="EM3013">
            <v>0</v>
          </cell>
        </row>
        <row r="3014">
          <cell r="EM3014">
            <v>0</v>
          </cell>
        </row>
        <row r="3015">
          <cell r="EM3015">
            <v>0</v>
          </cell>
        </row>
        <row r="3016">
          <cell r="EM3016">
            <v>0</v>
          </cell>
        </row>
        <row r="3017">
          <cell r="EM3017">
            <v>0</v>
          </cell>
        </row>
        <row r="3018">
          <cell r="EM3018">
            <v>0</v>
          </cell>
        </row>
        <row r="3019">
          <cell r="EM3019">
            <v>0</v>
          </cell>
        </row>
        <row r="3020">
          <cell r="EM3020">
            <v>0</v>
          </cell>
        </row>
        <row r="3021">
          <cell r="EM3021">
            <v>0</v>
          </cell>
        </row>
        <row r="3022">
          <cell r="EM3022">
            <v>0</v>
          </cell>
        </row>
        <row r="3023">
          <cell r="EM3023">
            <v>0</v>
          </cell>
        </row>
        <row r="3024">
          <cell r="EM3024">
            <v>0</v>
          </cell>
        </row>
        <row r="3025">
          <cell r="EM3025">
            <v>0</v>
          </cell>
        </row>
        <row r="3026">
          <cell r="EM3026">
            <v>0</v>
          </cell>
        </row>
        <row r="3027">
          <cell r="EM3027">
            <v>0</v>
          </cell>
        </row>
        <row r="3028">
          <cell r="EM3028">
            <v>0</v>
          </cell>
        </row>
        <row r="3029">
          <cell r="EM3029">
            <v>0</v>
          </cell>
        </row>
        <row r="3030">
          <cell r="EM3030">
            <v>0</v>
          </cell>
        </row>
        <row r="3031">
          <cell r="EM3031">
            <v>0</v>
          </cell>
        </row>
        <row r="3032">
          <cell r="EM3032">
            <v>0</v>
          </cell>
        </row>
        <row r="3033">
          <cell r="EM3033">
            <v>0</v>
          </cell>
        </row>
        <row r="3034">
          <cell r="EM3034">
            <v>0</v>
          </cell>
        </row>
        <row r="3035">
          <cell r="EM3035">
            <v>0</v>
          </cell>
        </row>
        <row r="3036">
          <cell r="EM3036">
            <v>0</v>
          </cell>
        </row>
        <row r="3037">
          <cell r="EM3037">
            <v>0</v>
          </cell>
        </row>
        <row r="3038">
          <cell r="EM3038">
            <v>0</v>
          </cell>
        </row>
        <row r="3039">
          <cell r="EM3039">
            <v>0</v>
          </cell>
        </row>
        <row r="3040">
          <cell r="EM3040">
            <v>0</v>
          </cell>
        </row>
        <row r="3041">
          <cell r="EM3041">
            <v>0</v>
          </cell>
        </row>
        <row r="3042">
          <cell r="EM3042">
            <v>0</v>
          </cell>
        </row>
        <row r="3043">
          <cell r="EM3043">
            <v>0</v>
          </cell>
        </row>
        <row r="3044">
          <cell r="EM3044">
            <v>0</v>
          </cell>
        </row>
        <row r="3045">
          <cell r="EM3045">
            <v>0</v>
          </cell>
        </row>
        <row r="3046">
          <cell r="EM3046">
            <v>0</v>
          </cell>
        </row>
        <row r="3047">
          <cell r="EM3047">
            <v>0</v>
          </cell>
        </row>
        <row r="3048">
          <cell r="EM3048">
            <v>0</v>
          </cell>
        </row>
        <row r="3049">
          <cell r="EM3049">
            <v>0</v>
          </cell>
        </row>
        <row r="3050">
          <cell r="EM3050">
            <v>0</v>
          </cell>
        </row>
        <row r="3051">
          <cell r="EM3051">
            <v>0</v>
          </cell>
        </row>
        <row r="3052">
          <cell r="EM3052">
            <v>0</v>
          </cell>
        </row>
        <row r="3053">
          <cell r="EM3053">
            <v>0</v>
          </cell>
        </row>
        <row r="3054">
          <cell r="EM3054">
            <v>0</v>
          </cell>
        </row>
        <row r="3055">
          <cell r="EM3055">
            <v>0</v>
          </cell>
        </row>
        <row r="3056">
          <cell r="EM3056">
            <v>0</v>
          </cell>
        </row>
        <row r="3057">
          <cell r="EM3057">
            <v>0</v>
          </cell>
        </row>
        <row r="3058">
          <cell r="EM3058">
            <v>0</v>
          </cell>
        </row>
        <row r="3059">
          <cell r="EM3059">
            <v>0</v>
          </cell>
        </row>
        <row r="3060">
          <cell r="EM3060">
            <v>0</v>
          </cell>
        </row>
        <row r="3061">
          <cell r="EM3061">
            <v>0</v>
          </cell>
        </row>
        <row r="3062">
          <cell r="EM3062">
            <v>0</v>
          </cell>
        </row>
        <row r="3063">
          <cell r="EM3063">
            <v>0</v>
          </cell>
        </row>
        <row r="3064">
          <cell r="EM3064">
            <v>0</v>
          </cell>
        </row>
        <row r="3065">
          <cell r="EM3065">
            <v>0</v>
          </cell>
        </row>
        <row r="3066">
          <cell r="EM3066">
            <v>0</v>
          </cell>
        </row>
        <row r="3067">
          <cell r="EM3067">
            <v>0</v>
          </cell>
        </row>
        <row r="3068">
          <cell r="EM3068">
            <v>0</v>
          </cell>
        </row>
        <row r="3069">
          <cell r="EM3069">
            <v>0</v>
          </cell>
        </row>
        <row r="3070">
          <cell r="EM3070">
            <v>0</v>
          </cell>
        </row>
        <row r="3071">
          <cell r="EM3071">
            <v>0</v>
          </cell>
        </row>
        <row r="3072">
          <cell r="EM3072">
            <v>0</v>
          </cell>
        </row>
        <row r="3073">
          <cell r="EM3073">
            <v>0</v>
          </cell>
        </row>
        <row r="3074">
          <cell r="EM3074">
            <v>0</v>
          </cell>
        </row>
        <row r="3075">
          <cell r="EM3075">
            <v>0</v>
          </cell>
        </row>
        <row r="3076">
          <cell r="EM3076">
            <v>0</v>
          </cell>
        </row>
        <row r="3077">
          <cell r="EM3077">
            <v>0</v>
          </cell>
        </row>
        <row r="3078">
          <cell r="EM3078">
            <v>0</v>
          </cell>
        </row>
        <row r="3079">
          <cell r="EM3079">
            <v>0</v>
          </cell>
        </row>
        <row r="3080">
          <cell r="EM3080">
            <v>0</v>
          </cell>
        </row>
        <row r="3081">
          <cell r="EM3081">
            <v>0</v>
          </cell>
        </row>
        <row r="3082">
          <cell r="EM3082">
            <v>0</v>
          </cell>
        </row>
        <row r="3083">
          <cell r="EM3083">
            <v>0</v>
          </cell>
        </row>
        <row r="3084">
          <cell r="EM3084">
            <v>0</v>
          </cell>
        </row>
        <row r="3085">
          <cell r="EM3085">
            <v>0</v>
          </cell>
        </row>
        <row r="3086">
          <cell r="EM3086">
            <v>0</v>
          </cell>
        </row>
        <row r="3087">
          <cell r="EM3087">
            <v>0</v>
          </cell>
        </row>
        <row r="3088">
          <cell r="EM3088">
            <v>0</v>
          </cell>
        </row>
        <row r="3089">
          <cell r="EM3089">
            <v>0</v>
          </cell>
        </row>
        <row r="3090">
          <cell r="EM3090">
            <v>0</v>
          </cell>
        </row>
        <row r="3091">
          <cell r="EM3091">
            <v>0</v>
          </cell>
        </row>
        <row r="3092">
          <cell r="EM3092">
            <v>0</v>
          </cell>
        </row>
        <row r="3093">
          <cell r="EM3093">
            <v>0</v>
          </cell>
        </row>
        <row r="3094">
          <cell r="EM3094">
            <v>0</v>
          </cell>
        </row>
        <row r="3095">
          <cell r="EM3095">
            <v>0</v>
          </cell>
        </row>
        <row r="3096">
          <cell r="EM3096">
            <v>0</v>
          </cell>
        </row>
        <row r="3097">
          <cell r="EM3097">
            <v>0</v>
          </cell>
        </row>
        <row r="3098">
          <cell r="EM3098">
            <v>0</v>
          </cell>
        </row>
        <row r="3099">
          <cell r="EM3099">
            <v>0</v>
          </cell>
        </row>
        <row r="3100">
          <cell r="EM3100">
            <v>0</v>
          </cell>
        </row>
        <row r="3101">
          <cell r="EM3101">
            <v>0</v>
          </cell>
        </row>
        <row r="3102">
          <cell r="EM3102">
            <v>0</v>
          </cell>
        </row>
        <row r="3103">
          <cell r="EM3103">
            <v>0</v>
          </cell>
        </row>
        <row r="3104">
          <cell r="EM3104">
            <v>0</v>
          </cell>
        </row>
        <row r="3105">
          <cell r="EM3105">
            <v>0</v>
          </cell>
        </row>
        <row r="3106">
          <cell r="EM3106">
            <v>0</v>
          </cell>
        </row>
        <row r="3107">
          <cell r="EM3107">
            <v>0</v>
          </cell>
        </row>
        <row r="3108">
          <cell r="EM3108">
            <v>0</v>
          </cell>
        </row>
        <row r="3109">
          <cell r="EM3109">
            <v>0</v>
          </cell>
        </row>
        <row r="3110">
          <cell r="EM3110">
            <v>0</v>
          </cell>
        </row>
        <row r="3111">
          <cell r="EM3111">
            <v>0</v>
          </cell>
        </row>
        <row r="3112">
          <cell r="EM3112">
            <v>0</v>
          </cell>
        </row>
        <row r="3113">
          <cell r="EM3113">
            <v>0</v>
          </cell>
        </row>
        <row r="3114">
          <cell r="EM3114">
            <v>0</v>
          </cell>
        </row>
        <row r="3115">
          <cell r="EM3115">
            <v>0</v>
          </cell>
        </row>
        <row r="3116">
          <cell r="EM3116">
            <v>0</v>
          </cell>
        </row>
        <row r="3117">
          <cell r="EM3117">
            <v>0</v>
          </cell>
        </row>
        <row r="3118">
          <cell r="EM3118">
            <v>0</v>
          </cell>
        </row>
        <row r="3119">
          <cell r="EM3119">
            <v>0</v>
          </cell>
        </row>
        <row r="3120">
          <cell r="EM3120">
            <v>0</v>
          </cell>
        </row>
        <row r="3121">
          <cell r="EM3121">
            <v>0</v>
          </cell>
        </row>
        <row r="3122">
          <cell r="EM3122">
            <v>0</v>
          </cell>
        </row>
        <row r="3123">
          <cell r="EM3123">
            <v>0</v>
          </cell>
        </row>
        <row r="3124">
          <cell r="EM3124">
            <v>0</v>
          </cell>
        </row>
        <row r="3125">
          <cell r="EM3125">
            <v>0</v>
          </cell>
        </row>
        <row r="3126">
          <cell r="EM3126">
            <v>0</v>
          </cell>
        </row>
        <row r="3127">
          <cell r="EM3127">
            <v>0</v>
          </cell>
        </row>
        <row r="3128">
          <cell r="EM3128">
            <v>0</v>
          </cell>
        </row>
        <row r="3129">
          <cell r="EM3129">
            <v>0</v>
          </cell>
        </row>
        <row r="3130">
          <cell r="EM3130">
            <v>0</v>
          </cell>
        </row>
        <row r="3131">
          <cell r="EM3131">
            <v>0</v>
          </cell>
        </row>
        <row r="3132">
          <cell r="EM3132">
            <v>0</v>
          </cell>
        </row>
        <row r="3133">
          <cell r="EM3133">
            <v>0</v>
          </cell>
        </row>
        <row r="3134">
          <cell r="EM3134">
            <v>0</v>
          </cell>
        </row>
        <row r="3135">
          <cell r="EM3135">
            <v>0</v>
          </cell>
        </row>
        <row r="3136">
          <cell r="EM3136">
            <v>0</v>
          </cell>
        </row>
        <row r="3137">
          <cell r="EM3137">
            <v>0</v>
          </cell>
        </row>
        <row r="3138">
          <cell r="EM3138">
            <v>0</v>
          </cell>
        </row>
        <row r="3139">
          <cell r="EM3139">
            <v>0</v>
          </cell>
        </row>
        <row r="3140">
          <cell r="EM3140">
            <v>0</v>
          </cell>
        </row>
        <row r="3141">
          <cell r="EM3141">
            <v>0</v>
          </cell>
        </row>
        <row r="3142">
          <cell r="EM3142">
            <v>0</v>
          </cell>
        </row>
        <row r="3143">
          <cell r="EM3143">
            <v>0</v>
          </cell>
        </row>
        <row r="3144">
          <cell r="EM3144">
            <v>0</v>
          </cell>
        </row>
        <row r="3145">
          <cell r="EM3145">
            <v>0</v>
          </cell>
        </row>
        <row r="3146">
          <cell r="EM3146">
            <v>0</v>
          </cell>
        </row>
        <row r="3147">
          <cell r="EM3147">
            <v>0</v>
          </cell>
        </row>
        <row r="3148">
          <cell r="EM3148">
            <v>0</v>
          </cell>
        </row>
        <row r="3149">
          <cell r="EM3149">
            <v>0</v>
          </cell>
        </row>
        <row r="3150">
          <cell r="EM3150">
            <v>0</v>
          </cell>
        </row>
        <row r="3151">
          <cell r="EM3151">
            <v>0</v>
          </cell>
        </row>
        <row r="3152">
          <cell r="EM3152">
            <v>0</v>
          </cell>
        </row>
        <row r="3153">
          <cell r="EM3153">
            <v>0</v>
          </cell>
        </row>
        <row r="3154">
          <cell r="EM3154">
            <v>0</v>
          </cell>
        </row>
        <row r="3155">
          <cell r="EM3155">
            <v>0</v>
          </cell>
        </row>
        <row r="3156">
          <cell r="EM3156">
            <v>0</v>
          </cell>
        </row>
        <row r="3157">
          <cell r="EM3157">
            <v>0</v>
          </cell>
        </row>
        <row r="3158">
          <cell r="EM3158">
            <v>0</v>
          </cell>
        </row>
        <row r="3159">
          <cell r="EM3159">
            <v>0</v>
          </cell>
        </row>
        <row r="3160">
          <cell r="EM3160">
            <v>0</v>
          </cell>
        </row>
        <row r="3161">
          <cell r="EM3161">
            <v>0</v>
          </cell>
        </row>
        <row r="3162">
          <cell r="EM3162">
            <v>0</v>
          </cell>
        </row>
        <row r="3163">
          <cell r="EM3163">
            <v>0</v>
          </cell>
        </row>
        <row r="3164">
          <cell r="EM3164">
            <v>0</v>
          </cell>
        </row>
        <row r="3165">
          <cell r="EM3165">
            <v>0</v>
          </cell>
        </row>
        <row r="3166">
          <cell r="EM3166">
            <v>0</v>
          </cell>
        </row>
        <row r="3167">
          <cell r="EM3167">
            <v>0</v>
          </cell>
        </row>
        <row r="3168">
          <cell r="EM3168">
            <v>0</v>
          </cell>
        </row>
        <row r="3169">
          <cell r="EM3169">
            <v>0</v>
          </cell>
        </row>
        <row r="3170">
          <cell r="EM3170">
            <v>0</v>
          </cell>
        </row>
        <row r="3171">
          <cell r="EM3171">
            <v>0</v>
          </cell>
        </row>
        <row r="3172">
          <cell r="EM3172">
            <v>0</v>
          </cell>
        </row>
        <row r="3173">
          <cell r="EM3173">
            <v>0</v>
          </cell>
        </row>
        <row r="3174">
          <cell r="EM3174">
            <v>0</v>
          </cell>
        </row>
        <row r="3175">
          <cell r="EM3175">
            <v>0</v>
          </cell>
        </row>
        <row r="3176">
          <cell r="EM3176">
            <v>0</v>
          </cell>
        </row>
        <row r="3177">
          <cell r="EM3177">
            <v>0</v>
          </cell>
        </row>
        <row r="3178">
          <cell r="EM3178">
            <v>0</v>
          </cell>
        </row>
        <row r="3179">
          <cell r="EM3179">
            <v>0</v>
          </cell>
        </row>
        <row r="3180">
          <cell r="EM3180">
            <v>0</v>
          </cell>
        </row>
        <row r="3181">
          <cell r="EM3181">
            <v>0</v>
          </cell>
        </row>
        <row r="3182">
          <cell r="EM3182">
            <v>0</v>
          </cell>
        </row>
        <row r="3183">
          <cell r="EM3183">
            <v>0</v>
          </cell>
        </row>
        <row r="3184">
          <cell r="EM3184">
            <v>0</v>
          </cell>
        </row>
        <row r="3185">
          <cell r="EM3185">
            <v>0</v>
          </cell>
        </row>
        <row r="3186">
          <cell r="EM3186">
            <v>0</v>
          </cell>
        </row>
        <row r="3187">
          <cell r="EM3187">
            <v>0</v>
          </cell>
        </row>
        <row r="3188">
          <cell r="EM3188">
            <v>0</v>
          </cell>
        </row>
        <row r="3189">
          <cell r="EM3189">
            <v>0</v>
          </cell>
        </row>
        <row r="3190">
          <cell r="EM3190">
            <v>0</v>
          </cell>
        </row>
        <row r="3191">
          <cell r="EM3191">
            <v>0</v>
          </cell>
        </row>
        <row r="3192">
          <cell r="EM3192">
            <v>0</v>
          </cell>
        </row>
        <row r="3193">
          <cell r="EM3193">
            <v>0</v>
          </cell>
        </row>
        <row r="3194">
          <cell r="EM3194">
            <v>0</v>
          </cell>
        </row>
        <row r="3195">
          <cell r="EM3195">
            <v>0</v>
          </cell>
        </row>
        <row r="3196">
          <cell r="EM3196">
            <v>0</v>
          </cell>
        </row>
        <row r="3197">
          <cell r="EM3197">
            <v>0</v>
          </cell>
        </row>
        <row r="3198">
          <cell r="EM3198">
            <v>0</v>
          </cell>
        </row>
        <row r="3199">
          <cell r="EM3199">
            <v>0</v>
          </cell>
        </row>
        <row r="3200">
          <cell r="EM3200">
            <v>0</v>
          </cell>
        </row>
        <row r="3201">
          <cell r="EM3201">
            <v>0</v>
          </cell>
        </row>
        <row r="3202">
          <cell r="EM3202">
            <v>0</v>
          </cell>
        </row>
        <row r="3203">
          <cell r="EM3203">
            <v>0</v>
          </cell>
        </row>
        <row r="3204">
          <cell r="EM3204">
            <v>0</v>
          </cell>
        </row>
        <row r="3205">
          <cell r="EM3205">
            <v>0</v>
          </cell>
        </row>
        <row r="3206">
          <cell r="EM3206">
            <v>0</v>
          </cell>
        </row>
        <row r="3207">
          <cell r="EM3207">
            <v>0</v>
          </cell>
        </row>
        <row r="3208">
          <cell r="EM3208">
            <v>0</v>
          </cell>
        </row>
        <row r="3209">
          <cell r="EM3209">
            <v>0</v>
          </cell>
        </row>
        <row r="3210">
          <cell r="EM3210">
            <v>0</v>
          </cell>
        </row>
        <row r="3211">
          <cell r="EM3211">
            <v>0</v>
          </cell>
        </row>
        <row r="3212">
          <cell r="EM3212">
            <v>0</v>
          </cell>
        </row>
        <row r="3213">
          <cell r="EM3213">
            <v>0</v>
          </cell>
        </row>
        <row r="3214">
          <cell r="EM3214">
            <v>0</v>
          </cell>
        </row>
        <row r="3215">
          <cell r="EM3215">
            <v>0</v>
          </cell>
        </row>
        <row r="3216">
          <cell r="EM3216">
            <v>0</v>
          </cell>
        </row>
        <row r="3217">
          <cell r="EM3217">
            <v>0</v>
          </cell>
        </row>
        <row r="3218">
          <cell r="EM3218">
            <v>0</v>
          </cell>
        </row>
        <row r="3219">
          <cell r="EM3219">
            <v>0</v>
          </cell>
        </row>
        <row r="3220">
          <cell r="EM3220">
            <v>0</v>
          </cell>
        </row>
        <row r="3221">
          <cell r="EM3221">
            <v>0</v>
          </cell>
        </row>
        <row r="3222">
          <cell r="EM3222">
            <v>0</v>
          </cell>
        </row>
        <row r="3223">
          <cell r="EM3223">
            <v>0</v>
          </cell>
        </row>
        <row r="3224">
          <cell r="EM3224">
            <v>0</v>
          </cell>
        </row>
        <row r="3225">
          <cell r="EM3225">
            <v>0</v>
          </cell>
        </row>
        <row r="3226">
          <cell r="EM3226">
            <v>0</v>
          </cell>
        </row>
        <row r="3227">
          <cell r="EM3227">
            <v>0</v>
          </cell>
        </row>
        <row r="3228">
          <cell r="EM3228">
            <v>0</v>
          </cell>
        </row>
        <row r="3229">
          <cell r="EM3229">
            <v>0</v>
          </cell>
        </row>
        <row r="3230">
          <cell r="EM3230">
            <v>0</v>
          </cell>
        </row>
        <row r="3231">
          <cell r="EM3231">
            <v>0</v>
          </cell>
        </row>
        <row r="3232">
          <cell r="EM3232">
            <v>0</v>
          </cell>
        </row>
        <row r="3233">
          <cell r="EM3233">
            <v>0</v>
          </cell>
        </row>
        <row r="3234">
          <cell r="EM3234">
            <v>0</v>
          </cell>
        </row>
        <row r="3235">
          <cell r="EM3235">
            <v>0</v>
          </cell>
        </row>
        <row r="3236">
          <cell r="EM3236">
            <v>0</v>
          </cell>
        </row>
        <row r="3237">
          <cell r="EM3237">
            <v>0</v>
          </cell>
        </row>
        <row r="3238">
          <cell r="EM3238">
            <v>0</v>
          </cell>
        </row>
        <row r="3239">
          <cell r="EM3239">
            <v>0</v>
          </cell>
        </row>
        <row r="3240">
          <cell r="EM3240">
            <v>0</v>
          </cell>
        </row>
        <row r="3241">
          <cell r="EM3241">
            <v>0</v>
          </cell>
        </row>
        <row r="3242">
          <cell r="EM3242">
            <v>0</v>
          </cell>
        </row>
        <row r="3243">
          <cell r="EM3243">
            <v>0</v>
          </cell>
        </row>
        <row r="3244">
          <cell r="EM3244">
            <v>0</v>
          </cell>
        </row>
        <row r="3245">
          <cell r="EM3245">
            <v>0</v>
          </cell>
        </row>
        <row r="3246">
          <cell r="EM3246">
            <v>0</v>
          </cell>
        </row>
        <row r="3247">
          <cell r="EM3247">
            <v>0</v>
          </cell>
        </row>
        <row r="3248">
          <cell r="EM3248">
            <v>0</v>
          </cell>
        </row>
        <row r="3249">
          <cell r="EM3249">
            <v>0</v>
          </cell>
        </row>
        <row r="3250">
          <cell r="EM3250">
            <v>0</v>
          </cell>
        </row>
        <row r="3251">
          <cell r="EM3251">
            <v>0</v>
          </cell>
        </row>
        <row r="3252">
          <cell r="EM3252">
            <v>0</v>
          </cell>
        </row>
        <row r="3253">
          <cell r="EM3253">
            <v>0</v>
          </cell>
        </row>
        <row r="3254">
          <cell r="EM3254">
            <v>0</v>
          </cell>
        </row>
        <row r="3255">
          <cell r="EM3255">
            <v>0</v>
          </cell>
        </row>
        <row r="3256">
          <cell r="EM3256">
            <v>0</v>
          </cell>
        </row>
        <row r="3257">
          <cell r="EM3257">
            <v>0</v>
          </cell>
        </row>
        <row r="3258">
          <cell r="EM3258">
            <v>0</v>
          </cell>
        </row>
        <row r="3259">
          <cell r="EM3259">
            <v>0</v>
          </cell>
        </row>
        <row r="3260">
          <cell r="EM3260">
            <v>0</v>
          </cell>
        </row>
        <row r="3261">
          <cell r="EM3261">
            <v>0</v>
          </cell>
        </row>
        <row r="3262">
          <cell r="EM3262">
            <v>0</v>
          </cell>
        </row>
        <row r="3263">
          <cell r="EM3263">
            <v>0</v>
          </cell>
        </row>
        <row r="3264">
          <cell r="EM3264">
            <v>0</v>
          </cell>
        </row>
        <row r="3265">
          <cell r="EM3265">
            <v>0</v>
          </cell>
        </row>
        <row r="3266">
          <cell r="EM3266">
            <v>0</v>
          </cell>
        </row>
        <row r="3267">
          <cell r="EM3267">
            <v>0</v>
          </cell>
        </row>
        <row r="3268">
          <cell r="EM3268">
            <v>0</v>
          </cell>
        </row>
        <row r="3269">
          <cell r="EM3269">
            <v>0</v>
          </cell>
        </row>
        <row r="3270">
          <cell r="EM3270">
            <v>0</v>
          </cell>
        </row>
        <row r="3271">
          <cell r="EM3271">
            <v>0</v>
          </cell>
        </row>
        <row r="3272">
          <cell r="EM3272">
            <v>0</v>
          </cell>
        </row>
        <row r="3273">
          <cell r="EM3273">
            <v>0</v>
          </cell>
        </row>
        <row r="3274">
          <cell r="EM3274">
            <v>0</v>
          </cell>
        </row>
        <row r="3275">
          <cell r="EM3275">
            <v>0</v>
          </cell>
        </row>
        <row r="3276">
          <cell r="EM3276">
            <v>0</v>
          </cell>
        </row>
        <row r="3277">
          <cell r="EM3277">
            <v>0</v>
          </cell>
        </row>
        <row r="3278">
          <cell r="EM3278">
            <v>0</v>
          </cell>
        </row>
        <row r="3279">
          <cell r="EM3279">
            <v>0</v>
          </cell>
        </row>
        <row r="3280">
          <cell r="EM3280">
            <v>0</v>
          </cell>
        </row>
        <row r="3281">
          <cell r="EM3281">
            <v>0</v>
          </cell>
        </row>
        <row r="3282">
          <cell r="EM3282">
            <v>0</v>
          </cell>
        </row>
        <row r="3283">
          <cell r="EM3283">
            <v>0</v>
          </cell>
        </row>
        <row r="3284">
          <cell r="EM3284">
            <v>0</v>
          </cell>
        </row>
        <row r="3285">
          <cell r="EM3285">
            <v>0</v>
          </cell>
        </row>
        <row r="3286">
          <cell r="EM3286">
            <v>0</v>
          </cell>
        </row>
        <row r="3287">
          <cell r="EM3287">
            <v>0</v>
          </cell>
        </row>
        <row r="3288">
          <cell r="EM3288">
            <v>0</v>
          </cell>
        </row>
        <row r="3289">
          <cell r="EM3289">
            <v>0</v>
          </cell>
        </row>
        <row r="3290">
          <cell r="EM3290">
            <v>0</v>
          </cell>
        </row>
        <row r="3291">
          <cell r="EM3291">
            <v>0</v>
          </cell>
        </row>
        <row r="3292">
          <cell r="EM3292">
            <v>0</v>
          </cell>
        </row>
        <row r="3293">
          <cell r="EM3293">
            <v>0</v>
          </cell>
        </row>
        <row r="3294">
          <cell r="EM3294">
            <v>0</v>
          </cell>
        </row>
        <row r="3295">
          <cell r="EM3295">
            <v>0</v>
          </cell>
        </row>
        <row r="3296">
          <cell r="EM3296">
            <v>0</v>
          </cell>
        </row>
        <row r="3297">
          <cell r="EM3297">
            <v>0</v>
          </cell>
        </row>
        <row r="3298">
          <cell r="EM3298">
            <v>0</v>
          </cell>
        </row>
        <row r="3299">
          <cell r="EM3299">
            <v>0</v>
          </cell>
        </row>
        <row r="3300">
          <cell r="EM3300">
            <v>0</v>
          </cell>
        </row>
        <row r="3301">
          <cell r="EM3301">
            <v>0</v>
          </cell>
        </row>
        <row r="3302">
          <cell r="EM3302">
            <v>0</v>
          </cell>
        </row>
        <row r="3303">
          <cell r="EM3303">
            <v>0</v>
          </cell>
        </row>
        <row r="3304">
          <cell r="EM3304">
            <v>0</v>
          </cell>
        </row>
        <row r="3305">
          <cell r="EM3305">
            <v>0</v>
          </cell>
        </row>
        <row r="3306">
          <cell r="EM3306">
            <v>0</v>
          </cell>
        </row>
        <row r="3307">
          <cell r="EM3307">
            <v>0</v>
          </cell>
        </row>
        <row r="3308">
          <cell r="EM3308">
            <v>0</v>
          </cell>
        </row>
        <row r="3309">
          <cell r="EM3309">
            <v>0</v>
          </cell>
        </row>
        <row r="3310">
          <cell r="EM3310">
            <v>0</v>
          </cell>
        </row>
        <row r="3311">
          <cell r="EM3311">
            <v>0</v>
          </cell>
        </row>
        <row r="3312">
          <cell r="EM3312">
            <v>0</v>
          </cell>
        </row>
        <row r="3313">
          <cell r="EM3313">
            <v>0</v>
          </cell>
        </row>
        <row r="3314">
          <cell r="EM3314">
            <v>0</v>
          </cell>
        </row>
        <row r="3315">
          <cell r="EM3315">
            <v>0</v>
          </cell>
        </row>
        <row r="3316">
          <cell r="EM3316">
            <v>0</v>
          </cell>
        </row>
        <row r="3317">
          <cell r="EM3317">
            <v>0</v>
          </cell>
        </row>
        <row r="3318">
          <cell r="EM3318">
            <v>0</v>
          </cell>
        </row>
        <row r="3319">
          <cell r="EM3319">
            <v>0</v>
          </cell>
        </row>
        <row r="3320">
          <cell r="EM3320">
            <v>0</v>
          </cell>
        </row>
        <row r="3321">
          <cell r="EM3321">
            <v>0</v>
          </cell>
        </row>
        <row r="3322">
          <cell r="EM3322">
            <v>0</v>
          </cell>
        </row>
        <row r="3323">
          <cell r="EM3323">
            <v>0</v>
          </cell>
        </row>
        <row r="3324">
          <cell r="EM3324">
            <v>0</v>
          </cell>
        </row>
        <row r="3325">
          <cell r="EM3325">
            <v>0</v>
          </cell>
        </row>
        <row r="3326">
          <cell r="EM3326">
            <v>0</v>
          </cell>
        </row>
        <row r="3327">
          <cell r="EM3327">
            <v>0</v>
          </cell>
        </row>
        <row r="3328">
          <cell r="EM3328">
            <v>0</v>
          </cell>
        </row>
        <row r="3329">
          <cell r="EM3329">
            <v>0</v>
          </cell>
        </row>
        <row r="3330">
          <cell r="EM3330">
            <v>0</v>
          </cell>
        </row>
        <row r="3331">
          <cell r="EM3331">
            <v>0</v>
          </cell>
        </row>
        <row r="3332">
          <cell r="EM3332">
            <v>0</v>
          </cell>
        </row>
        <row r="3333">
          <cell r="EM3333">
            <v>0</v>
          </cell>
        </row>
        <row r="3334">
          <cell r="EM3334">
            <v>0</v>
          </cell>
        </row>
        <row r="3335">
          <cell r="EM3335">
            <v>0</v>
          </cell>
        </row>
        <row r="3336">
          <cell r="EM3336">
            <v>0</v>
          </cell>
        </row>
        <row r="3337">
          <cell r="EM3337">
            <v>0</v>
          </cell>
        </row>
        <row r="3338">
          <cell r="EM3338">
            <v>0</v>
          </cell>
        </row>
        <row r="3339">
          <cell r="EM3339">
            <v>0</v>
          </cell>
        </row>
        <row r="3340">
          <cell r="EM3340">
            <v>0</v>
          </cell>
        </row>
        <row r="3341">
          <cell r="EM3341">
            <v>0</v>
          </cell>
        </row>
        <row r="3342">
          <cell r="EM3342">
            <v>0</v>
          </cell>
        </row>
        <row r="3343">
          <cell r="EM3343">
            <v>0</v>
          </cell>
        </row>
        <row r="3344">
          <cell r="EM3344">
            <v>0</v>
          </cell>
        </row>
        <row r="3345">
          <cell r="EM3345">
            <v>0</v>
          </cell>
        </row>
        <row r="3346">
          <cell r="EM3346">
            <v>0</v>
          </cell>
        </row>
        <row r="3347">
          <cell r="EM3347">
            <v>0</v>
          </cell>
        </row>
        <row r="3348">
          <cell r="EM3348">
            <v>0</v>
          </cell>
        </row>
        <row r="3349">
          <cell r="EM3349">
            <v>0</v>
          </cell>
        </row>
        <row r="3350">
          <cell r="EM3350">
            <v>0</v>
          </cell>
        </row>
        <row r="3351">
          <cell r="EM3351">
            <v>0</v>
          </cell>
        </row>
        <row r="3352">
          <cell r="EM3352">
            <v>0</v>
          </cell>
        </row>
        <row r="3353">
          <cell r="EM3353">
            <v>0</v>
          </cell>
        </row>
        <row r="3354">
          <cell r="EM3354">
            <v>0</v>
          </cell>
        </row>
        <row r="3355">
          <cell r="EM3355">
            <v>0</v>
          </cell>
        </row>
        <row r="3356">
          <cell r="EM3356">
            <v>0</v>
          </cell>
        </row>
        <row r="3357">
          <cell r="EM3357">
            <v>0</v>
          </cell>
        </row>
        <row r="3358">
          <cell r="EM3358">
            <v>0</v>
          </cell>
        </row>
        <row r="3359">
          <cell r="EM3359">
            <v>0</v>
          </cell>
        </row>
        <row r="3360">
          <cell r="EM3360">
            <v>0</v>
          </cell>
        </row>
        <row r="3361">
          <cell r="EM3361">
            <v>0</v>
          </cell>
        </row>
        <row r="3362">
          <cell r="EM3362">
            <v>0</v>
          </cell>
        </row>
        <row r="3363">
          <cell r="EM3363">
            <v>0</v>
          </cell>
        </row>
        <row r="3364">
          <cell r="EM3364">
            <v>0</v>
          </cell>
        </row>
        <row r="3365">
          <cell r="EM3365">
            <v>0</v>
          </cell>
        </row>
        <row r="3366">
          <cell r="EM3366">
            <v>0</v>
          </cell>
        </row>
        <row r="3367">
          <cell r="EM3367">
            <v>0</v>
          </cell>
        </row>
        <row r="3368">
          <cell r="EM3368">
            <v>0</v>
          </cell>
        </row>
        <row r="3369">
          <cell r="EM3369">
            <v>0</v>
          </cell>
        </row>
        <row r="3370">
          <cell r="EM3370">
            <v>0</v>
          </cell>
        </row>
        <row r="3371">
          <cell r="EM3371">
            <v>0</v>
          </cell>
        </row>
        <row r="3372">
          <cell r="EM3372">
            <v>0</v>
          </cell>
        </row>
        <row r="3373">
          <cell r="EM3373">
            <v>0</v>
          </cell>
        </row>
        <row r="3374">
          <cell r="EM3374">
            <v>0</v>
          </cell>
        </row>
        <row r="3375">
          <cell r="EM3375">
            <v>0</v>
          </cell>
        </row>
        <row r="3376">
          <cell r="EM3376">
            <v>0</v>
          </cell>
        </row>
        <row r="3377">
          <cell r="EM3377">
            <v>0</v>
          </cell>
        </row>
        <row r="3378">
          <cell r="EM3378">
            <v>0</v>
          </cell>
        </row>
        <row r="3379">
          <cell r="EM3379">
            <v>0</v>
          </cell>
        </row>
        <row r="3380">
          <cell r="EM3380">
            <v>0</v>
          </cell>
        </row>
        <row r="3381">
          <cell r="EM3381">
            <v>0</v>
          </cell>
        </row>
        <row r="3382">
          <cell r="EM3382">
            <v>0</v>
          </cell>
        </row>
        <row r="3383">
          <cell r="EM3383">
            <v>0</v>
          </cell>
        </row>
        <row r="3384">
          <cell r="EM3384">
            <v>0</v>
          </cell>
        </row>
        <row r="3385">
          <cell r="EM3385">
            <v>0</v>
          </cell>
        </row>
        <row r="3386">
          <cell r="EM3386">
            <v>0</v>
          </cell>
        </row>
        <row r="3387">
          <cell r="EM3387">
            <v>0</v>
          </cell>
        </row>
        <row r="3388">
          <cell r="EM3388">
            <v>0</v>
          </cell>
        </row>
        <row r="3389">
          <cell r="EM3389">
            <v>0</v>
          </cell>
        </row>
        <row r="3390">
          <cell r="EM3390">
            <v>0</v>
          </cell>
        </row>
        <row r="3391">
          <cell r="EM3391">
            <v>0</v>
          </cell>
        </row>
        <row r="3392">
          <cell r="EM3392">
            <v>0</v>
          </cell>
        </row>
        <row r="3393">
          <cell r="EM3393">
            <v>0</v>
          </cell>
        </row>
        <row r="3394">
          <cell r="EM3394">
            <v>0</v>
          </cell>
        </row>
        <row r="3395">
          <cell r="EM3395">
            <v>0</v>
          </cell>
        </row>
        <row r="3396">
          <cell r="EM3396">
            <v>0</v>
          </cell>
        </row>
        <row r="3397">
          <cell r="EM3397">
            <v>0</v>
          </cell>
        </row>
        <row r="3398">
          <cell r="EM3398">
            <v>0</v>
          </cell>
        </row>
        <row r="3399">
          <cell r="EM3399">
            <v>0</v>
          </cell>
        </row>
        <row r="3400">
          <cell r="EM3400">
            <v>0</v>
          </cell>
        </row>
        <row r="3401">
          <cell r="EM3401">
            <v>0</v>
          </cell>
        </row>
        <row r="3402">
          <cell r="EM3402">
            <v>0</v>
          </cell>
        </row>
        <row r="3403">
          <cell r="EM3403">
            <v>0</v>
          </cell>
        </row>
        <row r="3404">
          <cell r="EM3404">
            <v>0</v>
          </cell>
        </row>
        <row r="3405">
          <cell r="EM3405">
            <v>0</v>
          </cell>
        </row>
        <row r="3406">
          <cell r="EM3406">
            <v>0</v>
          </cell>
        </row>
        <row r="3407">
          <cell r="EM3407">
            <v>0</v>
          </cell>
        </row>
        <row r="3408">
          <cell r="EM3408">
            <v>0</v>
          </cell>
        </row>
        <row r="3409">
          <cell r="EM3409">
            <v>0</v>
          </cell>
        </row>
        <row r="3410">
          <cell r="EM3410">
            <v>0</v>
          </cell>
        </row>
        <row r="3411">
          <cell r="EM3411">
            <v>0</v>
          </cell>
        </row>
        <row r="3412">
          <cell r="EM3412">
            <v>0</v>
          </cell>
        </row>
        <row r="3413">
          <cell r="EM3413">
            <v>0</v>
          </cell>
        </row>
        <row r="3414">
          <cell r="EM3414">
            <v>0</v>
          </cell>
        </row>
        <row r="3415">
          <cell r="EM3415">
            <v>0</v>
          </cell>
        </row>
        <row r="3416">
          <cell r="EM3416">
            <v>0</v>
          </cell>
        </row>
        <row r="3417">
          <cell r="EM3417">
            <v>0</v>
          </cell>
        </row>
        <row r="3418">
          <cell r="EM3418">
            <v>0</v>
          </cell>
        </row>
        <row r="3419">
          <cell r="EM3419">
            <v>0</v>
          </cell>
        </row>
        <row r="3420">
          <cell r="EM3420">
            <v>0</v>
          </cell>
        </row>
        <row r="3421">
          <cell r="EM3421">
            <v>0</v>
          </cell>
        </row>
        <row r="3422">
          <cell r="EM3422">
            <v>0</v>
          </cell>
        </row>
        <row r="3423">
          <cell r="EM3423">
            <v>0</v>
          </cell>
        </row>
        <row r="3424">
          <cell r="EM3424">
            <v>0</v>
          </cell>
        </row>
        <row r="3425">
          <cell r="EM3425">
            <v>0</v>
          </cell>
        </row>
        <row r="3426">
          <cell r="EM3426">
            <v>0</v>
          </cell>
        </row>
        <row r="3427">
          <cell r="EM3427">
            <v>0</v>
          </cell>
        </row>
        <row r="3428">
          <cell r="EM3428">
            <v>0</v>
          </cell>
        </row>
        <row r="3429">
          <cell r="EM3429">
            <v>0</v>
          </cell>
        </row>
        <row r="3430">
          <cell r="EM3430">
            <v>0</v>
          </cell>
        </row>
        <row r="3431">
          <cell r="EM3431">
            <v>0</v>
          </cell>
        </row>
        <row r="3432">
          <cell r="EM3432">
            <v>0</v>
          </cell>
        </row>
        <row r="3433">
          <cell r="EM3433">
            <v>0</v>
          </cell>
        </row>
        <row r="3434">
          <cell r="EM3434">
            <v>0</v>
          </cell>
        </row>
        <row r="3435">
          <cell r="EM3435">
            <v>0</v>
          </cell>
        </row>
        <row r="3436">
          <cell r="EM3436">
            <v>0</v>
          </cell>
        </row>
        <row r="3437">
          <cell r="EM3437">
            <v>0</v>
          </cell>
        </row>
        <row r="3438">
          <cell r="EM3438">
            <v>0</v>
          </cell>
        </row>
        <row r="3439">
          <cell r="EM3439">
            <v>0</v>
          </cell>
        </row>
        <row r="3440">
          <cell r="EM3440">
            <v>0</v>
          </cell>
        </row>
        <row r="3441">
          <cell r="EM3441">
            <v>0</v>
          </cell>
        </row>
        <row r="3442">
          <cell r="EM3442">
            <v>0</v>
          </cell>
        </row>
        <row r="3443">
          <cell r="EM3443">
            <v>0</v>
          </cell>
        </row>
        <row r="3444">
          <cell r="EM3444">
            <v>0</v>
          </cell>
        </row>
        <row r="3445">
          <cell r="EM3445">
            <v>0</v>
          </cell>
        </row>
        <row r="3446">
          <cell r="EM3446">
            <v>0</v>
          </cell>
        </row>
        <row r="3447">
          <cell r="EM3447">
            <v>0</v>
          </cell>
        </row>
        <row r="3448">
          <cell r="EM3448">
            <v>0</v>
          </cell>
        </row>
        <row r="3449">
          <cell r="EM3449">
            <v>0</v>
          </cell>
        </row>
        <row r="3450">
          <cell r="EM3450">
            <v>0</v>
          </cell>
        </row>
        <row r="3451">
          <cell r="EM3451">
            <v>0</v>
          </cell>
        </row>
        <row r="3452">
          <cell r="EM3452">
            <v>0</v>
          </cell>
        </row>
        <row r="3453">
          <cell r="EM3453">
            <v>0</v>
          </cell>
        </row>
        <row r="3454">
          <cell r="EM3454">
            <v>0</v>
          </cell>
        </row>
        <row r="3455">
          <cell r="EM3455">
            <v>0</v>
          </cell>
        </row>
        <row r="3456">
          <cell r="EM3456">
            <v>0</v>
          </cell>
        </row>
        <row r="3457">
          <cell r="EM3457">
            <v>0</v>
          </cell>
        </row>
        <row r="3458">
          <cell r="EM3458">
            <v>0</v>
          </cell>
        </row>
        <row r="3459">
          <cell r="EM3459">
            <v>0</v>
          </cell>
        </row>
        <row r="3460">
          <cell r="EM3460">
            <v>0</v>
          </cell>
        </row>
        <row r="3461">
          <cell r="EM3461">
            <v>0</v>
          </cell>
        </row>
        <row r="3462">
          <cell r="EM3462">
            <v>0</v>
          </cell>
        </row>
        <row r="3463">
          <cell r="EM3463">
            <v>0</v>
          </cell>
        </row>
        <row r="3464">
          <cell r="EM3464">
            <v>0</v>
          </cell>
        </row>
        <row r="3465">
          <cell r="EM3465">
            <v>0</v>
          </cell>
        </row>
        <row r="3466">
          <cell r="EM3466">
            <v>0</v>
          </cell>
        </row>
        <row r="3467">
          <cell r="EM3467">
            <v>0</v>
          </cell>
        </row>
        <row r="3468">
          <cell r="EM3468">
            <v>0</v>
          </cell>
        </row>
        <row r="3469">
          <cell r="EM3469">
            <v>0</v>
          </cell>
        </row>
        <row r="3470">
          <cell r="EM3470">
            <v>0</v>
          </cell>
        </row>
        <row r="3471">
          <cell r="EM3471">
            <v>0</v>
          </cell>
        </row>
        <row r="3472">
          <cell r="EM3472">
            <v>0</v>
          </cell>
        </row>
        <row r="3473">
          <cell r="EM3473">
            <v>0</v>
          </cell>
        </row>
        <row r="3474">
          <cell r="EM3474">
            <v>0</v>
          </cell>
        </row>
        <row r="3475">
          <cell r="EM3475">
            <v>0</v>
          </cell>
        </row>
        <row r="3476">
          <cell r="EM3476">
            <v>0</v>
          </cell>
        </row>
        <row r="3477">
          <cell r="EM3477">
            <v>0</v>
          </cell>
        </row>
        <row r="3478">
          <cell r="EM3478">
            <v>0</v>
          </cell>
        </row>
        <row r="3479">
          <cell r="EM3479">
            <v>0</v>
          </cell>
        </row>
        <row r="3480">
          <cell r="EM3480">
            <v>0</v>
          </cell>
        </row>
        <row r="3481">
          <cell r="EM3481">
            <v>0</v>
          </cell>
        </row>
        <row r="3482">
          <cell r="EM3482">
            <v>0</v>
          </cell>
        </row>
        <row r="3483">
          <cell r="EM3483">
            <v>0</v>
          </cell>
        </row>
        <row r="3484">
          <cell r="EM3484">
            <v>0</v>
          </cell>
        </row>
        <row r="3485">
          <cell r="EM3485">
            <v>0</v>
          </cell>
        </row>
        <row r="3486">
          <cell r="EM3486">
            <v>0</v>
          </cell>
        </row>
        <row r="3487">
          <cell r="EM3487">
            <v>0</v>
          </cell>
        </row>
        <row r="3488">
          <cell r="EM3488">
            <v>0</v>
          </cell>
        </row>
        <row r="3489">
          <cell r="EM3489">
            <v>0</v>
          </cell>
        </row>
        <row r="3490">
          <cell r="EM3490">
            <v>0</v>
          </cell>
        </row>
        <row r="3491">
          <cell r="EM3491">
            <v>0</v>
          </cell>
        </row>
        <row r="3492">
          <cell r="EM3492">
            <v>0</v>
          </cell>
        </row>
        <row r="3493">
          <cell r="EM3493">
            <v>0</v>
          </cell>
        </row>
        <row r="3494">
          <cell r="EM3494">
            <v>0</v>
          </cell>
        </row>
        <row r="3495">
          <cell r="EM3495">
            <v>0</v>
          </cell>
        </row>
        <row r="3496">
          <cell r="EM3496">
            <v>0</v>
          </cell>
        </row>
        <row r="3497">
          <cell r="EM3497">
            <v>0</v>
          </cell>
        </row>
        <row r="3498">
          <cell r="EM3498">
            <v>0</v>
          </cell>
        </row>
        <row r="3499">
          <cell r="EM3499">
            <v>0</v>
          </cell>
        </row>
        <row r="3500">
          <cell r="EM3500">
            <v>0</v>
          </cell>
        </row>
        <row r="3501">
          <cell r="EM3501">
            <v>0</v>
          </cell>
        </row>
        <row r="3502">
          <cell r="EM3502">
            <v>0</v>
          </cell>
        </row>
        <row r="3503">
          <cell r="EM3503">
            <v>0</v>
          </cell>
        </row>
        <row r="3504">
          <cell r="EM3504">
            <v>0</v>
          </cell>
        </row>
        <row r="3505">
          <cell r="EM3505">
            <v>0</v>
          </cell>
        </row>
        <row r="3506">
          <cell r="EM3506">
            <v>0</v>
          </cell>
        </row>
        <row r="3507">
          <cell r="EM3507">
            <v>0</v>
          </cell>
        </row>
        <row r="3508">
          <cell r="EM3508">
            <v>0</v>
          </cell>
        </row>
        <row r="3509">
          <cell r="EM3509">
            <v>0</v>
          </cell>
        </row>
        <row r="3510">
          <cell r="EM3510">
            <v>0</v>
          </cell>
        </row>
        <row r="3511">
          <cell r="EM3511">
            <v>0</v>
          </cell>
        </row>
        <row r="3512">
          <cell r="EM3512">
            <v>0</v>
          </cell>
        </row>
        <row r="3513">
          <cell r="EM3513">
            <v>0</v>
          </cell>
        </row>
        <row r="3514">
          <cell r="EM3514">
            <v>0</v>
          </cell>
        </row>
        <row r="3515">
          <cell r="EM3515">
            <v>0</v>
          </cell>
        </row>
        <row r="3516">
          <cell r="EM3516">
            <v>0</v>
          </cell>
        </row>
        <row r="3517">
          <cell r="EM3517">
            <v>0</v>
          </cell>
        </row>
        <row r="3518">
          <cell r="EM3518">
            <v>0</v>
          </cell>
        </row>
        <row r="3519">
          <cell r="EM3519">
            <v>0</v>
          </cell>
        </row>
        <row r="3520">
          <cell r="EM3520">
            <v>0</v>
          </cell>
        </row>
        <row r="3521">
          <cell r="EM3521">
            <v>0</v>
          </cell>
        </row>
        <row r="3522">
          <cell r="EM3522">
            <v>0</v>
          </cell>
        </row>
        <row r="3523">
          <cell r="EM3523">
            <v>0</v>
          </cell>
        </row>
        <row r="3524">
          <cell r="EM3524">
            <v>0</v>
          </cell>
        </row>
        <row r="3525">
          <cell r="EM3525">
            <v>0</v>
          </cell>
        </row>
        <row r="3526">
          <cell r="EM3526">
            <v>0</v>
          </cell>
        </row>
        <row r="3527">
          <cell r="EM3527">
            <v>0</v>
          </cell>
        </row>
        <row r="3528">
          <cell r="EM3528">
            <v>0</v>
          </cell>
        </row>
        <row r="3529">
          <cell r="EM3529">
            <v>0</v>
          </cell>
        </row>
        <row r="3530">
          <cell r="EM3530">
            <v>0</v>
          </cell>
        </row>
        <row r="3531">
          <cell r="EM3531">
            <v>0</v>
          </cell>
        </row>
        <row r="3532">
          <cell r="EM3532">
            <v>0</v>
          </cell>
        </row>
        <row r="3533">
          <cell r="EM3533">
            <v>0</v>
          </cell>
        </row>
        <row r="3534">
          <cell r="EM3534">
            <v>0</v>
          </cell>
        </row>
        <row r="3535">
          <cell r="EM3535">
            <v>0</v>
          </cell>
        </row>
        <row r="3536">
          <cell r="EM3536">
            <v>0</v>
          </cell>
        </row>
        <row r="3537">
          <cell r="EM3537">
            <v>0</v>
          </cell>
        </row>
        <row r="3538">
          <cell r="EM3538">
            <v>0</v>
          </cell>
        </row>
        <row r="3539">
          <cell r="EM3539">
            <v>0</v>
          </cell>
        </row>
        <row r="3540">
          <cell r="EM3540">
            <v>0</v>
          </cell>
        </row>
        <row r="3541">
          <cell r="EM3541">
            <v>0</v>
          </cell>
        </row>
        <row r="3542">
          <cell r="EM3542">
            <v>0</v>
          </cell>
        </row>
        <row r="3543">
          <cell r="EM3543">
            <v>0</v>
          </cell>
        </row>
        <row r="3544">
          <cell r="EM3544">
            <v>0</v>
          </cell>
        </row>
        <row r="3545">
          <cell r="EM3545">
            <v>0</v>
          </cell>
        </row>
        <row r="3546">
          <cell r="EM3546">
            <v>0</v>
          </cell>
        </row>
        <row r="3547">
          <cell r="EM3547">
            <v>0</v>
          </cell>
        </row>
        <row r="3548">
          <cell r="EM3548">
            <v>0</v>
          </cell>
        </row>
        <row r="3549">
          <cell r="EM3549">
            <v>0</v>
          </cell>
        </row>
        <row r="3550">
          <cell r="EM3550">
            <v>0</v>
          </cell>
        </row>
        <row r="3551">
          <cell r="EM3551">
            <v>0</v>
          </cell>
        </row>
        <row r="3552">
          <cell r="EM3552">
            <v>0</v>
          </cell>
        </row>
        <row r="3553">
          <cell r="EM3553">
            <v>0</v>
          </cell>
        </row>
        <row r="3554">
          <cell r="EM3554">
            <v>0</v>
          </cell>
        </row>
        <row r="3555">
          <cell r="EM3555">
            <v>0</v>
          </cell>
        </row>
        <row r="3556">
          <cell r="EM3556">
            <v>0</v>
          </cell>
        </row>
        <row r="3557">
          <cell r="EM3557">
            <v>0</v>
          </cell>
        </row>
        <row r="3558">
          <cell r="EM3558">
            <v>0</v>
          </cell>
        </row>
        <row r="3559">
          <cell r="EM3559">
            <v>0</v>
          </cell>
        </row>
        <row r="3560">
          <cell r="EM3560">
            <v>0</v>
          </cell>
        </row>
        <row r="3561">
          <cell r="EM3561">
            <v>0</v>
          </cell>
        </row>
        <row r="3562">
          <cell r="EM3562">
            <v>0</v>
          </cell>
        </row>
        <row r="3563">
          <cell r="EM3563">
            <v>0</v>
          </cell>
        </row>
        <row r="3564">
          <cell r="EM3564">
            <v>0</v>
          </cell>
        </row>
        <row r="3565">
          <cell r="EM3565">
            <v>0</v>
          </cell>
        </row>
        <row r="3566">
          <cell r="EM3566">
            <v>0</v>
          </cell>
        </row>
        <row r="3567">
          <cell r="EM3567">
            <v>0</v>
          </cell>
        </row>
        <row r="3568">
          <cell r="EM3568">
            <v>0</v>
          </cell>
        </row>
        <row r="3569">
          <cell r="EM3569">
            <v>0</v>
          </cell>
        </row>
        <row r="3570">
          <cell r="EM3570">
            <v>0</v>
          </cell>
        </row>
        <row r="3571">
          <cell r="EM3571">
            <v>0</v>
          </cell>
        </row>
        <row r="3572">
          <cell r="EM3572">
            <v>0</v>
          </cell>
        </row>
        <row r="3573">
          <cell r="EM3573">
            <v>0</v>
          </cell>
        </row>
        <row r="3574">
          <cell r="EM3574">
            <v>0</v>
          </cell>
        </row>
        <row r="3575">
          <cell r="EM3575">
            <v>0</v>
          </cell>
        </row>
        <row r="3576">
          <cell r="EM3576">
            <v>0</v>
          </cell>
        </row>
        <row r="3577">
          <cell r="EM3577">
            <v>0</v>
          </cell>
        </row>
        <row r="3578">
          <cell r="EM3578">
            <v>0</v>
          </cell>
        </row>
        <row r="3579">
          <cell r="EM3579">
            <v>0</v>
          </cell>
        </row>
        <row r="3580">
          <cell r="EM3580">
            <v>0</v>
          </cell>
        </row>
        <row r="3581">
          <cell r="EM3581">
            <v>0</v>
          </cell>
        </row>
        <row r="3582">
          <cell r="EM3582">
            <v>0</v>
          </cell>
        </row>
        <row r="3583">
          <cell r="EM3583">
            <v>0</v>
          </cell>
        </row>
        <row r="3584">
          <cell r="EM3584">
            <v>0</v>
          </cell>
        </row>
        <row r="3585">
          <cell r="EM3585">
            <v>0</v>
          </cell>
        </row>
        <row r="3586">
          <cell r="EM3586">
            <v>0</v>
          </cell>
        </row>
        <row r="3587">
          <cell r="EM3587">
            <v>0</v>
          </cell>
        </row>
        <row r="3588">
          <cell r="EM3588">
            <v>0</v>
          </cell>
        </row>
        <row r="3589">
          <cell r="EM3589">
            <v>0</v>
          </cell>
        </row>
        <row r="3590">
          <cell r="EM3590">
            <v>0</v>
          </cell>
        </row>
        <row r="3591">
          <cell r="EM3591">
            <v>0</v>
          </cell>
        </row>
        <row r="3592">
          <cell r="EM3592">
            <v>0</v>
          </cell>
        </row>
        <row r="3593">
          <cell r="EM3593">
            <v>0</v>
          </cell>
        </row>
        <row r="3594">
          <cell r="EM3594">
            <v>0</v>
          </cell>
        </row>
        <row r="3595">
          <cell r="EM3595">
            <v>0</v>
          </cell>
        </row>
        <row r="3596">
          <cell r="EM3596">
            <v>0</v>
          </cell>
        </row>
        <row r="3597">
          <cell r="EM3597">
            <v>0</v>
          </cell>
        </row>
        <row r="3598">
          <cell r="EM3598">
            <v>0</v>
          </cell>
        </row>
        <row r="3599">
          <cell r="EM3599">
            <v>0</v>
          </cell>
        </row>
        <row r="3600">
          <cell r="EM3600">
            <v>0</v>
          </cell>
        </row>
        <row r="3601">
          <cell r="EM3601">
            <v>0</v>
          </cell>
        </row>
        <row r="3602">
          <cell r="EM3602">
            <v>0</v>
          </cell>
        </row>
        <row r="3603">
          <cell r="EM3603">
            <v>0</v>
          </cell>
        </row>
        <row r="3604">
          <cell r="EM3604">
            <v>0</v>
          </cell>
        </row>
        <row r="3605">
          <cell r="EM3605">
            <v>0</v>
          </cell>
        </row>
        <row r="3606">
          <cell r="EM3606">
            <v>0</v>
          </cell>
        </row>
        <row r="3607">
          <cell r="EM3607">
            <v>0</v>
          </cell>
        </row>
        <row r="3608">
          <cell r="EM3608">
            <v>0</v>
          </cell>
        </row>
        <row r="3609">
          <cell r="EM3609">
            <v>0</v>
          </cell>
        </row>
        <row r="3610">
          <cell r="EM3610">
            <v>0</v>
          </cell>
        </row>
        <row r="3611">
          <cell r="EM3611">
            <v>0</v>
          </cell>
        </row>
        <row r="3612">
          <cell r="EM3612">
            <v>0</v>
          </cell>
        </row>
        <row r="3613">
          <cell r="EM3613">
            <v>0</v>
          </cell>
        </row>
        <row r="3614">
          <cell r="EM3614">
            <v>0</v>
          </cell>
        </row>
        <row r="3615">
          <cell r="EM3615">
            <v>0</v>
          </cell>
        </row>
        <row r="3616">
          <cell r="EM3616">
            <v>0</v>
          </cell>
        </row>
        <row r="3617">
          <cell r="EM3617">
            <v>0</v>
          </cell>
        </row>
        <row r="3618">
          <cell r="EM3618">
            <v>0</v>
          </cell>
        </row>
        <row r="3619">
          <cell r="EM3619">
            <v>0</v>
          </cell>
        </row>
        <row r="3620">
          <cell r="EM3620">
            <v>0</v>
          </cell>
        </row>
        <row r="3621">
          <cell r="EM3621">
            <v>0</v>
          </cell>
        </row>
        <row r="3622">
          <cell r="EM3622">
            <v>0</v>
          </cell>
        </row>
        <row r="3623">
          <cell r="EM3623">
            <v>0</v>
          </cell>
        </row>
      </sheetData>
      <sheetData sheetId="3">
        <row r="1">
          <cell r="A1" t="str">
            <v>Bilan</v>
          </cell>
          <cell r="B1">
            <v>0</v>
          </cell>
          <cell r="C1" t="str">
            <v>PPA 2020-2024</v>
          </cell>
          <cell r="D1">
            <v>0</v>
          </cell>
          <cell r="E1">
            <v>0</v>
          </cell>
          <cell r="F1">
            <v>0</v>
          </cell>
          <cell r="G1">
            <v>0</v>
          </cell>
          <cell r="H1">
            <v>0</v>
          </cell>
          <cell r="I1" t="str">
            <v>REALITY</v>
          </cell>
          <cell r="J1">
            <v>0</v>
          </cell>
          <cell r="K1">
            <v>0</v>
          </cell>
          <cell r="L1">
            <v>0</v>
          </cell>
          <cell r="M1">
            <v>0</v>
          </cell>
          <cell r="N1">
            <v>0</v>
          </cell>
          <cell r="O1">
            <v>0</v>
          </cell>
          <cell r="P1">
            <v>0</v>
          </cell>
          <cell r="Q1">
            <v>0</v>
          </cell>
          <cell r="R1">
            <v>0</v>
          </cell>
          <cell r="S1">
            <v>0</v>
          </cell>
          <cell r="T1">
            <v>0</v>
          </cell>
          <cell r="U1">
            <v>0</v>
          </cell>
        </row>
        <row r="2">
          <cell r="B2">
            <v>0</v>
          </cell>
          <cell r="C2" t="str">
            <v>P 2019</v>
          </cell>
          <cell r="D2" t="str">
            <v>P 2020</v>
          </cell>
          <cell r="E2" t="str">
            <v>P 2021</v>
          </cell>
          <cell r="F2" t="str">
            <v>P 2022</v>
          </cell>
          <cell r="G2" t="str">
            <v>P 2023</v>
          </cell>
          <cell r="H2" t="str">
            <v>P 2024</v>
          </cell>
          <cell r="I2" t="str">
            <v>R 2012</v>
          </cell>
          <cell r="J2" t="str">
            <v>R 2013</v>
          </cell>
          <cell r="K2" t="str">
            <v>R 2014</v>
          </cell>
          <cell r="L2" t="str">
            <v>R 2015</v>
          </cell>
          <cell r="M2" t="str">
            <v>R 2016</v>
          </cell>
          <cell r="N2" t="str">
            <v>R 2017</v>
          </cell>
          <cell r="O2" t="str">
            <v>R 2018</v>
          </cell>
          <cell r="P2" t="str">
            <v>R 2019</v>
          </cell>
          <cell r="Q2" t="str">
            <v>R 2020</v>
          </cell>
          <cell r="R2" t="str">
            <v>R 2021</v>
          </cell>
          <cell r="S2" t="str">
            <v>R 2022</v>
          </cell>
          <cell r="T2" t="str">
            <v>R 2023</v>
          </cell>
          <cell r="U2" t="str">
            <v>R 2024</v>
          </cell>
        </row>
        <row r="3">
          <cell r="A3" t="str">
            <v>Cpte résultats</v>
          </cell>
          <cell r="B3">
            <v>0</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row>
        <row r="4">
          <cell r="A4" t="str">
            <v>600/8</v>
          </cell>
          <cell r="B4">
            <v>4</v>
          </cell>
          <cell r="C4">
            <v>0</v>
          </cell>
          <cell r="D4">
            <v>0</v>
          </cell>
          <cell r="E4">
            <v>0</v>
          </cell>
          <cell r="F4">
            <v>0</v>
          </cell>
          <cell r="G4">
            <v>0</v>
          </cell>
          <cell r="H4">
            <v>0</v>
          </cell>
          <cell r="I4">
            <v>24347656.18</v>
          </cell>
          <cell r="J4">
            <v>18010962.869999997</v>
          </cell>
          <cell r="K4">
            <v>17192464.330000002</v>
          </cell>
          <cell r="L4">
            <v>19302819.140000001</v>
          </cell>
          <cell r="M4">
            <v>16526591.77</v>
          </cell>
          <cell r="N4">
            <v>14325457.84</v>
          </cell>
          <cell r="O4">
            <v>13804731.279999999</v>
          </cell>
          <cell r="P4">
            <v>0</v>
          </cell>
          <cell r="Q4">
            <v>0</v>
          </cell>
          <cell r="R4">
            <v>0</v>
          </cell>
          <cell r="S4">
            <v>0</v>
          </cell>
          <cell r="T4">
            <v>0</v>
          </cell>
          <cell r="U4">
            <v>0</v>
          </cell>
        </row>
        <row r="5">
          <cell r="A5">
            <v>609</v>
          </cell>
          <cell r="B5">
            <v>5</v>
          </cell>
          <cell r="C5">
            <v>0</v>
          </cell>
          <cell r="D5">
            <v>0</v>
          </cell>
          <cell r="E5">
            <v>0</v>
          </cell>
          <cell r="F5">
            <v>0</v>
          </cell>
          <cell r="G5">
            <v>0</v>
          </cell>
          <cell r="H5">
            <v>0</v>
          </cell>
          <cell r="I5">
            <v>0</v>
          </cell>
          <cell r="J5">
            <v>0</v>
          </cell>
          <cell r="K5">
            <v>0</v>
          </cell>
          <cell r="L5">
            <v>0</v>
          </cell>
          <cell r="M5">
            <v>5992498.0899999999</v>
          </cell>
          <cell r="N5">
            <v>4839200.5599999996</v>
          </cell>
          <cell r="O5">
            <v>6839264.1699999999</v>
          </cell>
          <cell r="P5">
            <v>0</v>
          </cell>
          <cell r="Q5">
            <v>0</v>
          </cell>
          <cell r="R5">
            <v>0</v>
          </cell>
          <cell r="S5">
            <v>0</v>
          </cell>
          <cell r="T5">
            <v>0</v>
          </cell>
          <cell r="U5">
            <v>0</v>
          </cell>
        </row>
        <row r="6">
          <cell r="A6">
            <v>61</v>
          </cell>
          <cell r="B6">
            <v>6</v>
          </cell>
          <cell r="C6">
            <v>0</v>
          </cell>
          <cell r="D6">
            <v>0</v>
          </cell>
          <cell r="E6">
            <v>0</v>
          </cell>
          <cell r="F6">
            <v>0</v>
          </cell>
          <cell r="G6">
            <v>0</v>
          </cell>
          <cell r="H6">
            <v>0</v>
          </cell>
          <cell r="I6">
            <v>66268437.390000001</v>
          </cell>
          <cell r="J6">
            <v>67045500.61999999</v>
          </cell>
          <cell r="K6">
            <v>67624721.230000004</v>
          </cell>
          <cell r="L6">
            <v>70374292.310000002</v>
          </cell>
          <cell r="M6">
            <v>111920729.05</v>
          </cell>
          <cell r="N6">
            <v>71242582.739999995</v>
          </cell>
          <cell r="O6">
            <v>63954940.409999996</v>
          </cell>
          <cell r="P6">
            <v>0</v>
          </cell>
          <cell r="Q6">
            <v>0</v>
          </cell>
          <cell r="R6">
            <v>0</v>
          </cell>
          <cell r="S6">
            <v>0</v>
          </cell>
          <cell r="T6">
            <v>0</v>
          </cell>
          <cell r="U6">
            <v>0</v>
          </cell>
        </row>
        <row r="7">
          <cell r="A7">
            <v>62</v>
          </cell>
          <cell r="B7">
            <v>7</v>
          </cell>
          <cell r="C7">
            <v>0</v>
          </cell>
          <cell r="D7">
            <v>0</v>
          </cell>
          <cell r="E7">
            <v>0</v>
          </cell>
          <cell r="F7">
            <v>0</v>
          </cell>
          <cell r="G7">
            <v>0</v>
          </cell>
          <cell r="H7">
            <v>0</v>
          </cell>
          <cell r="I7">
            <v>61106206.54999999</v>
          </cell>
          <cell r="J7">
            <v>61523190.93</v>
          </cell>
          <cell r="K7">
            <v>61618779.719999999</v>
          </cell>
          <cell r="L7">
            <v>57146848.68</v>
          </cell>
          <cell r="M7">
            <v>55033046.509999998</v>
          </cell>
          <cell r="N7">
            <v>57422987.920000002</v>
          </cell>
          <cell r="O7">
            <v>63712715.009999998</v>
          </cell>
          <cell r="P7">
            <v>0</v>
          </cell>
          <cell r="Q7">
            <v>0</v>
          </cell>
          <cell r="R7">
            <v>0</v>
          </cell>
          <cell r="S7">
            <v>0</v>
          </cell>
          <cell r="T7">
            <v>0</v>
          </cell>
          <cell r="U7">
            <v>0</v>
          </cell>
        </row>
        <row r="8">
          <cell r="A8">
            <v>630</v>
          </cell>
          <cell r="B8">
            <v>8</v>
          </cell>
          <cell r="C8">
            <v>0</v>
          </cell>
          <cell r="D8">
            <v>0</v>
          </cell>
          <cell r="E8">
            <v>0</v>
          </cell>
          <cell r="F8">
            <v>0</v>
          </cell>
          <cell r="G8">
            <v>0</v>
          </cell>
          <cell r="H8">
            <v>0</v>
          </cell>
          <cell r="I8">
            <v>23922513.57</v>
          </cell>
          <cell r="J8">
            <v>24503136.040000003</v>
          </cell>
          <cell r="K8">
            <v>25400534.849999998</v>
          </cell>
          <cell r="L8">
            <v>31559094.870000001</v>
          </cell>
          <cell r="M8">
            <v>31966848.66</v>
          </cell>
          <cell r="N8">
            <v>32994650.120000001</v>
          </cell>
          <cell r="O8">
            <v>34294399.82</v>
          </cell>
          <cell r="P8">
            <v>0</v>
          </cell>
          <cell r="Q8">
            <v>0</v>
          </cell>
          <cell r="R8">
            <v>0</v>
          </cell>
          <cell r="S8">
            <v>0</v>
          </cell>
          <cell r="T8">
            <v>0</v>
          </cell>
          <cell r="U8">
            <v>0</v>
          </cell>
        </row>
        <row r="9">
          <cell r="A9" t="str">
            <v>631/4</v>
          </cell>
          <cell r="B9">
            <v>9</v>
          </cell>
          <cell r="C9">
            <v>0</v>
          </cell>
          <cell r="D9">
            <v>0</v>
          </cell>
          <cell r="E9">
            <v>0</v>
          </cell>
          <cell r="F9">
            <v>0</v>
          </cell>
          <cell r="G9">
            <v>0</v>
          </cell>
          <cell r="H9">
            <v>0</v>
          </cell>
          <cell r="I9">
            <v>114551.26</v>
          </cell>
          <cell r="J9">
            <v>76780.37999999999</v>
          </cell>
          <cell r="K9">
            <v>24467500.34</v>
          </cell>
          <cell r="L9">
            <v>-1476953.69</v>
          </cell>
          <cell r="M9">
            <v>1182186.6200000001</v>
          </cell>
          <cell r="N9">
            <v>-1876383.8</v>
          </cell>
          <cell r="O9">
            <v>765871.66</v>
          </cell>
          <cell r="P9">
            <v>0</v>
          </cell>
          <cell r="Q9">
            <v>0</v>
          </cell>
          <cell r="R9">
            <v>0</v>
          </cell>
          <cell r="S9">
            <v>0</v>
          </cell>
          <cell r="T9">
            <v>0</v>
          </cell>
          <cell r="U9">
            <v>0</v>
          </cell>
        </row>
        <row r="10">
          <cell r="A10" t="str">
            <v>635/8</v>
          </cell>
          <cell r="B10">
            <v>10</v>
          </cell>
          <cell r="C10">
            <v>0</v>
          </cell>
          <cell r="D10">
            <v>0</v>
          </cell>
          <cell r="E10">
            <v>0</v>
          </cell>
          <cell r="F10">
            <v>0</v>
          </cell>
          <cell r="G10">
            <v>0</v>
          </cell>
          <cell r="H10">
            <v>0</v>
          </cell>
          <cell r="I10">
            <v>-7269258.7999999998</v>
          </cell>
          <cell r="J10">
            <v>4970262.3100000005</v>
          </cell>
          <cell r="K10">
            <v>-15510852.519999998</v>
          </cell>
          <cell r="L10">
            <v>-8821.68</v>
          </cell>
          <cell r="M10">
            <v>-3238244.07</v>
          </cell>
          <cell r="N10">
            <v>2752159.31</v>
          </cell>
          <cell r="O10">
            <v>-1416432.41</v>
          </cell>
          <cell r="P10">
            <v>0</v>
          </cell>
          <cell r="Q10">
            <v>0</v>
          </cell>
          <cell r="R10">
            <v>0</v>
          </cell>
          <cell r="S10">
            <v>0</v>
          </cell>
          <cell r="T10">
            <v>0</v>
          </cell>
          <cell r="U10">
            <v>0</v>
          </cell>
        </row>
        <row r="11">
          <cell r="A11" t="str">
            <v>640/8</v>
          </cell>
          <cell r="B11">
            <v>11</v>
          </cell>
          <cell r="C11">
            <v>0</v>
          </cell>
          <cell r="D11">
            <v>0</v>
          </cell>
          <cell r="E11">
            <v>0</v>
          </cell>
          <cell r="F11">
            <v>0</v>
          </cell>
          <cell r="G11">
            <v>0</v>
          </cell>
          <cell r="H11">
            <v>0</v>
          </cell>
          <cell r="I11">
            <v>7091923.4699999997</v>
          </cell>
          <cell r="J11">
            <v>8008682.4500000002</v>
          </cell>
          <cell r="K11">
            <v>4457459.6100000013</v>
          </cell>
          <cell r="L11">
            <v>8061314.3099999996</v>
          </cell>
          <cell r="M11">
            <v>7786759.4199999999</v>
          </cell>
          <cell r="N11">
            <v>5491922.1399999997</v>
          </cell>
          <cell r="O11">
            <v>5871344.8799999999</v>
          </cell>
          <cell r="P11">
            <v>0</v>
          </cell>
          <cell r="Q11">
            <v>0</v>
          </cell>
          <cell r="R11">
            <v>0</v>
          </cell>
          <cell r="S11">
            <v>0</v>
          </cell>
          <cell r="T11">
            <v>0</v>
          </cell>
          <cell r="U11">
            <v>0</v>
          </cell>
        </row>
        <row r="12">
          <cell r="A12">
            <v>649</v>
          </cell>
          <cell r="B12">
            <v>12</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A13">
            <v>650</v>
          </cell>
          <cell r="B13">
            <v>13</v>
          </cell>
          <cell r="C13">
            <v>0</v>
          </cell>
          <cell r="D13">
            <v>0</v>
          </cell>
          <cell r="E13">
            <v>0</v>
          </cell>
          <cell r="F13">
            <v>0</v>
          </cell>
          <cell r="G13">
            <v>0</v>
          </cell>
          <cell r="H13">
            <v>0</v>
          </cell>
          <cell r="I13">
            <v>1734046.99</v>
          </cell>
          <cell r="J13">
            <v>3699714.03</v>
          </cell>
          <cell r="K13">
            <v>3890016.25</v>
          </cell>
          <cell r="L13">
            <v>4189418.03</v>
          </cell>
          <cell r="M13">
            <v>2707017.05</v>
          </cell>
          <cell r="N13">
            <v>2089444.99</v>
          </cell>
          <cell r="O13">
            <v>2005533.91</v>
          </cell>
          <cell r="P13">
            <v>0</v>
          </cell>
          <cell r="Q13">
            <v>0</v>
          </cell>
          <cell r="R13">
            <v>0</v>
          </cell>
          <cell r="S13">
            <v>0</v>
          </cell>
          <cell r="T13">
            <v>0</v>
          </cell>
          <cell r="U13">
            <v>0</v>
          </cell>
        </row>
        <row r="14">
          <cell r="A14">
            <v>651</v>
          </cell>
          <cell r="B14">
            <v>14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652/9</v>
          </cell>
          <cell r="B15">
            <v>15</v>
          </cell>
          <cell r="C15">
            <v>0</v>
          </cell>
          <cell r="D15">
            <v>0</v>
          </cell>
          <cell r="E15">
            <v>0</v>
          </cell>
          <cell r="F15">
            <v>0</v>
          </cell>
          <cell r="G15">
            <v>0</v>
          </cell>
          <cell r="H15">
            <v>0</v>
          </cell>
          <cell r="I15">
            <v>0</v>
          </cell>
          <cell r="J15">
            <v>0</v>
          </cell>
          <cell r="K15">
            <v>0</v>
          </cell>
          <cell r="L15">
            <v>12723.25</v>
          </cell>
          <cell r="M15">
            <v>16570.72</v>
          </cell>
          <cell r="N15">
            <v>8831.44</v>
          </cell>
          <cell r="O15">
            <v>16459.509999999998</v>
          </cell>
          <cell r="P15">
            <v>0</v>
          </cell>
          <cell r="Q15">
            <v>0</v>
          </cell>
          <cell r="R15">
            <v>0</v>
          </cell>
          <cell r="S15">
            <v>0</v>
          </cell>
          <cell r="T15">
            <v>0</v>
          </cell>
          <cell r="U15">
            <v>0</v>
          </cell>
        </row>
        <row r="16">
          <cell r="A16" t="str">
            <v>66A</v>
          </cell>
          <cell r="B16">
            <v>16</v>
          </cell>
          <cell r="C16">
            <v>0</v>
          </cell>
          <cell r="D16">
            <v>0</v>
          </cell>
          <cell r="E16">
            <v>0</v>
          </cell>
          <cell r="F16">
            <v>0</v>
          </cell>
          <cell r="G16">
            <v>0</v>
          </cell>
          <cell r="H16">
            <v>0</v>
          </cell>
          <cell r="I16">
            <v>1562958.2300000002</v>
          </cell>
          <cell r="J16">
            <v>1931581.3399999999</v>
          </cell>
          <cell r="K16">
            <v>3932337.0900000003</v>
          </cell>
          <cell r="L16">
            <v>0</v>
          </cell>
          <cell r="M16">
            <v>31267.75</v>
          </cell>
          <cell r="N16">
            <v>20851.189999999999</v>
          </cell>
          <cell r="O16">
            <v>5082.33</v>
          </cell>
          <cell r="P16">
            <v>0</v>
          </cell>
          <cell r="Q16">
            <v>0</v>
          </cell>
          <cell r="R16">
            <v>0</v>
          </cell>
          <cell r="S16">
            <v>0</v>
          </cell>
          <cell r="T16">
            <v>0</v>
          </cell>
          <cell r="U16">
            <v>0</v>
          </cell>
        </row>
        <row r="17">
          <cell r="A17" t="str">
            <v>66B</v>
          </cell>
          <cell r="B17">
            <v>17</v>
          </cell>
          <cell r="C17">
            <v>0</v>
          </cell>
          <cell r="D17">
            <v>0</v>
          </cell>
          <cell r="E17">
            <v>0</v>
          </cell>
          <cell r="F17">
            <v>0</v>
          </cell>
          <cell r="G17">
            <v>0</v>
          </cell>
          <cell r="H17">
            <v>0</v>
          </cell>
          <cell r="I17">
            <v>0</v>
          </cell>
          <cell r="J17">
            <v>0</v>
          </cell>
          <cell r="K17">
            <v>0</v>
          </cell>
          <cell r="L17">
            <v>0</v>
          </cell>
          <cell r="M17">
            <v>3116.36</v>
          </cell>
          <cell r="N17">
            <v>3211.46</v>
          </cell>
          <cell r="O17">
            <v>3211.45</v>
          </cell>
          <cell r="P17">
            <v>0</v>
          </cell>
          <cell r="Q17">
            <v>0</v>
          </cell>
          <cell r="R17">
            <v>0</v>
          </cell>
          <cell r="S17">
            <v>0</v>
          </cell>
          <cell r="T17">
            <v>0</v>
          </cell>
          <cell r="U17">
            <v>0</v>
          </cell>
        </row>
        <row r="18">
          <cell r="A18" t="str">
            <v>670/3</v>
          </cell>
          <cell r="B18">
            <v>18</v>
          </cell>
          <cell r="C18">
            <v>0</v>
          </cell>
          <cell r="D18">
            <v>0</v>
          </cell>
          <cell r="E18">
            <v>0</v>
          </cell>
          <cell r="F18">
            <v>0</v>
          </cell>
          <cell r="G18">
            <v>0</v>
          </cell>
          <cell r="H18">
            <v>0</v>
          </cell>
          <cell r="I18">
            <v>0</v>
          </cell>
          <cell r="J18">
            <v>0</v>
          </cell>
          <cell r="K18">
            <v>0</v>
          </cell>
          <cell r="L18">
            <v>3181744.01</v>
          </cell>
          <cell r="M18">
            <v>3501145.91</v>
          </cell>
          <cell r="N18">
            <v>12623286.050000001</v>
          </cell>
          <cell r="O18">
            <v>10724719</v>
          </cell>
          <cell r="P18">
            <v>0</v>
          </cell>
          <cell r="Q18">
            <v>0</v>
          </cell>
          <cell r="R18">
            <v>0</v>
          </cell>
          <cell r="S18">
            <v>0</v>
          </cell>
          <cell r="T18">
            <v>0</v>
          </cell>
          <cell r="U18">
            <v>0</v>
          </cell>
        </row>
        <row r="19">
          <cell r="A19">
            <v>680</v>
          </cell>
          <cell r="B19">
            <v>19</v>
          </cell>
          <cell r="C19">
            <v>0</v>
          </cell>
          <cell r="D19">
            <v>0</v>
          </cell>
          <cell r="E19">
            <v>0</v>
          </cell>
          <cell r="F19">
            <v>0</v>
          </cell>
          <cell r="G19">
            <v>0</v>
          </cell>
          <cell r="H19">
            <v>0</v>
          </cell>
          <cell r="I19">
            <v>1175869.9600000002</v>
          </cell>
          <cell r="J19">
            <v>880070.96</v>
          </cell>
          <cell r="K19">
            <v>847955.42</v>
          </cell>
          <cell r="L19">
            <v>0</v>
          </cell>
          <cell r="M19">
            <v>0</v>
          </cell>
          <cell r="N19">
            <v>0</v>
          </cell>
          <cell r="O19">
            <v>0</v>
          </cell>
          <cell r="P19">
            <v>0</v>
          </cell>
          <cell r="Q19">
            <v>0</v>
          </cell>
          <cell r="R19">
            <v>0</v>
          </cell>
          <cell r="S19">
            <v>0</v>
          </cell>
          <cell r="T19">
            <v>0</v>
          </cell>
          <cell r="U19">
            <v>0</v>
          </cell>
        </row>
        <row r="20">
          <cell r="A20">
            <v>689</v>
          </cell>
          <cell r="B20">
            <v>20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row r="21">
          <cell r="A21">
            <v>70</v>
          </cell>
          <cell r="B21">
            <v>21</v>
          </cell>
          <cell r="C21">
            <v>0</v>
          </cell>
          <cell r="D21">
            <v>0</v>
          </cell>
          <cell r="E21">
            <v>0</v>
          </cell>
          <cell r="F21">
            <v>0</v>
          </cell>
          <cell r="G21">
            <v>0</v>
          </cell>
          <cell r="H21">
            <v>0</v>
          </cell>
          <cell r="I21">
            <v>-199221540.46000001</v>
          </cell>
          <cell r="J21">
            <v>-198701769.72999999</v>
          </cell>
          <cell r="K21">
            <v>-192662229.80000001</v>
          </cell>
          <cell r="L21">
            <v>-195791551.00999999</v>
          </cell>
          <cell r="M21">
            <v>-235758693.19999999</v>
          </cell>
          <cell r="N21">
            <v>-212592060.53</v>
          </cell>
          <cell r="O21">
            <v>-211568279.22</v>
          </cell>
          <cell r="P21">
            <v>0</v>
          </cell>
          <cell r="Q21">
            <v>0</v>
          </cell>
          <cell r="R21">
            <v>0</v>
          </cell>
          <cell r="S21">
            <v>0</v>
          </cell>
          <cell r="T21">
            <v>0</v>
          </cell>
          <cell r="U21">
            <v>0</v>
          </cell>
        </row>
        <row r="22">
          <cell r="A22">
            <v>71</v>
          </cell>
          <cell r="B22">
            <v>22</v>
          </cell>
          <cell r="C22">
            <v>0</v>
          </cell>
          <cell r="D22">
            <v>0</v>
          </cell>
          <cell r="E22">
            <v>0</v>
          </cell>
          <cell r="F22">
            <v>0</v>
          </cell>
          <cell r="G22">
            <v>0</v>
          </cell>
          <cell r="H22">
            <v>0</v>
          </cell>
          <cell r="I22">
            <v>734036.31</v>
          </cell>
          <cell r="J22">
            <v>2741058.69</v>
          </cell>
          <cell r="K22">
            <v>0</v>
          </cell>
          <cell r="L22">
            <v>-51915.27</v>
          </cell>
          <cell r="M22">
            <v>-48197.73</v>
          </cell>
          <cell r="N22">
            <v>-43806.47</v>
          </cell>
          <cell r="O22">
            <v>-34998.410000000003</v>
          </cell>
          <cell r="P22">
            <v>0</v>
          </cell>
          <cell r="Q22">
            <v>0</v>
          </cell>
          <cell r="R22">
            <v>0</v>
          </cell>
          <cell r="S22">
            <v>0</v>
          </cell>
          <cell r="T22">
            <v>0</v>
          </cell>
          <cell r="U22">
            <v>0</v>
          </cell>
        </row>
        <row r="23">
          <cell r="A23">
            <v>72</v>
          </cell>
          <cell r="B23">
            <v>23</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row>
        <row r="24">
          <cell r="A24">
            <v>74</v>
          </cell>
          <cell r="B24">
            <v>24</v>
          </cell>
          <cell r="C24">
            <v>0</v>
          </cell>
          <cell r="D24">
            <v>0</v>
          </cell>
          <cell r="E24">
            <v>0</v>
          </cell>
          <cell r="F24">
            <v>0</v>
          </cell>
          <cell r="G24">
            <v>0</v>
          </cell>
          <cell r="H24">
            <v>0</v>
          </cell>
          <cell r="I24">
            <v>-17088012.129999999</v>
          </cell>
          <cell r="J24">
            <v>-16351415.050000001</v>
          </cell>
          <cell r="K24">
            <v>-18063638.620000001</v>
          </cell>
          <cell r="L24">
            <v>-12944900.75</v>
          </cell>
          <cell r="M24">
            <v>-12209778.359999999</v>
          </cell>
          <cell r="N24">
            <v>-14270519.710000001</v>
          </cell>
          <cell r="O24">
            <v>-14203146.52</v>
          </cell>
          <cell r="P24">
            <v>0</v>
          </cell>
          <cell r="Q24">
            <v>0</v>
          </cell>
          <cell r="R24">
            <v>0</v>
          </cell>
          <cell r="S24">
            <v>0</v>
          </cell>
          <cell r="T24">
            <v>0</v>
          </cell>
          <cell r="U24">
            <v>0</v>
          </cell>
        </row>
        <row r="25">
          <cell r="A25">
            <v>750</v>
          </cell>
          <cell r="B25">
            <v>25</v>
          </cell>
          <cell r="C25">
            <v>0</v>
          </cell>
          <cell r="D25">
            <v>0</v>
          </cell>
          <cell r="E25">
            <v>0</v>
          </cell>
          <cell r="F25">
            <v>0</v>
          </cell>
          <cell r="G25">
            <v>0</v>
          </cell>
          <cell r="H25">
            <v>0</v>
          </cell>
          <cell r="I25">
            <v>67180.56</v>
          </cell>
          <cell r="J25">
            <v>-819389.46</v>
          </cell>
          <cell r="K25">
            <v>-270714.84999999998</v>
          </cell>
          <cell r="L25">
            <v>-3480.36</v>
          </cell>
          <cell r="M25">
            <v>0</v>
          </cell>
          <cell r="N25">
            <v>-1144.67</v>
          </cell>
          <cell r="O25">
            <v>-627.37</v>
          </cell>
          <cell r="P25">
            <v>0</v>
          </cell>
          <cell r="Q25">
            <v>0</v>
          </cell>
          <cell r="R25">
            <v>0</v>
          </cell>
          <cell r="S25">
            <v>0</v>
          </cell>
          <cell r="T25">
            <v>0</v>
          </cell>
          <cell r="U25">
            <v>0</v>
          </cell>
        </row>
        <row r="26">
          <cell r="A26">
            <v>751</v>
          </cell>
          <cell r="B26">
            <v>26</v>
          </cell>
          <cell r="C26">
            <v>0</v>
          </cell>
          <cell r="D26">
            <v>0</v>
          </cell>
          <cell r="E26">
            <v>0</v>
          </cell>
          <cell r="F26">
            <v>0</v>
          </cell>
          <cell r="G26">
            <v>0</v>
          </cell>
          <cell r="H26">
            <v>0</v>
          </cell>
          <cell r="I26">
            <v>0</v>
          </cell>
          <cell r="J26">
            <v>0</v>
          </cell>
          <cell r="K26">
            <v>0</v>
          </cell>
          <cell r="L26">
            <v>-73756.479999999996</v>
          </cell>
          <cell r="M26">
            <v>-95205.46</v>
          </cell>
          <cell r="N26">
            <v>-54001.83</v>
          </cell>
          <cell r="O26">
            <v>-69949.5</v>
          </cell>
          <cell r="P26">
            <v>0</v>
          </cell>
          <cell r="Q26">
            <v>0</v>
          </cell>
          <cell r="R26">
            <v>0</v>
          </cell>
          <cell r="S26">
            <v>0</v>
          </cell>
          <cell r="T26">
            <v>0</v>
          </cell>
          <cell r="U26">
            <v>0</v>
          </cell>
        </row>
        <row r="27">
          <cell r="A27" t="str">
            <v>752/9</v>
          </cell>
          <cell r="B27">
            <v>27</v>
          </cell>
          <cell r="C27">
            <v>0</v>
          </cell>
          <cell r="D27">
            <v>0</v>
          </cell>
          <cell r="E27">
            <v>0</v>
          </cell>
          <cell r="F27">
            <v>0</v>
          </cell>
          <cell r="G27">
            <v>0</v>
          </cell>
          <cell r="H27">
            <v>0</v>
          </cell>
          <cell r="I27">
            <v>0</v>
          </cell>
          <cell r="J27">
            <v>0</v>
          </cell>
          <cell r="K27">
            <v>0</v>
          </cell>
          <cell r="L27">
            <v>-71224.5</v>
          </cell>
          <cell r="M27">
            <v>-213146.78</v>
          </cell>
          <cell r="N27">
            <v>-106633.66</v>
          </cell>
          <cell r="O27">
            <v>-209399.89</v>
          </cell>
          <cell r="P27">
            <v>0</v>
          </cell>
          <cell r="Q27">
            <v>0</v>
          </cell>
          <cell r="R27">
            <v>0</v>
          </cell>
          <cell r="S27">
            <v>0</v>
          </cell>
          <cell r="T27">
            <v>0</v>
          </cell>
          <cell r="U27">
            <v>0</v>
          </cell>
        </row>
        <row r="28">
          <cell r="A28" t="str">
            <v>76A</v>
          </cell>
          <cell r="B28">
            <v>28</v>
          </cell>
          <cell r="C28">
            <v>0</v>
          </cell>
          <cell r="D28">
            <v>0</v>
          </cell>
          <cell r="E28">
            <v>0</v>
          </cell>
          <cell r="F28">
            <v>0</v>
          </cell>
          <cell r="G28">
            <v>0</v>
          </cell>
          <cell r="H28">
            <v>0</v>
          </cell>
          <cell r="I28">
            <v>-270402.98</v>
          </cell>
          <cell r="J28">
            <v>-289149.08</v>
          </cell>
          <cell r="K28">
            <v>-2133657.35</v>
          </cell>
          <cell r="L28">
            <v>-57959.519999999997</v>
          </cell>
          <cell r="M28">
            <v>-45339.83</v>
          </cell>
          <cell r="N28">
            <v>-24767.51</v>
          </cell>
          <cell r="O28">
            <v>-11364.17</v>
          </cell>
          <cell r="P28">
            <v>0</v>
          </cell>
          <cell r="Q28">
            <v>0</v>
          </cell>
          <cell r="R28">
            <v>0</v>
          </cell>
          <cell r="S28">
            <v>0</v>
          </cell>
          <cell r="T28">
            <v>0</v>
          </cell>
          <cell r="U28">
            <v>0</v>
          </cell>
        </row>
        <row r="29">
          <cell r="A29" t="str">
            <v>76B</v>
          </cell>
          <cell r="B29">
            <v>29</v>
          </cell>
          <cell r="C29">
            <v>0</v>
          </cell>
          <cell r="D29">
            <v>0</v>
          </cell>
          <cell r="E29">
            <v>0</v>
          </cell>
          <cell r="F29">
            <v>0</v>
          </cell>
          <cell r="G29">
            <v>0</v>
          </cell>
          <cell r="H29">
            <v>0</v>
          </cell>
          <cell r="I29">
            <v>0</v>
          </cell>
          <cell r="J29">
            <v>0</v>
          </cell>
          <cell r="K29">
            <v>0</v>
          </cell>
          <cell r="L29">
            <v>0</v>
          </cell>
          <cell r="M29">
            <v>0</v>
          </cell>
          <cell r="N29">
            <v>-617.91999999999996</v>
          </cell>
          <cell r="O29">
            <v>0</v>
          </cell>
          <cell r="P29">
            <v>0</v>
          </cell>
          <cell r="Q29">
            <v>0</v>
          </cell>
          <cell r="R29">
            <v>0</v>
          </cell>
          <cell r="S29">
            <v>0</v>
          </cell>
          <cell r="T29">
            <v>0</v>
          </cell>
          <cell r="U29">
            <v>0</v>
          </cell>
        </row>
        <row r="30">
          <cell r="A30">
            <v>77</v>
          </cell>
          <cell r="B30">
            <v>30</v>
          </cell>
          <cell r="C30">
            <v>0</v>
          </cell>
          <cell r="D30">
            <v>0</v>
          </cell>
          <cell r="E30">
            <v>0</v>
          </cell>
          <cell r="F30">
            <v>0</v>
          </cell>
          <cell r="G30">
            <v>0</v>
          </cell>
          <cell r="H30">
            <v>0</v>
          </cell>
          <cell r="I30">
            <v>-1102.47</v>
          </cell>
          <cell r="J30">
            <v>-0.01</v>
          </cell>
          <cell r="K30">
            <v>-4555.6899999999996</v>
          </cell>
          <cell r="L30">
            <v>0</v>
          </cell>
          <cell r="M30">
            <v>0</v>
          </cell>
          <cell r="N30">
            <v>0</v>
          </cell>
          <cell r="O30">
            <v>0</v>
          </cell>
          <cell r="P30">
            <v>0</v>
          </cell>
          <cell r="Q30">
            <v>0</v>
          </cell>
          <cell r="R30">
            <v>0</v>
          </cell>
          <cell r="S30">
            <v>0</v>
          </cell>
          <cell r="T30">
            <v>0</v>
          </cell>
          <cell r="U30">
            <v>0</v>
          </cell>
        </row>
        <row r="31">
          <cell r="A31">
            <v>780</v>
          </cell>
          <cell r="B31">
            <v>31</v>
          </cell>
          <cell r="C31">
            <v>0</v>
          </cell>
          <cell r="D31">
            <v>0</v>
          </cell>
          <cell r="E31">
            <v>0</v>
          </cell>
          <cell r="F31">
            <v>0</v>
          </cell>
          <cell r="G31">
            <v>0</v>
          </cell>
          <cell r="H31">
            <v>0</v>
          </cell>
          <cell r="I31">
            <v>0</v>
          </cell>
          <cell r="J31">
            <v>0</v>
          </cell>
          <cell r="K31">
            <v>0</v>
          </cell>
          <cell r="L31">
            <v>-30542.86</v>
          </cell>
          <cell r="M31">
            <v>-42266.58</v>
          </cell>
          <cell r="N31">
            <v>-46780.66</v>
          </cell>
          <cell r="O31">
            <v>-40800.589999999997</v>
          </cell>
          <cell r="P31">
            <v>0</v>
          </cell>
          <cell r="Q31">
            <v>0</v>
          </cell>
          <cell r="R31">
            <v>0</v>
          </cell>
          <cell r="S31">
            <v>0</v>
          </cell>
          <cell r="T31">
            <v>0</v>
          </cell>
          <cell r="U31">
            <v>0</v>
          </cell>
        </row>
        <row r="32">
          <cell r="A32">
            <v>789</v>
          </cell>
          <cell r="B32">
            <v>32</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t="str">
            <v>70/67</v>
          </cell>
          <cell r="B33">
            <v>33</v>
          </cell>
          <cell r="C33">
            <v>0</v>
          </cell>
          <cell r="D33">
            <v>0</v>
          </cell>
          <cell r="E33">
            <v>0</v>
          </cell>
          <cell r="F33">
            <v>0</v>
          </cell>
          <cell r="G33">
            <v>0</v>
          </cell>
          <cell r="H33">
            <v>0</v>
          </cell>
          <cell r="I33">
            <v>-35724936.369999997</v>
          </cell>
          <cell r="J33">
            <v>-22770782.710000001</v>
          </cell>
          <cell r="K33">
            <v>-19213879.989999998</v>
          </cell>
          <cell r="L33">
            <v>-16682851.52</v>
          </cell>
          <cell r="M33">
            <v>-14983094.1</v>
          </cell>
          <cell r="N33">
            <v>-25202130.999999996</v>
          </cell>
          <cell r="O33">
            <v>-25556724.650000021</v>
          </cell>
          <cell r="P33">
            <v>0</v>
          </cell>
          <cell r="Q33">
            <v>0</v>
          </cell>
          <cell r="R33">
            <v>0</v>
          </cell>
          <cell r="S33">
            <v>0</v>
          </cell>
          <cell r="T33">
            <v>0</v>
          </cell>
          <cell r="U33">
            <v>0</v>
          </cell>
        </row>
        <row r="34">
          <cell r="A34" t="str">
            <v>Contrôle</v>
          </cell>
          <cell r="B34">
            <v>0</v>
          </cell>
          <cell r="C34">
            <v>0</v>
          </cell>
          <cell r="D34">
            <v>0</v>
          </cell>
          <cell r="E34">
            <v>0</v>
          </cell>
          <cell r="F34">
            <v>0</v>
          </cell>
          <cell r="G34">
            <v>0</v>
          </cell>
          <cell r="H34">
            <v>0</v>
          </cell>
          <cell r="I34" t="str">
            <v>OK</v>
          </cell>
          <cell r="J34" t="str">
            <v>OK</v>
          </cell>
          <cell r="K34" t="str">
            <v>OK</v>
          </cell>
          <cell r="L34" t="str">
            <v>OK</v>
          </cell>
          <cell r="M34" t="str">
            <v>OK</v>
          </cell>
          <cell r="N34" t="str">
            <v>OK</v>
          </cell>
          <cell r="O34" t="str">
            <v>OK</v>
          </cell>
          <cell r="P34">
            <v>0</v>
          </cell>
          <cell r="Q34">
            <v>0</v>
          </cell>
          <cell r="R34">
            <v>0</v>
          </cell>
          <cell r="S34">
            <v>0</v>
          </cell>
          <cell r="T34">
            <v>0</v>
          </cell>
          <cell r="U34">
            <v>0</v>
          </cell>
        </row>
        <row r="35">
          <cell r="A35" t="str">
            <v>Bilan</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10</v>
          </cell>
          <cell r="B36">
            <v>36</v>
          </cell>
          <cell r="C36">
            <v>-350938000</v>
          </cell>
          <cell r="D36">
            <v>-350938000</v>
          </cell>
          <cell r="E36">
            <v>-350938000</v>
          </cell>
          <cell r="F36">
            <v>-350938000</v>
          </cell>
          <cell r="G36">
            <v>-380938000</v>
          </cell>
          <cell r="H36">
            <v>-380938000</v>
          </cell>
          <cell r="I36">
            <v>-230956484.38</v>
          </cell>
          <cell r="J36">
            <v>-272690100</v>
          </cell>
          <cell r="K36">
            <v>-300938000</v>
          </cell>
          <cell r="L36">
            <v>-350938000</v>
          </cell>
          <cell r="M36">
            <v>-350938000</v>
          </cell>
          <cell r="N36">
            <v>-350938000</v>
          </cell>
          <cell r="O36">
            <v>-350938000</v>
          </cell>
        </row>
        <row r="37">
          <cell r="A37">
            <v>11</v>
          </cell>
          <cell r="B37">
            <v>37</v>
          </cell>
          <cell r="C37">
            <v>0</v>
          </cell>
          <cell r="D37">
            <v>0</v>
          </cell>
          <cell r="E37">
            <v>0</v>
          </cell>
          <cell r="F37">
            <v>0</v>
          </cell>
          <cell r="G37">
            <v>0</v>
          </cell>
          <cell r="H37">
            <v>0</v>
          </cell>
          <cell r="I37">
            <v>-42796951.380000003</v>
          </cell>
          <cell r="J37">
            <v>0</v>
          </cell>
          <cell r="K37">
            <v>0</v>
          </cell>
          <cell r="L37">
            <v>0</v>
          </cell>
          <cell r="M37">
            <v>0</v>
          </cell>
          <cell r="O37">
            <v>0</v>
          </cell>
        </row>
        <row r="38">
          <cell r="A38">
            <v>12</v>
          </cell>
          <cell r="B38">
            <v>38</v>
          </cell>
          <cell r="C38">
            <v>-121947319.31</v>
          </cell>
          <cell r="D38">
            <v>-117904396.25</v>
          </cell>
          <cell r="E38">
            <v>-113861473.19</v>
          </cell>
          <cell r="F38">
            <v>-109818550.13</v>
          </cell>
          <cell r="G38">
            <v>-105775627.03999999</v>
          </cell>
          <cell r="H38">
            <v>-101685692.19</v>
          </cell>
          <cell r="I38">
            <v>-148267725.01999998</v>
          </cell>
          <cell r="J38">
            <v>-145113092.58000001</v>
          </cell>
          <cell r="K38">
            <v>-141958460.13999999</v>
          </cell>
          <cell r="L38">
            <v>-137980962.33000001</v>
          </cell>
          <cell r="M38">
            <v>-134003464.52</v>
          </cell>
          <cell r="N38">
            <v>-130010810.18000001</v>
          </cell>
          <cell r="O38">
            <v>-125982790.61</v>
          </cell>
        </row>
        <row r="39">
          <cell r="A39">
            <v>130</v>
          </cell>
          <cell r="B39">
            <v>39</v>
          </cell>
          <cell r="C39">
            <v>-129794.18</v>
          </cell>
          <cell r="D39">
            <v>-129794.18</v>
          </cell>
          <cell r="E39">
            <v>-129794.18</v>
          </cell>
          <cell r="F39">
            <v>-129794.18</v>
          </cell>
          <cell r="G39">
            <v>-129794.18</v>
          </cell>
          <cell r="H39">
            <v>-129794.18</v>
          </cell>
          <cell r="I39">
            <v>-130574.39999999999</v>
          </cell>
          <cell r="J39">
            <v>-130574.39999999999</v>
          </cell>
          <cell r="K39">
            <v>-129794.18</v>
          </cell>
          <cell r="L39">
            <v>-129794.18</v>
          </cell>
          <cell r="M39">
            <v>-129794.18</v>
          </cell>
          <cell r="N39">
            <v>-129794.18</v>
          </cell>
          <cell r="O39">
            <v>-129794.18</v>
          </cell>
        </row>
        <row r="40">
          <cell r="A40">
            <v>131</v>
          </cell>
          <cell r="B40">
            <v>40</v>
          </cell>
          <cell r="C40">
            <v>-44673773.099999994</v>
          </cell>
          <cell r="D40">
            <v>-48716696.159999996</v>
          </cell>
          <cell r="E40">
            <v>-52759619.219999999</v>
          </cell>
          <cell r="F40">
            <v>-56802542.280000001</v>
          </cell>
          <cell r="G40">
            <v>-60845465.370000005</v>
          </cell>
          <cell r="H40">
            <v>-64935400.219999999</v>
          </cell>
          <cell r="I40">
            <v>-57602588.490000002</v>
          </cell>
          <cell r="J40">
            <v>-49349544.309999995</v>
          </cell>
          <cell r="K40">
            <v>-24662632.27</v>
          </cell>
          <cell r="L40">
            <v>-28640130.079999998</v>
          </cell>
          <cell r="M40">
            <v>-32617627.890000001</v>
          </cell>
          <cell r="N40">
            <v>-36610282.229999997</v>
          </cell>
          <cell r="O40">
            <v>-40638301.799999997</v>
          </cell>
        </row>
        <row r="41">
          <cell r="A41">
            <v>133</v>
          </cell>
          <cell r="B41">
            <v>41</v>
          </cell>
          <cell r="C41">
            <v>0</v>
          </cell>
          <cell r="D41">
            <v>0</v>
          </cell>
          <cell r="E41">
            <v>0</v>
          </cell>
          <cell r="F41">
            <v>0</v>
          </cell>
          <cell r="G41">
            <v>0</v>
          </cell>
          <cell r="H41">
            <v>0</v>
          </cell>
          <cell r="I41">
            <v>-3209145.76</v>
          </cell>
          <cell r="J41">
            <v>-5592705.3600000003</v>
          </cell>
          <cell r="K41">
            <v>0</v>
          </cell>
          <cell r="L41">
            <v>0</v>
          </cell>
          <cell r="M41">
            <v>0</v>
          </cell>
          <cell r="N41">
            <v>0</v>
          </cell>
          <cell r="O41">
            <v>0</v>
          </cell>
        </row>
        <row r="42">
          <cell r="A42">
            <v>15</v>
          </cell>
          <cell r="B42">
            <v>42</v>
          </cell>
          <cell r="C42">
            <v>-905403.44</v>
          </cell>
          <cell r="D42">
            <v>-810085.22</v>
          </cell>
          <cell r="E42">
            <v>-727821.69</v>
          </cell>
          <cell r="F42">
            <v>-654761.84</v>
          </cell>
          <cell r="G42">
            <v>-594827.02</v>
          </cell>
          <cell r="H42">
            <v>-543357.56000000006</v>
          </cell>
          <cell r="I42">
            <v>-573500.64999999991</v>
          </cell>
          <cell r="J42">
            <v>-696899.82000000007</v>
          </cell>
          <cell r="K42">
            <v>-1147378.3900000001</v>
          </cell>
          <cell r="L42">
            <v>-945613.82</v>
          </cell>
          <cell r="M42">
            <v>-1031828.33</v>
          </cell>
          <cell r="N42">
            <v>-1000551.57</v>
          </cell>
          <cell r="O42">
            <v>-946700.36</v>
          </cell>
        </row>
        <row r="43">
          <cell r="A43">
            <v>16</v>
          </cell>
          <cell r="B43">
            <v>43</v>
          </cell>
          <cell r="C43">
            <v>-17839084.249999996</v>
          </cell>
          <cell r="D43">
            <v>-17807311.499999996</v>
          </cell>
          <cell r="E43">
            <v>-17779890.329999998</v>
          </cell>
          <cell r="F43">
            <v>-17755537.049999997</v>
          </cell>
          <cell r="G43">
            <v>-17735558.77</v>
          </cell>
          <cell r="H43">
            <v>-17718402.289999999</v>
          </cell>
          <cell r="I43">
            <v>-31901098.219999999</v>
          </cell>
          <cell r="J43">
            <v>-37058266.060000002</v>
          </cell>
          <cell r="K43">
            <v>-19557331.840000004</v>
          </cell>
          <cell r="L43">
            <v>-19992561.280000001</v>
          </cell>
          <cell r="M43">
            <v>-16764326.85</v>
          </cell>
          <cell r="N43">
            <v>-19381395.219999999</v>
          </cell>
          <cell r="O43">
            <v>-17934945.649999999</v>
          </cell>
        </row>
        <row r="44">
          <cell r="A44">
            <v>171</v>
          </cell>
          <cell r="B44">
            <v>44</v>
          </cell>
          <cell r="C44">
            <v>-60000000</v>
          </cell>
          <cell r="D44">
            <v>-60000000</v>
          </cell>
          <cell r="E44">
            <v>-60000000</v>
          </cell>
          <cell r="F44">
            <v>0</v>
          </cell>
          <cell r="G44">
            <v>-180000000</v>
          </cell>
          <cell r="H44">
            <v>-180000000</v>
          </cell>
          <cell r="I44">
            <v>0</v>
          </cell>
          <cell r="J44">
            <v>-60000000</v>
          </cell>
          <cell r="K44">
            <v>-60000000</v>
          </cell>
          <cell r="L44">
            <v>-60000000</v>
          </cell>
          <cell r="M44">
            <v>-60000000</v>
          </cell>
          <cell r="N44">
            <v>-60000000</v>
          </cell>
          <cell r="O44">
            <v>-60000000</v>
          </cell>
        </row>
        <row r="45">
          <cell r="A45">
            <v>173</v>
          </cell>
          <cell r="B45">
            <v>45</v>
          </cell>
          <cell r="C45">
            <v>0</v>
          </cell>
          <cell r="D45">
            <v>0</v>
          </cell>
          <cell r="E45">
            <v>-15000000</v>
          </cell>
          <cell r="F45">
            <v>-37000000</v>
          </cell>
          <cell r="G45">
            <v>0</v>
          </cell>
          <cell r="H45">
            <v>-11000000</v>
          </cell>
          <cell r="I45">
            <v>-48612520.289999999</v>
          </cell>
          <cell r="J45">
            <v>-40700167.409999996</v>
          </cell>
          <cell r="K45">
            <v>-33091913.760000002</v>
          </cell>
          <cell r="L45">
            <v>-7587033.1299999999</v>
          </cell>
          <cell r="M45">
            <v>-3397785.74</v>
          </cell>
          <cell r="N45">
            <v>0</v>
          </cell>
          <cell r="O45">
            <v>0</v>
          </cell>
        </row>
        <row r="46">
          <cell r="A46">
            <v>178</v>
          </cell>
          <cell r="B46">
            <v>46</v>
          </cell>
          <cell r="C46">
            <v>-33311.980000000003</v>
          </cell>
          <cell r="D46">
            <v>-36002.699999999997</v>
          </cell>
          <cell r="E46">
            <v>-36002.699999999997</v>
          </cell>
          <cell r="F46">
            <v>-36002.699999999997</v>
          </cell>
          <cell r="G46">
            <v>-36002.699999999997</v>
          </cell>
          <cell r="H46">
            <v>-36002.699999999997</v>
          </cell>
          <cell r="I46">
            <v>0</v>
          </cell>
          <cell r="J46">
            <v>-32311.980000000003</v>
          </cell>
          <cell r="K46">
            <v>-32311.980000000003</v>
          </cell>
          <cell r="L46">
            <v>-32311.98</v>
          </cell>
          <cell r="M46">
            <v>-33311.980000000003</v>
          </cell>
          <cell r="N46">
            <v>-33311.980000000003</v>
          </cell>
          <cell r="O46">
            <v>-33311.980000000003</v>
          </cell>
        </row>
        <row r="47">
          <cell r="A47">
            <v>179</v>
          </cell>
          <cell r="B47">
            <v>47</v>
          </cell>
          <cell r="C47">
            <v>-4497440.16</v>
          </cell>
          <cell r="D47">
            <v>-3290701.7600000012</v>
          </cell>
          <cell r="E47">
            <v>-2228278.2400000012</v>
          </cell>
          <cell r="F47">
            <v>-1356097.4300000011</v>
          </cell>
          <cell r="G47">
            <v>-707299.41000000108</v>
          </cell>
          <cell r="H47">
            <v>-239927.05000000127</v>
          </cell>
          <cell r="I47">
            <v>-36848077.43</v>
          </cell>
          <cell r="J47">
            <v>-33714195.880000003</v>
          </cell>
          <cell r="K47">
            <v>-30588935.969999999</v>
          </cell>
          <cell r="L47">
            <v>-27490471.859999999</v>
          </cell>
          <cell r="M47">
            <v>-9160755.7599999998</v>
          </cell>
          <cell r="N47">
            <v>-7388082.5700000003</v>
          </cell>
          <cell r="O47">
            <v>-5849730.0099999998</v>
          </cell>
        </row>
        <row r="48">
          <cell r="A48">
            <v>20</v>
          </cell>
          <cell r="B48">
            <v>48</v>
          </cell>
          <cell r="C48">
            <v>0</v>
          </cell>
          <cell r="D48">
            <v>0</v>
          </cell>
          <cell r="E48">
            <v>0</v>
          </cell>
          <cell r="F48">
            <v>0</v>
          </cell>
          <cell r="G48">
            <v>0</v>
          </cell>
          <cell r="H48">
            <v>0</v>
          </cell>
          <cell r="I48">
            <v>0</v>
          </cell>
          <cell r="J48">
            <v>0</v>
          </cell>
          <cell r="K48">
            <v>0</v>
          </cell>
          <cell r="L48">
            <v>0</v>
          </cell>
          <cell r="M48">
            <v>0</v>
          </cell>
          <cell r="N48">
            <v>0</v>
          </cell>
          <cell r="O48">
            <v>0</v>
          </cell>
        </row>
        <row r="49">
          <cell r="A49">
            <v>21</v>
          </cell>
          <cell r="B49">
            <v>49</v>
          </cell>
          <cell r="C49">
            <v>0</v>
          </cell>
          <cell r="D49">
            <v>0</v>
          </cell>
          <cell r="E49">
            <v>0</v>
          </cell>
          <cell r="F49">
            <v>0</v>
          </cell>
          <cell r="G49">
            <v>0</v>
          </cell>
          <cell r="H49">
            <v>0</v>
          </cell>
          <cell r="I49">
            <v>0</v>
          </cell>
          <cell r="J49">
            <v>0</v>
          </cell>
          <cell r="K49">
            <v>0</v>
          </cell>
          <cell r="L49">
            <v>0</v>
          </cell>
          <cell r="M49">
            <v>0</v>
          </cell>
          <cell r="N49">
            <v>0</v>
          </cell>
          <cell r="O49">
            <v>0</v>
          </cell>
        </row>
        <row r="50">
          <cell r="A50">
            <v>22</v>
          </cell>
          <cell r="B50">
            <v>50</v>
          </cell>
          <cell r="C50">
            <v>38623533.590000004</v>
          </cell>
          <cell r="D50">
            <v>37872547.810000002</v>
          </cell>
          <cell r="E50">
            <v>38959321.920000002</v>
          </cell>
          <cell r="F50">
            <v>39067497.580000013</v>
          </cell>
          <cell r="G50">
            <v>39352934.970000006</v>
          </cell>
          <cell r="H50">
            <v>39661629.650000006</v>
          </cell>
          <cell r="I50">
            <v>34929728.479999997</v>
          </cell>
          <cell r="J50">
            <v>38348395.130000003</v>
          </cell>
          <cell r="K50">
            <v>38630497.130000003</v>
          </cell>
          <cell r="L50">
            <v>38460745.890000001</v>
          </cell>
          <cell r="M50">
            <v>37835578.689999998</v>
          </cell>
          <cell r="N50">
            <v>39985573.590000004</v>
          </cell>
          <cell r="O50">
            <v>39546412.590000004</v>
          </cell>
        </row>
        <row r="51">
          <cell r="A51">
            <v>23</v>
          </cell>
          <cell r="B51">
            <v>51</v>
          </cell>
          <cell r="C51">
            <v>669675624.28000009</v>
          </cell>
          <cell r="D51">
            <v>696268214.83999991</v>
          </cell>
          <cell r="E51">
            <v>719550202.3799994</v>
          </cell>
          <cell r="F51">
            <v>738120397.83000052</v>
          </cell>
          <cell r="G51">
            <v>757462787.12999952</v>
          </cell>
          <cell r="H51">
            <v>778044209.36999953</v>
          </cell>
          <cell r="I51">
            <v>591553610.73000026</v>
          </cell>
          <cell r="J51">
            <v>606469633.26999998</v>
          </cell>
          <cell r="K51">
            <v>615479510.99000001</v>
          </cell>
          <cell r="L51">
            <v>621654839.91999996</v>
          </cell>
          <cell r="M51">
            <v>629271559.36000001</v>
          </cell>
          <cell r="N51">
            <v>641701152.25</v>
          </cell>
          <cell r="O51">
            <v>649551515.45000005</v>
          </cell>
        </row>
        <row r="52">
          <cell r="A52">
            <v>24</v>
          </cell>
          <cell r="B52">
            <v>52</v>
          </cell>
          <cell r="C52">
            <v>37304848.100000001</v>
          </cell>
          <cell r="D52">
            <v>42120640.950000003</v>
          </cell>
          <cell r="E52">
            <v>41604506.719999999</v>
          </cell>
          <cell r="F52">
            <v>40522637.889999993</v>
          </cell>
          <cell r="G52">
            <v>39572803.790000007</v>
          </cell>
          <cell r="H52">
            <v>38180383.349999994</v>
          </cell>
          <cell r="I52">
            <v>11756119.360000001</v>
          </cell>
          <cell r="J52">
            <v>12593386.590000002</v>
          </cell>
          <cell r="K52">
            <v>13206619.360000003</v>
          </cell>
          <cell r="L52">
            <v>16812366</v>
          </cell>
          <cell r="M52">
            <v>20474344.359999999</v>
          </cell>
          <cell r="N52">
            <v>25067837.940000001</v>
          </cell>
          <cell r="O52">
            <v>29622074.949999999</v>
          </cell>
        </row>
        <row r="53">
          <cell r="A53">
            <v>25</v>
          </cell>
          <cell r="B53">
            <v>53</v>
          </cell>
          <cell r="C53">
            <v>0</v>
          </cell>
          <cell r="D53">
            <v>0</v>
          </cell>
          <cell r="E53">
            <v>0</v>
          </cell>
          <cell r="F53">
            <v>0</v>
          </cell>
          <cell r="G53">
            <v>0</v>
          </cell>
          <cell r="H53">
            <v>0</v>
          </cell>
          <cell r="I53">
            <v>0</v>
          </cell>
          <cell r="J53">
            <v>0</v>
          </cell>
          <cell r="K53">
            <v>0</v>
          </cell>
          <cell r="L53">
            <v>0</v>
          </cell>
          <cell r="M53">
            <v>0</v>
          </cell>
          <cell r="N53">
            <v>0</v>
          </cell>
          <cell r="O53">
            <v>0</v>
          </cell>
        </row>
        <row r="54">
          <cell r="A54">
            <v>26</v>
          </cell>
          <cell r="B54">
            <v>54</v>
          </cell>
          <cell r="C54">
            <v>0</v>
          </cell>
          <cell r="D54">
            <v>0</v>
          </cell>
          <cell r="E54">
            <v>0</v>
          </cell>
          <cell r="F54">
            <v>0</v>
          </cell>
          <cell r="G54">
            <v>0</v>
          </cell>
          <cell r="H54">
            <v>0</v>
          </cell>
          <cell r="I54">
            <v>0</v>
          </cell>
          <cell r="J54">
            <v>0</v>
          </cell>
          <cell r="K54">
            <v>0</v>
          </cell>
          <cell r="L54">
            <v>0</v>
          </cell>
          <cell r="M54">
            <v>0</v>
          </cell>
          <cell r="N54">
            <v>0</v>
          </cell>
          <cell r="O54">
            <v>0</v>
          </cell>
        </row>
        <row r="55">
          <cell r="A55">
            <v>28</v>
          </cell>
          <cell r="B55">
            <v>55</v>
          </cell>
          <cell r="C55">
            <v>2503655.04</v>
          </cell>
          <cell r="D55">
            <v>2503655.04</v>
          </cell>
          <cell r="E55">
            <v>2503655.04</v>
          </cell>
          <cell r="F55">
            <v>2503655.04</v>
          </cell>
          <cell r="G55">
            <v>2503655.04</v>
          </cell>
          <cell r="H55">
            <v>2503655.04</v>
          </cell>
          <cell r="I55">
            <v>2524331.71</v>
          </cell>
          <cell r="J55">
            <v>2517883.75</v>
          </cell>
          <cell r="K55">
            <v>2517943.75</v>
          </cell>
          <cell r="L55">
            <v>2518059.08</v>
          </cell>
          <cell r="M55">
            <v>2442624.08</v>
          </cell>
          <cell r="N55">
            <v>2503202.44</v>
          </cell>
          <cell r="O55">
            <v>2503655.04</v>
          </cell>
        </row>
        <row r="56">
          <cell r="A56">
            <v>29</v>
          </cell>
          <cell r="B56">
            <v>56</v>
          </cell>
          <cell r="C56">
            <v>0</v>
          </cell>
          <cell r="D56">
            <v>0</v>
          </cell>
          <cell r="E56">
            <v>0</v>
          </cell>
          <cell r="F56">
            <v>0</v>
          </cell>
          <cell r="G56">
            <v>0</v>
          </cell>
          <cell r="H56">
            <v>0</v>
          </cell>
          <cell r="I56">
            <v>0</v>
          </cell>
          <cell r="J56">
            <v>0</v>
          </cell>
          <cell r="K56">
            <v>0</v>
          </cell>
          <cell r="L56">
            <v>0</v>
          </cell>
          <cell r="M56">
            <v>0</v>
          </cell>
          <cell r="N56">
            <v>0</v>
          </cell>
          <cell r="O56">
            <v>0</v>
          </cell>
        </row>
        <row r="57">
          <cell r="A57">
            <v>31</v>
          </cell>
          <cell r="B57">
            <v>57</v>
          </cell>
          <cell r="C57">
            <v>9760968.5</v>
          </cell>
          <cell r="D57">
            <v>9811938.5099999998</v>
          </cell>
          <cell r="E57">
            <v>9811938.5099999998</v>
          </cell>
          <cell r="F57">
            <v>9811938.5099999998</v>
          </cell>
          <cell r="G57">
            <v>9811938.5099999998</v>
          </cell>
          <cell r="H57">
            <v>9811938.5099999998</v>
          </cell>
          <cell r="I57">
            <v>4417144.5</v>
          </cell>
          <cell r="J57">
            <v>5099463.2100000009</v>
          </cell>
          <cell r="K57">
            <v>5130995.12</v>
          </cell>
          <cell r="L57">
            <v>7549209.5099999998</v>
          </cell>
          <cell r="M57">
            <v>7632620.0800000001</v>
          </cell>
          <cell r="N57">
            <v>9776070.4499999993</v>
          </cell>
          <cell r="O57">
            <v>9760968.5</v>
          </cell>
        </row>
        <row r="58">
          <cell r="A58">
            <v>37</v>
          </cell>
          <cell r="B58">
            <v>58</v>
          </cell>
          <cell r="C58">
            <v>0</v>
          </cell>
          <cell r="D58">
            <v>0</v>
          </cell>
          <cell r="E58">
            <v>0</v>
          </cell>
          <cell r="F58">
            <v>0</v>
          </cell>
          <cell r="G58">
            <v>0</v>
          </cell>
          <cell r="H58">
            <v>0</v>
          </cell>
          <cell r="I58">
            <v>2410750.37</v>
          </cell>
          <cell r="J58">
            <v>0</v>
          </cell>
          <cell r="K58">
            <v>0</v>
          </cell>
          <cell r="L58">
            <v>0</v>
          </cell>
          <cell r="M58">
            <v>0</v>
          </cell>
          <cell r="N58">
            <v>0</v>
          </cell>
          <cell r="O58">
            <v>0</v>
          </cell>
        </row>
        <row r="59">
          <cell r="A59">
            <v>40</v>
          </cell>
          <cell r="B59">
            <v>59</v>
          </cell>
          <cell r="C59">
            <v>52062403.839999996</v>
          </cell>
          <cell r="D59">
            <v>52444807.060000002</v>
          </cell>
          <cell r="E59">
            <v>53013821.549999997</v>
          </cell>
          <cell r="F59">
            <v>53595273.969999999</v>
          </cell>
          <cell r="G59">
            <v>54187327.869999997</v>
          </cell>
          <cell r="H59">
            <v>54823680.140000001</v>
          </cell>
          <cell r="I59">
            <v>64955886.560000002</v>
          </cell>
          <cell r="J59">
            <v>69185094.710000008</v>
          </cell>
          <cell r="K59">
            <v>49138784.969999991</v>
          </cell>
          <cell r="L59">
            <v>51360079.759999998</v>
          </cell>
          <cell r="M59">
            <v>48168846.159999996</v>
          </cell>
          <cell r="N59">
            <v>51803547.479999997</v>
          </cell>
          <cell r="O59">
            <v>52690203.259999998</v>
          </cell>
        </row>
        <row r="60">
          <cell r="A60">
            <v>41</v>
          </cell>
          <cell r="B60">
            <v>60</v>
          </cell>
          <cell r="C60">
            <v>11005847.810000001</v>
          </cell>
          <cell r="D60">
            <v>11149755.49</v>
          </cell>
          <cell r="E60">
            <v>11149755.49</v>
          </cell>
          <cell r="F60">
            <v>11149755.49</v>
          </cell>
          <cell r="G60">
            <v>11149755.49</v>
          </cell>
          <cell r="H60">
            <v>11149755.49</v>
          </cell>
          <cell r="I60">
            <v>6755552.2400000002</v>
          </cell>
          <cell r="J60">
            <v>6167962.370000001</v>
          </cell>
          <cell r="K60">
            <v>5717206.6499999994</v>
          </cell>
          <cell r="L60">
            <v>6618137.7300000004</v>
          </cell>
          <cell r="M60">
            <v>8037283.7199999997</v>
          </cell>
          <cell r="N60">
            <v>9726543.7799999993</v>
          </cell>
          <cell r="O60">
            <v>11005847.810000001</v>
          </cell>
        </row>
        <row r="61">
          <cell r="A61">
            <v>42</v>
          </cell>
          <cell r="B61">
            <v>61</v>
          </cell>
          <cell r="C61">
            <v>-1352289.85</v>
          </cell>
          <cell r="D61">
            <v>-1206738.3999999999</v>
          </cell>
          <cell r="E61">
            <v>-1062423.52</v>
          </cell>
          <cell r="F61">
            <v>-60872180.810000002</v>
          </cell>
          <cell r="G61">
            <v>-648798.02</v>
          </cell>
          <cell r="H61">
            <v>-467372.36</v>
          </cell>
          <cell r="I61">
            <v>-11925991.140000001</v>
          </cell>
          <cell r="J61">
            <v>-11826492.379999999</v>
          </cell>
          <cell r="K61">
            <v>-11541267.33</v>
          </cell>
          <cell r="L61">
            <v>-8439327.2799999993</v>
          </cell>
          <cell r="M61">
            <v>-6974833.7599999998</v>
          </cell>
          <cell r="N61">
            <v>-6067511.8099999996</v>
          </cell>
          <cell r="O61">
            <v>-1930304.5</v>
          </cell>
        </row>
        <row r="62">
          <cell r="A62">
            <v>43</v>
          </cell>
          <cell r="B62">
            <v>62</v>
          </cell>
          <cell r="C62">
            <v>-7500000</v>
          </cell>
          <cell r="D62">
            <v>-42500000</v>
          </cell>
          <cell r="E62">
            <v>-61000000</v>
          </cell>
          <cell r="F62">
            <v>-65500000</v>
          </cell>
          <cell r="G62">
            <v>0</v>
          </cell>
          <cell r="H62">
            <v>-5500000</v>
          </cell>
          <cell r="I62">
            <v>-70519158.620000005</v>
          </cell>
          <cell r="L62">
            <v>0</v>
          </cell>
          <cell r="M62">
            <v>0</v>
          </cell>
          <cell r="N62">
            <v>0</v>
          </cell>
          <cell r="O62">
            <v>0</v>
          </cell>
        </row>
        <row r="63">
          <cell r="A63">
            <v>44</v>
          </cell>
          <cell r="B63">
            <v>63</v>
          </cell>
          <cell r="C63">
            <v>-42064329.969999999</v>
          </cell>
          <cell r="D63">
            <v>-42064329.969999999</v>
          </cell>
          <cell r="E63">
            <v>-42064329.969999999</v>
          </cell>
          <cell r="F63">
            <v>-42064329.969999999</v>
          </cell>
          <cell r="G63">
            <v>-42064329.969999999</v>
          </cell>
          <cell r="H63">
            <v>-42064329.969999999</v>
          </cell>
          <cell r="I63">
            <v>-39282999.490000002</v>
          </cell>
          <cell r="J63">
            <v>-44588727.519999996</v>
          </cell>
          <cell r="K63">
            <v>-39182769.660000004</v>
          </cell>
          <cell r="L63">
            <v>-37556752.75</v>
          </cell>
          <cell r="M63">
            <v>-36715179.369999997</v>
          </cell>
          <cell r="N63">
            <v>-43375240.770000003</v>
          </cell>
          <cell r="O63">
            <v>-42064329.969999999</v>
          </cell>
        </row>
        <row r="64">
          <cell r="A64">
            <v>45</v>
          </cell>
          <cell r="B64">
            <v>64</v>
          </cell>
          <cell r="C64">
            <v>-207554.77</v>
          </cell>
          <cell r="D64">
            <v>-207554.77</v>
          </cell>
          <cell r="E64">
            <v>-207554.77</v>
          </cell>
          <cell r="F64">
            <v>-207554.77</v>
          </cell>
          <cell r="G64">
            <v>-207554.77</v>
          </cell>
          <cell r="H64">
            <v>-207554.77</v>
          </cell>
          <cell r="I64">
            <v>-669053.22000000009</v>
          </cell>
          <cell r="J64">
            <v>-1161.06</v>
          </cell>
          <cell r="K64">
            <v>-1922.67</v>
          </cell>
          <cell r="L64">
            <v>-437442.83</v>
          </cell>
          <cell r="M64">
            <v>-4942.55</v>
          </cell>
          <cell r="N64">
            <v>395595.19</v>
          </cell>
          <cell r="O64">
            <v>-810704.73</v>
          </cell>
        </row>
        <row r="65">
          <cell r="A65">
            <v>46</v>
          </cell>
          <cell r="B65">
            <v>65</v>
          </cell>
          <cell r="C65">
            <v>-9740.25</v>
          </cell>
          <cell r="D65">
            <v>-9740.25</v>
          </cell>
          <cell r="E65">
            <v>-9740.25</v>
          </cell>
          <cell r="F65">
            <v>-9740.25</v>
          </cell>
          <cell r="G65">
            <v>-9740.25</v>
          </cell>
          <cell r="H65">
            <v>-9740.25</v>
          </cell>
          <cell r="I65">
            <v>-1572303.47</v>
          </cell>
          <cell r="J65">
            <v>-579536.27</v>
          </cell>
          <cell r="K65">
            <v>-631908.35</v>
          </cell>
          <cell r="L65">
            <v>-4600.4799999999996</v>
          </cell>
          <cell r="M65">
            <v>-1790.6</v>
          </cell>
          <cell r="N65">
            <v>-9387.25</v>
          </cell>
          <cell r="O65">
            <v>-10093.25</v>
          </cell>
        </row>
        <row r="66">
          <cell r="A66">
            <v>47</v>
          </cell>
          <cell r="B66">
            <v>66</v>
          </cell>
          <cell r="C66">
            <v>-22829538.530000001</v>
          </cell>
          <cell r="D66">
            <v>-23103531.129999999</v>
          </cell>
          <cell r="E66">
            <v>-23335714.720000003</v>
          </cell>
          <cell r="F66">
            <v>-23511909.73</v>
          </cell>
          <cell r="G66">
            <v>-27915957.169999998</v>
          </cell>
          <cell r="H66">
            <v>-30819441.510000002</v>
          </cell>
          <cell r="I66">
            <v>-23297621.370000005</v>
          </cell>
          <cell r="J66">
            <v>-26701645.739999998</v>
          </cell>
          <cell r="K66">
            <v>-21597439.600000001</v>
          </cell>
          <cell r="L66">
            <v>-16682851.52</v>
          </cell>
          <cell r="M66">
            <v>-14983094.1</v>
          </cell>
          <cell r="N66">
            <v>-25202130.999999996</v>
          </cell>
          <cell r="O66">
            <v>-25556724.650000021</v>
          </cell>
        </row>
        <row r="67">
          <cell r="A67">
            <v>48</v>
          </cell>
          <cell r="B67">
            <v>67</v>
          </cell>
          <cell r="C67">
            <v>-9875000</v>
          </cell>
          <cell r="D67">
            <v>-9875000</v>
          </cell>
          <cell r="E67">
            <v>-9875000</v>
          </cell>
          <cell r="F67">
            <v>-9875000</v>
          </cell>
          <cell r="G67">
            <v>-9875000</v>
          </cell>
          <cell r="H67">
            <v>-9875000</v>
          </cell>
          <cell r="I67">
            <v>-10626956.07</v>
          </cell>
          <cell r="J67">
            <v>-5383597.5800000001</v>
          </cell>
          <cell r="K67">
            <v>-15073759.059999982</v>
          </cell>
          <cell r="L67">
            <v>-9935075.2899999991</v>
          </cell>
          <cell r="M67">
            <v>-9920111.4199999999</v>
          </cell>
          <cell r="N67">
            <v>-10649870.85</v>
          </cell>
          <cell r="O67">
            <v>-12108862.970000001</v>
          </cell>
        </row>
        <row r="68">
          <cell r="A68">
            <v>490</v>
          </cell>
          <cell r="B68">
            <v>68</v>
          </cell>
          <cell r="C68">
            <v>983610.66</v>
          </cell>
          <cell r="D68">
            <v>968438.97000000009</v>
          </cell>
          <cell r="E68">
            <v>953267.28</v>
          </cell>
          <cell r="F68">
            <v>938095.59000000008</v>
          </cell>
          <cell r="G68">
            <v>932151.64</v>
          </cell>
          <cell r="H68">
            <v>932151.64</v>
          </cell>
          <cell r="I68">
            <v>62534147.039999999</v>
          </cell>
          <cell r="J68">
            <v>55137304.259999998</v>
          </cell>
          <cell r="K68">
            <v>47732352.159999996</v>
          </cell>
          <cell r="L68">
            <v>40660363.68</v>
          </cell>
          <cell r="M68">
            <v>115161.02</v>
          </cell>
          <cell r="N68">
            <v>96770.86</v>
          </cell>
          <cell r="O68">
            <v>1001409.59</v>
          </cell>
        </row>
        <row r="69">
          <cell r="A69">
            <v>491</v>
          </cell>
          <cell r="B69">
            <v>69</v>
          </cell>
          <cell r="C69">
            <v>1063245.5</v>
          </cell>
          <cell r="D69">
            <v>1063245.5</v>
          </cell>
          <cell r="E69">
            <v>1063245.5</v>
          </cell>
          <cell r="F69">
            <v>1063245.5</v>
          </cell>
          <cell r="G69">
            <v>1063245.5</v>
          </cell>
          <cell r="H69">
            <v>1063245.5</v>
          </cell>
          <cell r="I69">
            <v>1010627.6400000001</v>
          </cell>
          <cell r="J69">
            <v>1221795.3699999999</v>
          </cell>
          <cell r="K69">
            <v>1226431.9099999997</v>
          </cell>
          <cell r="L69">
            <v>830824.3</v>
          </cell>
          <cell r="M69">
            <v>231457.86</v>
          </cell>
          <cell r="N69">
            <v>1236987.67</v>
          </cell>
          <cell r="O69">
            <v>1066411.46</v>
          </cell>
        </row>
        <row r="70">
          <cell r="A70">
            <v>492</v>
          </cell>
          <cell r="B70">
            <v>70</v>
          </cell>
          <cell r="C70">
            <v>-1173075</v>
          </cell>
          <cell r="D70">
            <v>-1173075</v>
          </cell>
          <cell r="E70">
            <v>-1173075</v>
          </cell>
          <cell r="F70">
            <v>-1173075</v>
          </cell>
          <cell r="G70">
            <v>-1800000</v>
          </cell>
          <cell r="H70">
            <v>-1800000</v>
          </cell>
          <cell r="I70">
            <v>-3606960.79</v>
          </cell>
          <cell r="J70">
            <v>-2798993.6999999997</v>
          </cell>
          <cell r="K70">
            <v>-2391102.29</v>
          </cell>
          <cell r="L70">
            <v>-1247853.18</v>
          </cell>
          <cell r="M70">
            <v>-1230532.93</v>
          </cell>
          <cell r="N70">
            <v>-1984459.65</v>
          </cell>
          <cell r="O70">
            <v>-1178176.54</v>
          </cell>
        </row>
        <row r="71">
          <cell r="A71">
            <v>493</v>
          </cell>
          <cell r="B71">
            <v>71</v>
          </cell>
          <cell r="C71">
            <v>-138007747.31999999</v>
          </cell>
          <cell r="D71">
            <v>-135329368.67000002</v>
          </cell>
          <cell r="E71">
            <v>-127433437.94</v>
          </cell>
          <cell r="F71">
            <v>-119503552.22</v>
          </cell>
          <cell r="G71">
            <v>-105237749.42999999</v>
          </cell>
          <cell r="H71">
            <v>-88816927.299999997</v>
          </cell>
          <cell r="I71">
            <v>-58046975.759999998</v>
          </cell>
          <cell r="J71">
            <v>-86475336.690000013</v>
          </cell>
          <cell r="K71">
            <v>-112008371.36000001</v>
          </cell>
          <cell r="L71">
            <v>-127815561.62</v>
          </cell>
          <cell r="M71">
            <v>-111780949.91</v>
          </cell>
          <cell r="N71">
            <v>-112182698.14</v>
          </cell>
          <cell r="O71">
            <v>-123501944.72</v>
          </cell>
        </row>
        <row r="72">
          <cell r="A72">
            <v>499</v>
          </cell>
          <cell r="B72">
            <v>72</v>
          </cell>
          <cell r="C72">
            <v>0</v>
          </cell>
          <cell r="D72">
            <v>0</v>
          </cell>
          <cell r="E72">
            <v>0</v>
          </cell>
          <cell r="F72">
            <v>0</v>
          </cell>
          <cell r="G72">
            <v>0</v>
          </cell>
          <cell r="H72">
            <v>0</v>
          </cell>
          <cell r="I72">
            <v>0</v>
          </cell>
          <cell r="J72">
            <v>0</v>
          </cell>
          <cell r="K72">
            <v>0</v>
          </cell>
          <cell r="L72">
            <v>0</v>
          </cell>
          <cell r="M72">
            <v>0</v>
          </cell>
          <cell r="N72">
            <v>0</v>
          </cell>
          <cell r="O72">
            <v>0</v>
          </cell>
        </row>
        <row r="73">
          <cell r="A73">
            <v>50</v>
          </cell>
          <cell r="B73">
            <v>73</v>
          </cell>
          <cell r="C73">
            <v>0</v>
          </cell>
          <cell r="D73">
            <v>0</v>
          </cell>
          <cell r="E73">
            <v>0</v>
          </cell>
          <cell r="F73">
            <v>0</v>
          </cell>
          <cell r="G73">
            <v>0</v>
          </cell>
          <cell r="H73">
            <v>0</v>
          </cell>
          <cell r="I73">
            <v>0</v>
          </cell>
          <cell r="J73">
            <v>0</v>
          </cell>
          <cell r="K73">
            <v>0</v>
          </cell>
          <cell r="L73">
            <v>0</v>
          </cell>
          <cell r="M73">
            <v>0</v>
          </cell>
          <cell r="N73">
            <v>0</v>
          </cell>
          <cell r="O73">
            <v>0</v>
          </cell>
        </row>
        <row r="74">
          <cell r="A74">
            <v>51</v>
          </cell>
          <cell r="B74">
            <v>74</v>
          </cell>
          <cell r="C74">
            <v>0</v>
          </cell>
          <cell r="D74">
            <v>0</v>
          </cell>
          <cell r="E74">
            <v>0</v>
          </cell>
          <cell r="F74">
            <v>0</v>
          </cell>
          <cell r="G74">
            <v>0</v>
          </cell>
          <cell r="H74">
            <v>0</v>
          </cell>
          <cell r="I74">
            <v>0</v>
          </cell>
          <cell r="J74">
            <v>0</v>
          </cell>
          <cell r="K74">
            <v>39002935.649999999</v>
          </cell>
          <cell r="L74">
            <v>0</v>
          </cell>
          <cell r="M74">
            <v>0</v>
          </cell>
          <cell r="N74">
            <v>0</v>
          </cell>
          <cell r="O74">
            <v>0</v>
          </cell>
        </row>
        <row r="75">
          <cell r="A75">
            <v>53</v>
          </cell>
          <cell r="B75">
            <v>75</v>
          </cell>
          <cell r="C75">
            <v>0</v>
          </cell>
          <cell r="D75">
            <v>0</v>
          </cell>
          <cell r="E75">
            <v>0</v>
          </cell>
          <cell r="F75">
            <v>0</v>
          </cell>
          <cell r="G75">
            <v>0</v>
          </cell>
          <cell r="H75">
            <v>0</v>
          </cell>
          <cell r="I75">
            <v>0</v>
          </cell>
          <cell r="J75">
            <v>30000000</v>
          </cell>
          <cell r="K75">
            <v>0</v>
          </cell>
          <cell r="L75">
            <v>12000000</v>
          </cell>
          <cell r="M75">
            <v>7800000</v>
          </cell>
          <cell r="N75">
            <v>8060000</v>
          </cell>
          <cell r="O75">
            <v>8060000</v>
          </cell>
          <cell r="P75">
            <v>47171077.210000001</v>
          </cell>
        </row>
        <row r="76">
          <cell r="A76">
            <v>54</v>
          </cell>
          <cell r="B76">
            <v>76</v>
          </cell>
          <cell r="C76">
            <v>0</v>
          </cell>
          <cell r="D76">
            <v>0</v>
          </cell>
          <cell r="E76">
            <v>0</v>
          </cell>
          <cell r="F76">
            <v>0</v>
          </cell>
          <cell r="G76">
            <v>0</v>
          </cell>
          <cell r="H76">
            <v>0</v>
          </cell>
          <cell r="I76">
            <v>0</v>
          </cell>
          <cell r="J76">
            <v>0</v>
          </cell>
          <cell r="K76">
            <v>0</v>
          </cell>
          <cell r="L76">
            <v>24346500.050000001</v>
          </cell>
          <cell r="M76">
            <v>16539096.32</v>
          </cell>
          <cell r="N76">
            <v>2222018.42</v>
          </cell>
          <cell r="O76">
            <v>-17263521.210000001</v>
          </cell>
        </row>
        <row r="77">
          <cell r="A77">
            <v>55</v>
          </cell>
          <cell r="B77">
            <v>77</v>
          </cell>
          <cell r="C77">
            <v>0</v>
          </cell>
          <cell r="D77">
            <v>0</v>
          </cell>
          <cell r="E77">
            <v>0</v>
          </cell>
          <cell r="F77">
            <v>0</v>
          </cell>
          <cell r="G77">
            <v>0</v>
          </cell>
          <cell r="H77">
            <v>0</v>
          </cell>
          <cell r="I77">
            <v>37598184.649999999</v>
          </cell>
          <cell r="J77">
            <v>-3308560.98</v>
          </cell>
          <cell r="K77">
            <v>-3249539.28</v>
          </cell>
          <cell r="L77">
            <v>13043259.949999999</v>
          </cell>
          <cell r="M77">
            <v>11137910.34</v>
          </cell>
          <cell r="N77">
            <v>12385991.25</v>
          </cell>
          <cell r="O77">
            <v>22066983.68</v>
          </cell>
        </row>
        <row r="78">
          <cell r="A78">
            <v>57</v>
          </cell>
          <cell r="B78">
            <v>78</v>
          </cell>
          <cell r="C78">
            <v>2790</v>
          </cell>
          <cell r="D78">
            <v>2925</v>
          </cell>
          <cell r="E78">
            <v>2925</v>
          </cell>
          <cell r="F78">
            <v>2925</v>
          </cell>
          <cell r="G78">
            <v>2925</v>
          </cell>
          <cell r="H78">
            <v>2925</v>
          </cell>
          <cell r="I78">
            <v>602.66999999999996</v>
          </cell>
          <cell r="J78">
            <v>991.06</v>
          </cell>
          <cell r="K78">
            <v>1560.44</v>
          </cell>
          <cell r="L78">
            <v>1957.74</v>
          </cell>
          <cell r="M78">
            <v>1847.9</v>
          </cell>
          <cell r="N78">
            <v>2236.08</v>
          </cell>
          <cell r="O78">
            <v>2754.8</v>
          </cell>
        </row>
        <row r="79">
          <cell r="A79">
            <v>58</v>
          </cell>
          <cell r="B79">
            <v>79</v>
          </cell>
          <cell r="C79">
            <v>996874.78999984264</v>
          </cell>
          <cell r="D79">
            <v>896156.79000017047</v>
          </cell>
          <cell r="E79">
            <v>1009516.3300007284</v>
          </cell>
          <cell r="F79">
            <v>433205.9599994868</v>
          </cell>
          <cell r="G79">
            <v>18482179.160000324</v>
          </cell>
          <cell r="H79">
            <v>613368.66000041366</v>
          </cell>
          <cell r="I79">
            <v>-4.0054317196336342E-7</v>
          </cell>
          <cell r="J79">
            <v>-3.1609033612767234E-8</v>
          </cell>
          <cell r="K79">
            <v>-1.1231804819544777E-8</v>
          </cell>
          <cell r="L79">
            <v>1.5854834600759204E-7</v>
          </cell>
          <cell r="M79">
            <v>-8.7171883933478966E-8</v>
          </cell>
          <cell r="N79">
            <v>4.4778062147088349E-8</v>
          </cell>
          <cell r="O79">
            <v>-3.2782736525405198E-8</v>
          </cell>
        </row>
        <row r="80">
          <cell r="A80" t="str">
            <v>Aff.résultat</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A81">
            <v>14</v>
          </cell>
          <cell r="B81">
            <v>81</v>
          </cell>
          <cell r="C81">
            <v>0</v>
          </cell>
          <cell r="D81">
            <v>0</v>
          </cell>
          <cell r="E81">
            <v>0</v>
          </cell>
          <cell r="F81">
            <v>0</v>
          </cell>
          <cell r="G81">
            <v>0</v>
          </cell>
          <cell r="H81">
            <v>0</v>
          </cell>
          <cell r="I81">
            <v>-35724936.100000001</v>
          </cell>
          <cell r="J81">
            <v>-22770782.710000001</v>
          </cell>
          <cell r="K81">
            <v>-19213880</v>
          </cell>
          <cell r="L81">
            <v>-16682851.52</v>
          </cell>
          <cell r="M81">
            <v>-14983094.1</v>
          </cell>
          <cell r="N81">
            <v>-25202130.999999996</v>
          </cell>
          <cell r="O81">
            <v>-25556724.650000021</v>
          </cell>
          <cell r="P81">
            <v>0</v>
          </cell>
          <cell r="Q81">
            <v>0</v>
          </cell>
          <cell r="R81">
            <v>0</v>
          </cell>
          <cell r="S81">
            <v>0</v>
          </cell>
          <cell r="T81">
            <v>0</v>
          </cell>
          <cell r="U81">
            <v>0</v>
          </cell>
        </row>
        <row r="82">
          <cell r="A82" t="str">
            <v>133p</v>
          </cell>
          <cell r="B82">
            <v>82</v>
          </cell>
          <cell r="C82">
            <v>0</v>
          </cell>
          <cell r="D82">
            <v>0</v>
          </cell>
          <cell r="E82">
            <v>0</v>
          </cell>
          <cell r="F82">
            <v>0</v>
          </cell>
          <cell r="G82">
            <v>0</v>
          </cell>
          <cell r="H82">
            <v>0</v>
          </cell>
          <cell r="I82">
            <v>-3209145.76</v>
          </cell>
          <cell r="J82">
            <v>-5592705.3600000003</v>
          </cell>
          <cell r="K82">
            <v>0</v>
          </cell>
          <cell r="L82">
            <v>0</v>
          </cell>
          <cell r="M82">
            <v>0</v>
          </cell>
          <cell r="N82">
            <v>0</v>
          </cell>
          <cell r="O82">
            <v>0</v>
          </cell>
          <cell r="P82">
            <v>0</v>
          </cell>
          <cell r="Q82">
            <v>0</v>
          </cell>
          <cell r="R82">
            <v>0</v>
          </cell>
          <cell r="S82">
            <v>0</v>
          </cell>
          <cell r="T82">
            <v>0</v>
          </cell>
          <cell r="U82">
            <v>0</v>
          </cell>
        </row>
        <row r="83">
          <cell r="A83" t="str">
            <v>14p</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A84" t="str">
            <v>47p</v>
          </cell>
          <cell r="B84">
            <v>84</v>
          </cell>
          <cell r="C84">
            <v>0</v>
          </cell>
          <cell r="D84">
            <v>0</v>
          </cell>
          <cell r="E84">
            <v>0</v>
          </cell>
          <cell r="F84">
            <v>0</v>
          </cell>
          <cell r="G84">
            <v>0</v>
          </cell>
          <cell r="H84">
            <v>0</v>
          </cell>
          <cell r="I84">
            <v>-23297621.370000005</v>
          </cell>
          <cell r="J84">
            <v>-26701645.739999998</v>
          </cell>
          <cell r="K84">
            <v>-19213880</v>
          </cell>
          <cell r="L84">
            <v>-16682851.52</v>
          </cell>
          <cell r="M84">
            <v>-14983094.1</v>
          </cell>
          <cell r="N84">
            <v>-25202130.999999996</v>
          </cell>
          <cell r="O84">
            <v>-25556724.650000021</v>
          </cell>
          <cell r="P84">
            <v>0</v>
          </cell>
          <cell r="Q84">
            <v>0</v>
          </cell>
          <cell r="R84">
            <v>0</v>
          </cell>
          <cell r="S84">
            <v>0</v>
          </cell>
          <cell r="T84">
            <v>0</v>
          </cell>
          <cell r="U84">
            <v>0</v>
          </cell>
        </row>
        <row r="85">
          <cell r="A85" t="str">
            <v>Détail</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A86">
            <v>168</v>
          </cell>
          <cell r="B86">
            <v>86</v>
          </cell>
          <cell r="C86">
            <v>-301801.15000000002</v>
          </cell>
          <cell r="D86">
            <v>-270028.39999999991</v>
          </cell>
          <cell r="E86">
            <v>-242607.22999999998</v>
          </cell>
          <cell r="F86">
            <v>-218253.95000000007</v>
          </cell>
          <cell r="G86">
            <v>-198275.66999999993</v>
          </cell>
          <cell r="H86">
            <v>-181119.18999999994</v>
          </cell>
          <cell r="I86">
            <v>0</v>
          </cell>
          <cell r="J86">
            <v>0</v>
          </cell>
          <cell r="K86">
            <v>0</v>
          </cell>
          <cell r="L86">
            <v>-486917.37</v>
          </cell>
          <cell r="M86">
            <v>-531311.12</v>
          </cell>
          <cell r="N86">
            <v>-420282.83</v>
          </cell>
          <cell r="O86">
            <v>-397662.55</v>
          </cell>
        </row>
        <row r="87">
          <cell r="A87">
            <v>28890000</v>
          </cell>
          <cell r="B87">
            <v>87</v>
          </cell>
          <cell r="C87">
            <v>9805.2999999999993</v>
          </cell>
          <cell r="D87">
            <v>10279.75</v>
          </cell>
          <cell r="E87">
            <v>10279.75</v>
          </cell>
          <cell r="F87">
            <v>10279.75</v>
          </cell>
          <cell r="G87">
            <v>10279.75</v>
          </cell>
          <cell r="H87">
            <v>10279.75</v>
          </cell>
          <cell r="I87">
            <v>375</v>
          </cell>
          <cell r="J87">
            <v>375</v>
          </cell>
          <cell r="K87">
            <v>435</v>
          </cell>
          <cell r="L87">
            <v>435</v>
          </cell>
          <cell r="M87">
            <v>8160</v>
          </cell>
          <cell r="N87">
            <v>9352.7000000000007</v>
          </cell>
          <cell r="O87">
            <v>9805.2999999999993</v>
          </cell>
        </row>
        <row r="88">
          <cell r="A88">
            <v>40040400</v>
          </cell>
          <cell r="B88">
            <v>88</v>
          </cell>
          <cell r="C88">
            <v>31374147.879999999</v>
          </cell>
          <cell r="D88">
            <v>31756551.100000001</v>
          </cell>
          <cell r="E88">
            <v>32325565.59</v>
          </cell>
          <cell r="F88">
            <v>32907018.010000002</v>
          </cell>
          <cell r="G88">
            <v>33499071.91</v>
          </cell>
          <cell r="H88">
            <v>34135424.18</v>
          </cell>
          <cell r="I88">
            <v>30153143.939999998</v>
          </cell>
          <cell r="J88">
            <v>28612449.670000002</v>
          </cell>
          <cell r="K88">
            <v>25956908.210000001</v>
          </cell>
          <cell r="L88">
            <v>29673023.949999999</v>
          </cell>
          <cell r="M88">
            <v>30741102.920000002</v>
          </cell>
          <cell r="N88">
            <v>30827440.309999999</v>
          </cell>
          <cell r="O88">
            <v>32001947.300000001</v>
          </cell>
        </row>
        <row r="89">
          <cell r="A89">
            <v>49011200</v>
          </cell>
          <cell r="B89">
            <v>89</v>
          </cell>
          <cell r="C89">
            <v>932151.64</v>
          </cell>
          <cell r="D89">
            <v>932151.64</v>
          </cell>
          <cell r="E89">
            <v>932151.64</v>
          </cell>
          <cell r="F89">
            <v>932151.64</v>
          </cell>
          <cell r="G89">
            <v>932151.64</v>
          </cell>
          <cell r="H89">
            <v>932151.64</v>
          </cell>
          <cell r="I89">
            <v>0</v>
          </cell>
          <cell r="J89">
            <v>0</v>
          </cell>
          <cell r="K89">
            <v>0</v>
          </cell>
          <cell r="L89">
            <v>0</v>
          </cell>
          <cell r="M89">
            <v>0</v>
          </cell>
          <cell r="N89">
            <v>0</v>
          </cell>
          <cell r="O89">
            <v>932151.64</v>
          </cell>
        </row>
        <row r="90">
          <cell r="A90">
            <v>49054000</v>
          </cell>
          <cell r="B90">
            <v>90</v>
          </cell>
          <cell r="C90">
            <v>51459.020000000019</v>
          </cell>
          <cell r="D90">
            <v>36287.330000000031</v>
          </cell>
          <cell r="E90">
            <v>21115.640000000043</v>
          </cell>
          <cell r="F90">
            <v>5943.9500000000553</v>
          </cell>
          <cell r="G90">
            <v>0</v>
          </cell>
          <cell r="H90">
            <v>0</v>
          </cell>
          <cell r="I90">
            <v>0</v>
          </cell>
          <cell r="J90">
            <v>142530.72</v>
          </cell>
          <cell r="K90">
            <v>127359.03</v>
          </cell>
          <cell r="L90">
            <v>112187.34</v>
          </cell>
          <cell r="M90">
            <v>96974.09</v>
          </cell>
          <cell r="N90">
            <v>81802.399999999994</v>
          </cell>
          <cell r="O90">
            <v>66630.710000000006</v>
          </cell>
        </row>
        <row r="91">
          <cell r="A91">
            <v>49106000</v>
          </cell>
          <cell r="B91">
            <v>91</v>
          </cell>
          <cell r="C91">
            <v>551871.31000000006</v>
          </cell>
          <cell r="D91">
            <v>551871.31000000006</v>
          </cell>
          <cell r="E91">
            <v>551871.31000000006</v>
          </cell>
          <cell r="F91">
            <v>551871.31000000006</v>
          </cell>
          <cell r="G91">
            <v>551871.31000000006</v>
          </cell>
          <cell r="H91">
            <v>551871.31000000006</v>
          </cell>
          <cell r="I91">
            <v>0</v>
          </cell>
          <cell r="J91">
            <v>0</v>
          </cell>
          <cell r="K91">
            <v>0</v>
          </cell>
          <cell r="L91">
            <v>0</v>
          </cell>
          <cell r="M91">
            <v>0</v>
          </cell>
          <cell r="N91">
            <v>337313.77</v>
          </cell>
          <cell r="O91">
            <v>551871.31000000006</v>
          </cell>
        </row>
        <row r="92">
          <cell r="A92">
            <v>49149000</v>
          </cell>
          <cell r="B92">
            <v>92</v>
          </cell>
          <cell r="C92">
            <v>511374.19</v>
          </cell>
          <cell r="D92">
            <v>511374.19</v>
          </cell>
          <cell r="E92">
            <v>511374.19</v>
          </cell>
          <cell r="F92">
            <v>511374.19</v>
          </cell>
          <cell r="G92">
            <v>511374.19</v>
          </cell>
          <cell r="H92">
            <v>511374.19</v>
          </cell>
          <cell r="I92">
            <v>0</v>
          </cell>
          <cell r="J92">
            <v>0</v>
          </cell>
          <cell r="K92">
            <v>0</v>
          </cell>
          <cell r="L92">
            <v>0</v>
          </cell>
          <cell r="M92">
            <v>0</v>
          </cell>
          <cell r="N92">
            <v>0</v>
          </cell>
          <cell r="O92">
            <v>511374.19</v>
          </cell>
        </row>
        <row r="93">
          <cell r="A93">
            <v>49300021</v>
          </cell>
          <cell r="B93">
            <v>93</v>
          </cell>
          <cell r="C93">
            <v>0</v>
          </cell>
          <cell r="D93">
            <v>0</v>
          </cell>
          <cell r="E93">
            <v>0</v>
          </cell>
          <cell r="F93">
            <v>0</v>
          </cell>
          <cell r="G93">
            <v>0</v>
          </cell>
          <cell r="H93">
            <v>0</v>
          </cell>
          <cell r="I93">
            <v>-57368725.909999996</v>
          </cell>
          <cell r="J93">
            <v>-86092062.780000001</v>
          </cell>
          <cell r="K93">
            <v>-111643590.26000001</v>
          </cell>
          <cell r="L93">
            <v>0</v>
          </cell>
          <cell r="M93">
            <v>0</v>
          </cell>
          <cell r="N93">
            <v>0</v>
          </cell>
          <cell r="O93">
            <v>0</v>
          </cell>
        </row>
        <row r="94">
          <cell r="A94">
            <v>49300022</v>
          </cell>
          <cell r="B94">
            <v>94</v>
          </cell>
          <cell r="C94">
            <v>0</v>
          </cell>
          <cell r="D94">
            <v>0</v>
          </cell>
          <cell r="E94">
            <v>0</v>
          </cell>
          <cell r="F94">
            <v>0</v>
          </cell>
          <cell r="G94">
            <v>0</v>
          </cell>
          <cell r="H94">
            <v>0</v>
          </cell>
          <cell r="I94">
            <v>0</v>
          </cell>
          <cell r="J94">
            <v>0</v>
          </cell>
          <cell r="K94">
            <v>0</v>
          </cell>
          <cell r="L94">
            <v>0</v>
          </cell>
          <cell r="M94">
            <v>0</v>
          </cell>
          <cell r="N94">
            <v>0</v>
          </cell>
          <cell r="O94">
            <v>0</v>
          </cell>
        </row>
        <row r="95">
          <cell r="A95">
            <v>49302100</v>
          </cell>
          <cell r="B95">
            <v>95</v>
          </cell>
          <cell r="C95">
            <v>-60101822.390000015</v>
          </cell>
          <cell r="D95">
            <v>-60101822.390000015</v>
          </cell>
          <cell r="E95">
            <v>-60101822.390000015</v>
          </cell>
          <cell r="F95">
            <v>-60101822.390000015</v>
          </cell>
          <cell r="G95">
            <v>-60101822.390000015</v>
          </cell>
          <cell r="H95">
            <v>-60101822.390000015</v>
          </cell>
          <cell r="I95">
            <v>0</v>
          </cell>
          <cell r="J95">
            <v>0</v>
          </cell>
          <cell r="K95">
            <v>0</v>
          </cell>
          <cell r="L95">
            <v>-50530563.270000003</v>
          </cell>
          <cell r="M95">
            <v>-34992946.340000004</v>
          </cell>
          <cell r="N95">
            <v>-50514394.909999996</v>
          </cell>
          <cell r="O95">
            <v>-72655988.590000004</v>
          </cell>
        </row>
        <row r="96">
          <cell r="A96">
            <v>49302201</v>
          </cell>
          <cell r="B96">
            <v>96</v>
          </cell>
          <cell r="C96">
            <v>0</v>
          </cell>
          <cell r="D96">
            <v>0</v>
          </cell>
          <cell r="E96">
            <v>0</v>
          </cell>
          <cell r="F96">
            <v>0</v>
          </cell>
          <cell r="G96">
            <v>0</v>
          </cell>
          <cell r="H96">
            <v>0</v>
          </cell>
          <cell r="I96">
            <v>0</v>
          </cell>
          <cell r="J96">
            <v>0</v>
          </cell>
          <cell r="K96">
            <v>0</v>
          </cell>
          <cell r="L96">
            <v>-21901293.77</v>
          </cell>
          <cell r="M96">
            <v>-21826293.18</v>
          </cell>
          <cell r="N96">
            <v>-10575977.460000001</v>
          </cell>
          <cell r="O96">
            <v>-2451108.65</v>
          </cell>
        </row>
        <row r="97">
          <cell r="A97">
            <v>49302202</v>
          </cell>
          <cell r="B97">
            <v>97</v>
          </cell>
          <cell r="C97">
            <v>-10834700.819999998</v>
          </cell>
          <cell r="D97">
            <v>-8330359.1099999985</v>
          </cell>
          <cell r="E97">
            <v>-5979425.6499999985</v>
          </cell>
          <cell r="F97">
            <v>-3805232.5199999986</v>
          </cell>
          <cell r="G97">
            <v>-1812706.5899999985</v>
          </cell>
          <cell r="H97">
            <v>1.6298145055770874E-9</v>
          </cell>
          <cell r="I97">
            <v>0</v>
          </cell>
          <cell r="J97">
            <v>0</v>
          </cell>
          <cell r="K97">
            <v>0</v>
          </cell>
          <cell r="L97">
            <v>-10639095.439999999</v>
          </cell>
          <cell r="M97">
            <v>-7882775.46</v>
          </cell>
          <cell r="N97">
            <v>-5192695.25</v>
          </cell>
          <cell r="O97">
            <v>-2608553.87</v>
          </cell>
        </row>
        <row r="98">
          <cell r="A98">
            <v>49302203</v>
          </cell>
          <cell r="B98">
            <v>98</v>
          </cell>
          <cell r="C98">
            <v>-7120609.1299999999</v>
          </cell>
          <cell r="D98">
            <v>-6946572.1899999995</v>
          </cell>
          <cell r="E98">
            <v>-6777911.6499999994</v>
          </cell>
          <cell r="F98">
            <v>-6606215.2199999997</v>
          </cell>
          <cell r="G98">
            <v>-6431428.2599999998</v>
          </cell>
          <cell r="H98">
            <v>-6253320.3399999999</v>
          </cell>
          <cell r="I98">
            <v>0</v>
          </cell>
          <cell r="J98">
            <v>0</v>
          </cell>
          <cell r="K98">
            <v>0</v>
          </cell>
          <cell r="L98">
            <v>0</v>
          </cell>
          <cell r="M98">
            <v>-2353620.64</v>
          </cell>
          <cell r="N98">
            <v>-1097109.3</v>
          </cell>
          <cell r="O98">
            <v>-930209.13</v>
          </cell>
        </row>
        <row r="99">
          <cell r="A99">
            <v>49302204</v>
          </cell>
          <cell r="B99">
            <v>99</v>
          </cell>
          <cell r="C99">
            <v>-1500000</v>
          </cell>
          <cell r="D99">
            <v>-1500000</v>
          </cell>
          <cell r="E99">
            <v>-1500000</v>
          </cell>
          <cell r="F99">
            <v>-1500000</v>
          </cell>
          <cell r="G99">
            <v>-1500000</v>
          </cell>
          <cell r="H99">
            <v>-1500000</v>
          </cell>
          <cell r="I99">
            <v>0</v>
          </cell>
          <cell r="J99">
            <v>0</v>
          </cell>
          <cell r="K99">
            <v>0</v>
          </cell>
          <cell r="L99">
            <v>0</v>
          </cell>
          <cell r="M99">
            <v>0</v>
          </cell>
          <cell r="N99">
            <v>0</v>
          </cell>
          <cell r="O99">
            <v>0</v>
          </cell>
        </row>
        <row r="100">
          <cell r="A100">
            <v>49302209</v>
          </cell>
          <cell r="B100">
            <v>100</v>
          </cell>
          <cell r="C100">
            <v>-37488830.409999996</v>
          </cell>
          <cell r="D100">
            <v>-37488830.409999996</v>
          </cell>
          <cell r="E100">
            <v>-32112493.679999996</v>
          </cell>
          <cell r="F100">
            <v>-26528497.519999996</v>
          </cell>
          <cell r="G100">
            <v>-14430007.619999995</v>
          </cell>
          <cell r="H100">
            <v>3.7252902984619141E-9</v>
          </cell>
          <cell r="I100">
            <v>0</v>
          </cell>
          <cell r="J100">
            <v>0</v>
          </cell>
          <cell r="K100">
            <v>0</v>
          </cell>
          <cell r="L100">
            <v>0</v>
          </cell>
          <cell r="M100">
            <v>0</v>
          </cell>
          <cell r="N100">
            <v>0</v>
          </cell>
          <cell r="O100">
            <v>0</v>
          </cell>
        </row>
        <row r="101">
          <cell r="A101">
            <v>49302301</v>
          </cell>
          <cell r="B101">
            <v>101</v>
          </cell>
          <cell r="C101">
            <v>-19271784.569999989</v>
          </cell>
          <cell r="D101">
            <v>-19271784.569999989</v>
          </cell>
          <cell r="E101">
            <v>-19271784.569999989</v>
          </cell>
          <cell r="F101">
            <v>-19271784.569999989</v>
          </cell>
          <cell r="G101">
            <v>-19271784.569999989</v>
          </cell>
          <cell r="H101">
            <v>-19271784.569999989</v>
          </cell>
          <cell r="I101">
            <v>0</v>
          </cell>
          <cell r="J101">
            <v>0</v>
          </cell>
          <cell r="K101">
            <v>0</v>
          </cell>
          <cell r="L101">
            <v>-23793869</v>
          </cell>
          <cell r="M101">
            <v>-23793869</v>
          </cell>
          <cell r="N101">
            <v>-23793869</v>
          </cell>
          <cell r="O101">
            <v>-23793869</v>
          </cell>
        </row>
        <row r="102">
          <cell r="A102">
            <v>49302302</v>
          </cell>
          <cell r="B102">
            <v>102</v>
          </cell>
          <cell r="C102">
            <v>0</v>
          </cell>
          <cell r="D102">
            <v>0</v>
          </cell>
          <cell r="E102">
            <v>0</v>
          </cell>
          <cell r="F102">
            <v>0</v>
          </cell>
          <cell r="G102">
            <v>0</v>
          </cell>
          <cell r="H102">
            <v>0</v>
          </cell>
          <cell r="I102">
            <v>0</v>
          </cell>
          <cell r="J102">
            <v>0</v>
          </cell>
          <cell r="K102">
            <v>0</v>
          </cell>
          <cell r="L102">
            <v>-20840160</v>
          </cell>
          <cell r="M102">
            <v>-20840160</v>
          </cell>
          <cell r="N102">
            <v>-20840160</v>
          </cell>
          <cell r="O102">
            <v>-20840160</v>
          </cell>
        </row>
        <row r="103">
          <cell r="A103">
            <v>49302303</v>
          </cell>
          <cell r="B103">
            <v>103</v>
          </cell>
          <cell r="C103">
            <v>-1690000</v>
          </cell>
          <cell r="D103">
            <v>-1690000</v>
          </cell>
          <cell r="E103">
            <v>-1690000</v>
          </cell>
          <cell r="F103">
            <v>-1690000</v>
          </cell>
          <cell r="G103">
            <v>-1690000</v>
          </cell>
          <cell r="H103">
            <v>-1690000</v>
          </cell>
          <cell r="I103">
            <v>0</v>
          </cell>
          <cell r="J103">
            <v>0</v>
          </cell>
          <cell r="K103">
            <v>0</v>
          </cell>
          <cell r="L103">
            <v>0</v>
          </cell>
          <cell r="M103">
            <v>0</v>
          </cell>
          <cell r="N103">
            <v>0</v>
          </cell>
          <cell r="O103">
            <v>0</v>
          </cell>
        </row>
        <row r="104">
          <cell r="A104" t="str">
            <v>FRég</v>
          </cell>
          <cell r="B104">
            <v>104</v>
          </cell>
          <cell r="C104">
            <v>-138007747.31999999</v>
          </cell>
          <cell r="D104">
            <v>-135329368.67000002</v>
          </cell>
          <cell r="E104">
            <v>-127433437.94</v>
          </cell>
          <cell r="F104">
            <v>-119503552.22</v>
          </cell>
          <cell r="G104">
            <v>-105237749.42999999</v>
          </cell>
          <cell r="H104">
            <v>-88816927.300000012</v>
          </cell>
          <cell r="I104">
            <v>-57368725.909999996</v>
          </cell>
          <cell r="J104">
            <v>-86092062.780000001</v>
          </cell>
          <cell r="K104">
            <v>-111643590.26000001</v>
          </cell>
          <cell r="L104">
            <v>-127704981.48</v>
          </cell>
          <cell r="M104">
            <v>-111689664.62</v>
          </cell>
          <cell r="N104">
            <v>-112014205.92</v>
          </cell>
          <cell r="O104">
            <v>-123279889.24000001</v>
          </cell>
        </row>
        <row r="105">
          <cell r="A105" t="str">
            <v>Masse salariale</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row>
        <row r="106">
          <cell r="A106" t="str">
            <v>620c</v>
          </cell>
          <cell r="B106">
            <v>106</v>
          </cell>
          <cell r="C106">
            <v>20119702.350000001</v>
          </cell>
          <cell r="D106">
            <v>23970586.903973274</v>
          </cell>
          <cell r="E106">
            <v>24394182.017393846</v>
          </cell>
          <cell r="F106">
            <v>24744808.982798435</v>
          </cell>
          <cell r="G106">
            <v>25172851.29982565</v>
          </cell>
          <cell r="H106">
            <v>25635856.799609229</v>
          </cell>
          <cell r="I106">
            <v>14541555.470000001</v>
          </cell>
          <cell r="J106">
            <v>15926050.6</v>
          </cell>
          <cell r="K106">
            <v>18330673.629999995</v>
          </cell>
          <cell r="L106">
            <v>16770334.969999999</v>
          </cell>
          <cell r="M106">
            <v>17612974.830000002</v>
          </cell>
          <cell r="N106">
            <v>18279559.609999996</v>
          </cell>
          <cell r="O106">
            <v>19538550.559999999</v>
          </cell>
          <cell r="P106">
            <v>0</v>
          </cell>
          <cell r="Q106">
            <v>0</v>
          </cell>
          <cell r="R106">
            <v>0</v>
          </cell>
          <cell r="S106">
            <v>0</v>
          </cell>
          <cell r="T106">
            <v>0</v>
          </cell>
          <cell r="U106">
            <v>0</v>
          </cell>
        </row>
        <row r="107">
          <cell r="A107" t="str">
            <v>621c</v>
          </cell>
          <cell r="B107">
            <v>107</v>
          </cell>
          <cell r="C107">
            <v>6046728.7199999997</v>
          </cell>
          <cell r="D107">
            <v>6537596.6169572324</v>
          </cell>
          <cell r="E107">
            <v>6653125.4520062786</v>
          </cell>
          <cell r="F107">
            <v>6748753.3843562817</v>
          </cell>
          <cell r="G107">
            <v>6865495.1235102704</v>
          </cell>
          <cell r="H107">
            <v>6991772.5150962044</v>
          </cell>
          <cell r="I107">
            <v>4236800.5599999996</v>
          </cell>
          <cell r="J107">
            <v>4786378.34</v>
          </cell>
          <cell r="K107">
            <v>4899428.7300000014</v>
          </cell>
          <cell r="L107">
            <v>4886553.3199999994</v>
          </cell>
          <cell r="M107">
            <v>4784947.9500000011</v>
          </cell>
          <cell r="N107">
            <v>4899428.7300000014</v>
          </cell>
          <cell r="O107">
            <v>5120678.4000000022</v>
          </cell>
          <cell r="P107">
            <v>0</v>
          </cell>
          <cell r="Q107">
            <v>0</v>
          </cell>
          <cell r="R107">
            <v>0</v>
          </cell>
          <cell r="S107">
            <v>0</v>
          </cell>
          <cell r="T107">
            <v>0</v>
          </cell>
          <cell r="U107">
            <v>0</v>
          </cell>
        </row>
        <row r="108">
          <cell r="A108" t="str">
            <v>622c</v>
          </cell>
          <cell r="B108">
            <v>108</v>
          </cell>
          <cell r="C108">
            <v>4637689.5</v>
          </cell>
          <cell r="D108">
            <v>3180236.8872649525</v>
          </cell>
          <cell r="E108">
            <v>3236436.2957467693</v>
          </cell>
          <cell r="F108">
            <v>3282954.8400576147</v>
          </cell>
          <cell r="G108">
            <v>3339744.2700108155</v>
          </cell>
          <cell r="H108">
            <v>3401172.3516559172</v>
          </cell>
          <cell r="I108">
            <v>2015794.8399999999</v>
          </cell>
          <cell r="J108">
            <v>3671032.3200000003</v>
          </cell>
          <cell r="K108">
            <v>2377123.66</v>
          </cell>
          <cell r="L108">
            <v>1952819.3300000003</v>
          </cell>
          <cell r="M108">
            <v>2199719.1599999997</v>
          </cell>
          <cell r="N108">
            <v>2377123.66</v>
          </cell>
          <cell r="O108">
            <v>3049478.3199999994</v>
          </cell>
          <cell r="P108">
            <v>0</v>
          </cell>
          <cell r="Q108">
            <v>0</v>
          </cell>
          <cell r="R108">
            <v>0</v>
          </cell>
          <cell r="S108">
            <v>0</v>
          </cell>
          <cell r="T108">
            <v>0</v>
          </cell>
          <cell r="U108">
            <v>0</v>
          </cell>
        </row>
        <row r="109">
          <cell r="A109" t="str">
            <v>623c</v>
          </cell>
          <cell r="B109">
            <v>109</v>
          </cell>
          <cell r="C109">
            <v>908329.62</v>
          </cell>
          <cell r="D109">
            <v>1141711.18819681</v>
          </cell>
          <cell r="E109">
            <v>1161886.8844446812</v>
          </cell>
          <cell r="F109">
            <v>1178587.131747327</v>
          </cell>
          <cell r="G109">
            <v>1198974.6468436159</v>
          </cell>
          <cell r="H109">
            <v>1221027.4468612885</v>
          </cell>
          <cell r="I109">
            <v>549204.18999999994</v>
          </cell>
          <cell r="J109">
            <v>719001.86</v>
          </cell>
          <cell r="K109">
            <v>909393.83000000007</v>
          </cell>
          <cell r="L109">
            <v>661537.92999999993</v>
          </cell>
          <cell r="M109">
            <v>771612.82999999984</v>
          </cell>
          <cell r="N109">
            <v>960507.85000000009</v>
          </cell>
          <cell r="O109">
            <v>1045271.3300000001</v>
          </cell>
          <cell r="P109">
            <v>0</v>
          </cell>
          <cell r="Q109">
            <v>0</v>
          </cell>
          <cell r="R109">
            <v>0</v>
          </cell>
          <cell r="S109">
            <v>0</v>
          </cell>
          <cell r="T109">
            <v>0</v>
          </cell>
          <cell r="U109">
            <v>0</v>
          </cell>
        </row>
        <row r="110">
          <cell r="A110" t="str">
            <v>620b</v>
          </cell>
          <cell r="B110">
            <v>110</v>
          </cell>
          <cell r="C110">
            <v>47322400.899999999</v>
          </cell>
          <cell r="D110">
            <v>48072271.755560093</v>
          </cell>
          <cell r="E110">
            <v>48964009.259039477</v>
          </cell>
          <cell r="F110">
            <v>49821135.187162839</v>
          </cell>
          <cell r="G110">
            <v>50671896.438782968</v>
          </cell>
          <cell r="H110">
            <v>51722385.491424344</v>
          </cell>
          <cell r="I110">
            <v>43669726.899999991</v>
          </cell>
          <cell r="J110">
            <v>43607610.190000005</v>
          </cell>
          <cell r="K110">
            <v>43539171.939999998</v>
          </cell>
          <cell r="L110">
            <v>42080050.290000014</v>
          </cell>
          <cell r="M110">
            <v>42460492.660000004</v>
          </cell>
          <cell r="N110">
            <v>43535408.339999996</v>
          </cell>
          <cell r="O110">
            <v>48542627.160000011</v>
          </cell>
          <cell r="P110">
            <v>0</v>
          </cell>
          <cell r="Q110">
            <v>0</v>
          </cell>
          <cell r="R110">
            <v>0</v>
          </cell>
          <cell r="S110">
            <v>0</v>
          </cell>
          <cell r="T110">
            <v>0</v>
          </cell>
          <cell r="U110">
            <v>0</v>
          </cell>
        </row>
        <row r="111">
          <cell r="A111" t="str">
            <v>621b</v>
          </cell>
          <cell r="B111">
            <v>111</v>
          </cell>
          <cell r="C111">
            <v>14504991.630000001</v>
          </cell>
          <cell r="D111">
            <v>13226385.546767425</v>
          </cell>
          <cell r="E111">
            <v>13471734.13539879</v>
          </cell>
          <cell r="F111">
            <v>13707559.853083523</v>
          </cell>
          <cell r="G111">
            <v>13941634.422710592</v>
          </cell>
          <cell r="H111">
            <v>14230661.188359261</v>
          </cell>
          <cell r="I111">
            <v>13312874.419999998</v>
          </cell>
          <cell r="J111">
            <v>13366355.229999999</v>
          </cell>
          <cell r="K111">
            <v>11890511.769999998</v>
          </cell>
          <cell r="L111">
            <v>12450797.069999997</v>
          </cell>
          <cell r="M111">
            <v>11659702.399999999</v>
          </cell>
          <cell r="N111">
            <v>11890511.769999998</v>
          </cell>
          <cell r="O111">
            <v>12557997.079999998</v>
          </cell>
          <cell r="P111">
            <v>0</v>
          </cell>
          <cell r="Q111">
            <v>0</v>
          </cell>
          <cell r="R111">
            <v>0</v>
          </cell>
          <cell r="S111">
            <v>0</v>
          </cell>
          <cell r="T111">
            <v>0</v>
          </cell>
          <cell r="U111">
            <v>0</v>
          </cell>
        </row>
        <row r="112">
          <cell r="A112" t="str">
            <v>622b</v>
          </cell>
          <cell r="B112">
            <v>112</v>
          </cell>
          <cell r="C112">
            <v>12056823.49</v>
          </cell>
          <cell r="D112">
            <v>7495678.4278370738</v>
          </cell>
          <cell r="E112">
            <v>7634722.7734446973</v>
          </cell>
          <cell r="F112">
            <v>7768370.3023578906</v>
          </cell>
          <cell r="G112">
            <v>7901025.4178355802</v>
          </cell>
          <cell r="H112">
            <v>8064823.1299678814</v>
          </cell>
          <cell r="I112">
            <v>11394205.469999999</v>
          </cell>
          <cell r="J112">
            <v>11110367.369999999</v>
          </cell>
          <cell r="K112">
            <v>8606718.1099999994</v>
          </cell>
          <cell r="L112">
            <v>8047338.6499999994</v>
          </cell>
          <cell r="M112">
            <v>7797229.4499999993</v>
          </cell>
          <cell r="N112">
            <v>8606718.1099999994</v>
          </cell>
          <cell r="O112">
            <v>3083790.39</v>
          </cell>
          <cell r="P112">
            <v>0</v>
          </cell>
          <cell r="Q112">
            <v>0</v>
          </cell>
          <cell r="R112">
            <v>0</v>
          </cell>
          <cell r="S112">
            <v>0</v>
          </cell>
          <cell r="T112">
            <v>0</v>
          </cell>
          <cell r="U112">
            <v>0</v>
          </cell>
        </row>
        <row r="113">
          <cell r="A113" t="str">
            <v>623b</v>
          </cell>
          <cell r="B113">
            <v>113</v>
          </cell>
          <cell r="C113">
            <v>2954139.33</v>
          </cell>
          <cell r="D113">
            <v>2985724.9007453681</v>
          </cell>
          <cell r="E113">
            <v>3041109.9027815768</v>
          </cell>
          <cell r="F113">
            <v>3094345.2114785584</v>
          </cell>
          <cell r="G113">
            <v>3147185.2159299334</v>
          </cell>
          <cell r="H113">
            <v>3212430.1317179836</v>
          </cell>
          <cell r="I113">
            <v>3261773.9000000004</v>
          </cell>
          <cell r="J113">
            <v>2722240.5000000005</v>
          </cell>
          <cell r="K113">
            <v>3075621.51</v>
          </cell>
          <cell r="L113">
            <v>2140841.9499999997</v>
          </cell>
          <cell r="M113">
            <v>2450291.5999999996</v>
          </cell>
          <cell r="N113">
            <v>3079385.11</v>
          </cell>
          <cell r="O113">
            <v>3270423.0199999996</v>
          </cell>
          <cell r="P113">
            <v>0</v>
          </cell>
          <cell r="Q113">
            <v>0</v>
          </cell>
          <cell r="R113">
            <v>0</v>
          </cell>
          <cell r="S113">
            <v>0</v>
          </cell>
          <cell r="T113">
            <v>0</v>
          </cell>
          <cell r="U113">
            <v>0</v>
          </cell>
        </row>
        <row r="114">
          <cell r="A114" t="str">
            <v>624t</v>
          </cell>
          <cell r="B114">
            <v>114</v>
          </cell>
          <cell r="C114">
            <v>7318993</v>
          </cell>
          <cell r="D114">
            <v>5016367.3860790757</v>
          </cell>
          <cell r="E114">
            <v>4485244.9068676597</v>
          </cell>
          <cell r="F114">
            <v>3995465.3891362608</v>
          </cell>
          <cell r="G114">
            <v>3551105.3796404842</v>
          </cell>
          <cell r="H114">
            <v>3161639.5702572879</v>
          </cell>
          <cell r="I114">
            <v>10625655.770000001</v>
          </cell>
          <cell r="J114">
            <v>9935660.0199999996</v>
          </cell>
          <cell r="K114">
            <v>6747171.7899999991</v>
          </cell>
          <cell r="L114">
            <v>8234967.9000000013</v>
          </cell>
          <cell r="M114">
            <v>7681056.1100000003</v>
          </cell>
          <cell r="N114">
            <v>6747171.7899999991</v>
          </cell>
          <cell r="O114">
            <v>6175422.5600000005</v>
          </cell>
          <cell r="P114">
            <v>0</v>
          </cell>
          <cell r="Q114">
            <v>0</v>
          </cell>
          <cell r="R114">
            <v>0</v>
          </cell>
          <cell r="S114">
            <v>0</v>
          </cell>
          <cell r="T114">
            <v>0</v>
          </cell>
          <cell r="U114">
            <v>0</v>
          </cell>
        </row>
        <row r="115">
          <cell r="A115" t="str">
            <v>PR_E</v>
          </cell>
          <cell r="B115">
            <v>115</v>
          </cell>
          <cell r="C115">
            <v>71852639.379999995</v>
          </cell>
          <cell r="D115">
            <v>70502483.809999987</v>
          </cell>
          <cell r="E115">
            <v>71856312.790000021</v>
          </cell>
          <cell r="F115">
            <v>72550907.980000004</v>
          </cell>
          <cell r="G115">
            <v>73458621.439999998</v>
          </cell>
          <cell r="H115">
            <v>74540506.820000023</v>
          </cell>
          <cell r="I115">
            <v>0</v>
          </cell>
          <cell r="J115">
            <v>0</v>
          </cell>
          <cell r="K115">
            <v>0</v>
          </cell>
          <cell r="L115">
            <v>0</v>
          </cell>
          <cell r="M115">
            <v>0</v>
          </cell>
          <cell r="N115">
            <v>61172833.999999993</v>
          </cell>
          <cell r="O115">
            <v>62612219.220000006</v>
          </cell>
          <cell r="P115">
            <v>0</v>
          </cell>
          <cell r="Q115">
            <v>0</v>
          </cell>
          <cell r="R115">
            <v>0</v>
          </cell>
          <cell r="S115">
            <v>0</v>
          </cell>
          <cell r="T115">
            <v>0</v>
          </cell>
          <cell r="U115">
            <v>0</v>
          </cell>
        </row>
        <row r="116">
          <cell r="A116" t="str">
            <v>PR_G</v>
          </cell>
          <cell r="B116">
            <v>116</v>
          </cell>
          <cell r="C116">
            <v>41404615.990000002</v>
          </cell>
          <cell r="D116">
            <v>36780483.663381316</v>
          </cell>
          <cell r="E116">
            <v>37228823.65712373</v>
          </cell>
          <cell r="F116">
            <v>37603619.562178724</v>
          </cell>
          <cell r="G116">
            <v>38034627.405089922</v>
          </cell>
          <cell r="H116">
            <v>38597788.454949372</v>
          </cell>
          <cell r="I116">
            <v>0</v>
          </cell>
          <cell r="J116">
            <v>0</v>
          </cell>
          <cell r="K116">
            <v>0</v>
          </cell>
          <cell r="L116">
            <v>39989661.350000001</v>
          </cell>
          <cell r="M116">
            <v>64644422.480000004</v>
          </cell>
          <cell r="N116">
            <v>34899725.25</v>
          </cell>
          <cell r="O116">
            <v>35465093.379999995</v>
          </cell>
          <cell r="P116">
            <v>0</v>
          </cell>
          <cell r="Q116">
            <v>0</v>
          </cell>
          <cell r="R116">
            <v>0</v>
          </cell>
          <cell r="S116">
            <v>0</v>
          </cell>
          <cell r="T116">
            <v>0</v>
          </cell>
          <cell r="U116">
            <v>0</v>
          </cell>
        </row>
        <row r="117">
          <cell r="A117" t="str">
            <v>PNR_E</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row>
        <row r="118">
          <cell r="A118" t="str">
            <v>PNR_G</v>
          </cell>
          <cell r="B118">
            <v>118</v>
          </cell>
          <cell r="C118">
            <v>64643</v>
          </cell>
          <cell r="D118">
            <v>48400.35</v>
          </cell>
          <cell r="E118">
            <v>49174.76</v>
          </cell>
          <cell r="F118">
            <v>50059.9</v>
          </cell>
          <cell r="G118">
            <v>50960.98</v>
          </cell>
          <cell r="H118">
            <v>51929.24</v>
          </cell>
          <cell r="I118">
            <v>0</v>
          </cell>
          <cell r="J118">
            <v>0</v>
          </cell>
          <cell r="K118">
            <v>0</v>
          </cell>
          <cell r="L118">
            <v>170108.91</v>
          </cell>
          <cell r="M118">
            <v>177194.59</v>
          </cell>
          <cell r="N118">
            <v>52378</v>
          </cell>
          <cell r="O118">
            <v>59485.65</v>
          </cell>
          <cell r="P118">
            <v>0</v>
          </cell>
          <cell r="Q118">
            <v>0</v>
          </cell>
          <cell r="R118">
            <v>0</v>
          </cell>
          <cell r="S118">
            <v>0</v>
          </cell>
          <cell r="T118">
            <v>0</v>
          </cell>
          <cell r="U118">
            <v>0</v>
          </cell>
        </row>
        <row r="119">
          <cell r="A119" t="str">
            <v>PInv</v>
          </cell>
          <cell r="B119">
            <v>119</v>
          </cell>
          <cell r="C119">
            <v>4123326.6</v>
          </cell>
          <cell r="D119">
            <v>4295191.7899999991</v>
          </cell>
          <cell r="E119">
            <v>3908140.4200000055</v>
          </cell>
          <cell r="F119">
            <v>4137392.8399999933</v>
          </cell>
          <cell r="G119">
            <v>4245702.3900000006</v>
          </cell>
          <cell r="H119">
            <v>4451544.1100000022</v>
          </cell>
          <cell r="I119">
            <v>0</v>
          </cell>
          <cell r="J119">
            <v>0</v>
          </cell>
          <cell r="K119">
            <v>0</v>
          </cell>
          <cell r="L119">
            <v>0</v>
          </cell>
          <cell r="M119">
            <v>4217413</v>
          </cell>
          <cell r="N119">
            <v>4250877.6900000004</v>
          </cell>
          <cell r="O119">
            <v>4247440.57</v>
          </cell>
          <cell r="P119">
            <v>0</v>
          </cell>
          <cell r="Q119">
            <v>0</v>
          </cell>
          <cell r="R119">
            <v>0</v>
          </cell>
          <cell r="S119">
            <v>0</v>
          </cell>
          <cell r="T119">
            <v>0</v>
          </cell>
          <cell r="U119">
            <v>0</v>
          </cell>
        </row>
        <row r="120">
          <cell r="A120" t="str">
            <v>62S</v>
          </cell>
          <cell r="B120">
            <v>120</v>
          </cell>
          <cell r="C120">
            <v>0</v>
          </cell>
          <cell r="D120">
            <v>0</v>
          </cell>
          <cell r="E120">
            <v>0</v>
          </cell>
          <cell r="F120">
            <v>0</v>
          </cell>
          <cell r="G120">
            <v>0</v>
          </cell>
          <cell r="H120">
            <v>0</v>
          </cell>
          <cell r="I120">
            <v>0</v>
          </cell>
          <cell r="J120">
            <v>0</v>
          </cell>
          <cell r="K120">
            <v>0</v>
          </cell>
          <cell r="L120">
            <v>0</v>
          </cell>
          <cell r="M120">
            <v>23976.240000000002</v>
          </cell>
          <cell r="N120">
            <v>24335.34</v>
          </cell>
          <cell r="O120">
            <v>24747.99</v>
          </cell>
          <cell r="P120">
            <v>0</v>
          </cell>
          <cell r="Q120">
            <v>0</v>
          </cell>
          <cell r="R120">
            <v>0</v>
          </cell>
          <cell r="S120">
            <v>0</v>
          </cell>
          <cell r="T120">
            <v>0</v>
          </cell>
          <cell r="U120">
            <v>0</v>
          </cell>
        </row>
        <row r="121">
          <cell r="A121" t="str">
            <v>62B</v>
          </cell>
          <cell r="B121">
            <v>121</v>
          </cell>
          <cell r="C121">
            <v>0</v>
          </cell>
          <cell r="D121">
            <v>0</v>
          </cell>
          <cell r="E121">
            <v>0</v>
          </cell>
          <cell r="F121">
            <v>0</v>
          </cell>
          <cell r="G121">
            <v>0</v>
          </cell>
          <cell r="H121">
            <v>0</v>
          </cell>
          <cell r="I121">
            <v>0</v>
          </cell>
          <cell r="J121">
            <v>0</v>
          </cell>
          <cell r="K121">
            <v>0</v>
          </cell>
          <cell r="L121">
            <v>0</v>
          </cell>
          <cell r="M121">
            <v>96389287.159999996</v>
          </cell>
          <cell r="N121">
            <v>99381808.959999993</v>
          </cell>
          <cell r="O121">
            <v>95658148.129999995</v>
          </cell>
          <cell r="P121">
            <v>0</v>
          </cell>
          <cell r="Q121">
            <v>0</v>
          </cell>
          <cell r="R121">
            <v>0</v>
          </cell>
          <cell r="S121">
            <v>0</v>
          </cell>
          <cell r="T121">
            <v>0</v>
          </cell>
          <cell r="U121">
            <v>0</v>
          </cell>
        </row>
        <row r="122">
          <cell r="A122" t="str">
            <v>62M</v>
          </cell>
          <cell r="B122">
            <v>122</v>
          </cell>
          <cell r="C122">
            <v>0</v>
          </cell>
          <cell r="D122">
            <v>0</v>
          </cell>
          <cell r="E122">
            <v>0</v>
          </cell>
          <cell r="F122">
            <v>0</v>
          </cell>
          <cell r="G122">
            <v>0</v>
          </cell>
          <cell r="H122">
            <v>0</v>
          </cell>
          <cell r="I122">
            <v>0</v>
          </cell>
          <cell r="J122">
            <v>0</v>
          </cell>
          <cell r="K122">
            <v>0</v>
          </cell>
          <cell r="L122">
            <v>0</v>
          </cell>
          <cell r="M122">
            <v>1722548.1800000002</v>
          </cell>
          <cell r="N122">
            <v>1420394.3300000003</v>
          </cell>
          <cell r="O122">
            <v>0</v>
          </cell>
          <cell r="P122">
            <v>0</v>
          </cell>
          <cell r="Q122">
            <v>0</v>
          </cell>
          <cell r="R122">
            <v>0</v>
          </cell>
          <cell r="S122">
            <v>0</v>
          </cell>
          <cell r="T122">
            <v>0</v>
          </cell>
          <cell r="U122">
            <v>0</v>
          </cell>
        </row>
        <row r="123">
          <cell r="A123" t="str">
            <v>ASS</v>
          </cell>
          <cell r="B123">
            <v>123</v>
          </cell>
          <cell r="C123">
            <v>0</v>
          </cell>
          <cell r="D123">
            <v>0</v>
          </cell>
          <cell r="E123">
            <v>0</v>
          </cell>
          <cell r="F123">
            <v>0</v>
          </cell>
          <cell r="G123">
            <v>0</v>
          </cell>
          <cell r="H123">
            <v>0</v>
          </cell>
          <cell r="I123">
            <v>0</v>
          </cell>
          <cell r="J123">
            <v>0</v>
          </cell>
          <cell r="K123">
            <v>0</v>
          </cell>
          <cell r="L123">
            <v>0</v>
          </cell>
          <cell r="M123">
            <v>44062.11</v>
          </cell>
          <cell r="N123">
            <v>45346.53</v>
          </cell>
          <cell r="O123">
            <v>44646.69</v>
          </cell>
          <cell r="P123">
            <v>0</v>
          </cell>
          <cell r="Q123">
            <v>0</v>
          </cell>
          <cell r="R123">
            <v>0</v>
          </cell>
          <cell r="S123">
            <v>0</v>
          </cell>
          <cell r="T123">
            <v>0</v>
          </cell>
          <cell r="U123">
            <v>0</v>
          </cell>
        </row>
        <row r="124">
          <cell r="A124" t="str">
            <v>REP</v>
          </cell>
          <cell r="B124">
            <v>124</v>
          </cell>
          <cell r="C124">
            <v>0</v>
          </cell>
          <cell r="D124">
            <v>0</v>
          </cell>
          <cell r="E124">
            <v>0</v>
          </cell>
          <cell r="F124">
            <v>0</v>
          </cell>
          <cell r="G124">
            <v>0</v>
          </cell>
          <cell r="H124">
            <v>0</v>
          </cell>
          <cell r="I124">
            <v>0</v>
          </cell>
          <cell r="J124">
            <v>0</v>
          </cell>
          <cell r="K124">
            <v>0</v>
          </cell>
          <cell r="L124">
            <v>0</v>
          </cell>
          <cell r="M124">
            <v>318779.75</v>
          </cell>
          <cell r="N124">
            <v>334293.93</v>
          </cell>
          <cell r="O124">
            <v>337658.73999999993</v>
          </cell>
          <cell r="P124">
            <v>0</v>
          </cell>
          <cell r="Q124">
            <v>0</v>
          </cell>
          <cell r="R124">
            <v>0</v>
          </cell>
          <cell r="S124">
            <v>0</v>
          </cell>
          <cell r="T124">
            <v>0</v>
          </cell>
          <cell r="U124">
            <v>0</v>
          </cell>
        </row>
        <row r="125">
          <cell r="A125" t="str">
            <v>JUB</v>
          </cell>
          <cell r="B125">
            <v>125</v>
          </cell>
          <cell r="C125">
            <v>0</v>
          </cell>
          <cell r="D125">
            <v>0</v>
          </cell>
          <cell r="E125">
            <v>0</v>
          </cell>
          <cell r="F125">
            <v>0</v>
          </cell>
          <cell r="G125">
            <v>0</v>
          </cell>
          <cell r="H125">
            <v>0</v>
          </cell>
          <cell r="I125">
            <v>0</v>
          </cell>
          <cell r="J125">
            <v>0</v>
          </cell>
          <cell r="K125">
            <v>0</v>
          </cell>
          <cell r="L125">
            <v>0</v>
          </cell>
          <cell r="M125">
            <v>0</v>
          </cell>
          <cell r="N125">
            <v>0</v>
          </cell>
          <cell r="O125">
            <v>7173722.75</v>
          </cell>
          <cell r="P125">
            <v>0</v>
          </cell>
          <cell r="Q125">
            <v>0</v>
          </cell>
          <cell r="R125">
            <v>0</v>
          </cell>
          <cell r="S125">
            <v>0</v>
          </cell>
          <cell r="T125">
            <v>0</v>
          </cell>
          <cell r="U125">
            <v>0</v>
          </cell>
        </row>
        <row r="126">
          <cell r="A126" t="str">
            <v>PRL</v>
          </cell>
          <cell r="B126">
            <v>126</v>
          </cell>
          <cell r="C126">
            <v>0</v>
          </cell>
          <cell r="D126">
            <v>0</v>
          </cell>
          <cell r="E126">
            <v>0</v>
          </cell>
          <cell r="F126">
            <v>0</v>
          </cell>
          <cell r="G126">
            <v>0</v>
          </cell>
          <cell r="H126">
            <v>0</v>
          </cell>
          <cell r="I126">
            <v>0</v>
          </cell>
          <cell r="J126">
            <v>0</v>
          </cell>
          <cell r="K126">
            <v>0</v>
          </cell>
          <cell r="L126">
            <v>0</v>
          </cell>
          <cell r="M126">
            <v>-189400</v>
          </cell>
          <cell r="N126">
            <v>-3763.6</v>
          </cell>
          <cell r="O126">
            <v>-1236.4000000000001</v>
          </cell>
          <cell r="P126">
            <v>0</v>
          </cell>
          <cell r="Q126">
            <v>0</v>
          </cell>
          <cell r="R126">
            <v>0</v>
          </cell>
          <cell r="S126">
            <v>0</v>
          </cell>
          <cell r="T126">
            <v>0</v>
          </cell>
          <cell r="U126">
            <v>0</v>
          </cell>
        </row>
        <row r="127">
          <cell r="A127" t="str">
            <v>RPP</v>
          </cell>
          <cell r="B127">
            <v>127</v>
          </cell>
          <cell r="C127">
            <v>0</v>
          </cell>
          <cell r="D127">
            <v>0</v>
          </cell>
          <cell r="E127">
            <v>0</v>
          </cell>
          <cell r="F127">
            <v>0</v>
          </cell>
          <cell r="G127">
            <v>0</v>
          </cell>
          <cell r="H127">
            <v>0</v>
          </cell>
          <cell r="I127">
            <v>0</v>
          </cell>
          <cell r="J127">
            <v>0</v>
          </cell>
          <cell r="K127">
            <v>0</v>
          </cell>
          <cell r="L127">
            <v>0</v>
          </cell>
          <cell r="M127">
            <v>-581136.36</v>
          </cell>
          <cell r="N127">
            <v>-465224.48</v>
          </cell>
          <cell r="O127">
            <v>-476502.74</v>
          </cell>
          <cell r="P127">
            <v>0</v>
          </cell>
          <cell r="Q127">
            <v>0</v>
          </cell>
          <cell r="R127">
            <v>0</v>
          </cell>
          <cell r="S127">
            <v>0</v>
          </cell>
          <cell r="T127">
            <v>0</v>
          </cell>
          <cell r="U127">
            <v>0</v>
          </cell>
        </row>
        <row r="128">
          <cell r="A128" t="str">
            <v>ANL</v>
          </cell>
          <cell r="B128">
            <v>128</v>
          </cell>
          <cell r="C128">
            <v>0</v>
          </cell>
          <cell r="D128">
            <v>0</v>
          </cell>
          <cell r="E128">
            <v>0</v>
          </cell>
          <cell r="F128">
            <v>0</v>
          </cell>
          <cell r="G128">
            <v>0</v>
          </cell>
          <cell r="H128">
            <v>0</v>
          </cell>
          <cell r="I128">
            <v>0</v>
          </cell>
          <cell r="J128">
            <v>0</v>
          </cell>
          <cell r="K128">
            <v>0</v>
          </cell>
          <cell r="L128">
            <v>0</v>
          </cell>
          <cell r="M128">
            <v>210645.34000000003</v>
          </cell>
          <cell r="N128">
            <v>260122.94</v>
          </cell>
          <cell r="O128">
            <v>276238.51</v>
          </cell>
          <cell r="P128">
            <v>0</v>
          </cell>
          <cell r="Q128">
            <v>0</v>
          </cell>
          <cell r="R128">
            <v>0</v>
          </cell>
          <cell r="S128">
            <v>0</v>
          </cell>
          <cell r="T128">
            <v>0</v>
          </cell>
          <cell r="U128">
            <v>0</v>
          </cell>
        </row>
        <row r="129">
          <cell r="A129" t="str">
            <v>CO2</v>
          </cell>
          <cell r="B129">
            <v>129</v>
          </cell>
          <cell r="C129">
            <v>0</v>
          </cell>
          <cell r="D129">
            <v>0</v>
          </cell>
          <cell r="E129">
            <v>0</v>
          </cell>
          <cell r="F129">
            <v>0</v>
          </cell>
          <cell r="G129">
            <v>0</v>
          </cell>
          <cell r="H129">
            <v>0</v>
          </cell>
          <cell r="I129">
            <v>0</v>
          </cell>
          <cell r="J129">
            <v>0</v>
          </cell>
          <cell r="K129">
            <v>0</v>
          </cell>
          <cell r="L129">
            <v>0</v>
          </cell>
          <cell r="M129">
            <v>99444.749999999069</v>
          </cell>
          <cell r="N129">
            <v>101253.10000000056</v>
          </cell>
          <cell r="O129">
            <v>100707.83</v>
          </cell>
          <cell r="P129">
            <v>0</v>
          </cell>
          <cell r="Q129">
            <v>0</v>
          </cell>
          <cell r="R129">
            <v>0</v>
          </cell>
          <cell r="S129">
            <v>0</v>
          </cell>
          <cell r="T129">
            <v>0</v>
          </cell>
          <cell r="U129">
            <v>0</v>
          </cell>
        </row>
        <row r="130">
          <cell r="A130" t="str">
            <v>CliPro</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row>
        <row r="131">
          <cell r="A131" t="str">
            <v>AE</v>
          </cell>
          <cell r="B131">
            <v>131</v>
          </cell>
          <cell r="C131">
            <v>959041.95000000007</v>
          </cell>
          <cell r="D131">
            <v>894376.25</v>
          </cell>
          <cell r="E131">
            <v>1497213.0899999999</v>
          </cell>
          <cell r="F131">
            <v>1524162.91</v>
          </cell>
          <cell r="G131">
            <v>1551597.83</v>
          </cell>
          <cell r="H131">
            <v>1581078.19</v>
          </cell>
          <cell r="I131">
            <v>2026699.49</v>
          </cell>
          <cell r="J131">
            <v>1720187.8299999998</v>
          </cell>
          <cell r="K131">
            <v>1471639.32</v>
          </cell>
          <cell r="L131">
            <v>1183092.4099999999</v>
          </cell>
          <cell r="M131">
            <v>1055172.3700000001</v>
          </cell>
          <cell r="N131">
            <v>959041.95000000007</v>
          </cell>
          <cell r="O131">
            <v>894376.25</v>
          </cell>
        </row>
        <row r="132">
          <cell r="A132" t="str">
            <v>CA</v>
          </cell>
          <cell r="B132">
            <v>132</v>
          </cell>
          <cell r="C132">
            <v>1020532.55</v>
          </cell>
          <cell r="D132">
            <v>1114280.76</v>
          </cell>
          <cell r="E132">
            <v>1164211.73</v>
          </cell>
          <cell r="F132">
            <v>1185167.54</v>
          </cell>
          <cell r="G132">
            <v>1206500.56</v>
          </cell>
          <cell r="H132">
            <v>1229424.07</v>
          </cell>
          <cell r="I132">
            <v>902706.76000000024</v>
          </cell>
          <cell r="J132">
            <v>1122569.81</v>
          </cell>
          <cell r="K132">
            <v>1065797.3899999999</v>
          </cell>
          <cell r="L132">
            <v>936660.56</v>
          </cell>
          <cell r="M132">
            <v>1089380.24</v>
          </cell>
          <cell r="N132">
            <v>1018878.55</v>
          </cell>
          <cell r="O132">
            <v>1114280.76</v>
          </cell>
        </row>
        <row r="133">
          <cell r="A133" t="str">
            <v>CR</v>
          </cell>
          <cell r="B133">
            <v>133</v>
          </cell>
          <cell r="C133">
            <v>-36181.719999999965</v>
          </cell>
          <cell r="D133">
            <v>177884.77999999997</v>
          </cell>
          <cell r="E133">
            <v>235242.14</v>
          </cell>
          <cell r="F133">
            <v>239476.5</v>
          </cell>
          <cell r="G133">
            <v>243787.08</v>
          </cell>
          <cell r="H133">
            <v>248419.03</v>
          </cell>
          <cell r="I133">
            <v>380152.69</v>
          </cell>
          <cell r="J133">
            <v>243155.11</v>
          </cell>
          <cell r="K133">
            <v>122800</v>
          </cell>
          <cell r="L133">
            <v>171319.71</v>
          </cell>
          <cell r="M133">
            <v>179701.43</v>
          </cell>
          <cell r="N133">
            <v>-36181.719999999965</v>
          </cell>
          <cell r="O133">
            <v>177884.77999999997</v>
          </cell>
        </row>
        <row r="134">
          <cell r="A134" t="str">
            <v>FR</v>
          </cell>
          <cell r="B134">
            <v>134</v>
          </cell>
          <cell r="C134">
            <v>0</v>
          </cell>
          <cell r="D134">
            <v>7267.35</v>
          </cell>
          <cell r="E134">
            <v>17043.64</v>
          </cell>
          <cell r="F134">
            <v>17350.43</v>
          </cell>
          <cell r="G134">
            <v>17662.740000000002</v>
          </cell>
          <cell r="H134">
            <v>17998.330000000002</v>
          </cell>
          <cell r="I134">
            <v>0</v>
          </cell>
          <cell r="J134">
            <v>0</v>
          </cell>
          <cell r="K134">
            <v>0</v>
          </cell>
          <cell r="L134">
            <v>0</v>
          </cell>
          <cell r="M134">
            <v>0</v>
          </cell>
          <cell r="N134">
            <v>1654</v>
          </cell>
          <cell r="O134">
            <v>7267.35</v>
          </cell>
        </row>
        <row r="135">
          <cell r="A135" t="str">
            <v>VE</v>
          </cell>
          <cell r="B135">
            <v>135</v>
          </cell>
          <cell r="C135">
            <v>-891032.65000000014</v>
          </cell>
          <cell r="D135">
            <v>-869956.94000000006</v>
          </cell>
          <cell r="E135">
            <v>-1323071.6100000001</v>
          </cell>
          <cell r="F135">
            <v>-1346886.9</v>
          </cell>
          <cell r="G135">
            <v>-1371130.86</v>
          </cell>
          <cell r="H135">
            <v>-1397182.35</v>
          </cell>
          <cell r="I135">
            <v>-1429804.79</v>
          </cell>
          <cell r="J135">
            <v>-1221099.05</v>
          </cell>
          <cell r="K135">
            <v>-1395322.01</v>
          </cell>
          <cell r="L135">
            <v>-950426.16</v>
          </cell>
          <cell r="M135">
            <v>-977441.21</v>
          </cell>
          <cell r="N135">
            <v>-891032.65000000014</v>
          </cell>
          <cell r="O135">
            <v>-869956.94000000006</v>
          </cell>
        </row>
        <row r="136">
          <cell r="A136" t="str">
            <v>RE</v>
          </cell>
          <cell r="B136">
            <v>136</v>
          </cell>
          <cell r="C136">
            <v>-91613.62</v>
          </cell>
          <cell r="D136">
            <v>-81148.36</v>
          </cell>
          <cell r="E136">
            <v>-115712.45</v>
          </cell>
          <cell r="F136">
            <v>-117795.27</v>
          </cell>
          <cell r="G136">
            <v>-119915.58</v>
          </cell>
          <cell r="H136">
            <v>-122193.98</v>
          </cell>
          <cell r="I136">
            <v>-275545.76</v>
          </cell>
          <cell r="J136">
            <v>-162130.18</v>
          </cell>
          <cell r="K136">
            <v>-138981.91</v>
          </cell>
          <cell r="L136">
            <v>-128038.78</v>
          </cell>
          <cell r="M136">
            <v>-109100.04</v>
          </cell>
          <cell r="N136">
            <v>-91613.62</v>
          </cell>
          <cell r="O136">
            <v>-81148.36</v>
          </cell>
        </row>
        <row r="137">
          <cell r="A137" t="str">
            <v>RC</v>
          </cell>
          <cell r="B137">
            <v>137</v>
          </cell>
          <cell r="C137">
            <v>-9650.31</v>
          </cell>
          <cell r="D137">
            <v>-16188.43</v>
          </cell>
          <cell r="E137">
            <v>-16757.650000000001</v>
          </cell>
          <cell r="F137">
            <v>-17059.29</v>
          </cell>
          <cell r="G137">
            <v>-17366.36</v>
          </cell>
          <cell r="H137">
            <v>-17696.32</v>
          </cell>
          <cell r="I137">
            <v>-2437.98</v>
          </cell>
          <cell r="J137">
            <v>-24498</v>
          </cell>
          <cell r="K137">
            <v>-24372</v>
          </cell>
          <cell r="L137">
            <v>-21654</v>
          </cell>
          <cell r="M137">
            <v>-16991.849999999999</v>
          </cell>
          <cell r="N137">
            <v>-9650.31</v>
          </cell>
          <cell r="O137">
            <v>-16188.43</v>
          </cell>
        </row>
        <row r="138">
          <cell r="A138" t="str">
            <v>ISoc</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row>
        <row r="139">
          <cell r="A139" t="str">
            <v>FP</v>
          </cell>
          <cell r="B139">
            <v>139</v>
          </cell>
          <cell r="C139">
            <v>518594290.03000003</v>
          </cell>
          <cell r="D139">
            <v>518498971.81000006</v>
          </cell>
          <cell r="E139">
            <v>518416708.28000003</v>
          </cell>
          <cell r="F139">
            <v>518343648.43000001</v>
          </cell>
          <cell r="G139">
            <v>548283713.6099999</v>
          </cell>
          <cell r="H139">
            <v>548232244.14999998</v>
          </cell>
          <cell r="I139">
            <v>483536970.07999992</v>
          </cell>
          <cell r="J139">
            <v>473572916.47000003</v>
          </cell>
          <cell r="K139">
            <v>468836264.97999996</v>
          </cell>
          <cell r="L139">
            <v>518634500.41000003</v>
          </cell>
          <cell r="M139">
            <v>518720714.91999996</v>
          </cell>
          <cell r="N139">
            <v>518689438.16000003</v>
          </cell>
          <cell r="O139">
            <v>518635586.95000005</v>
          </cell>
          <cell r="P139">
            <v>0</v>
          </cell>
        </row>
        <row r="140">
          <cell r="A140" t="str">
            <v>Sub</v>
          </cell>
          <cell r="B140">
            <v>140</v>
          </cell>
          <cell r="C140">
            <v>-905403.44</v>
          </cell>
          <cell r="D140">
            <v>-810085.22</v>
          </cell>
          <cell r="E140">
            <v>-727821.69</v>
          </cell>
          <cell r="F140">
            <v>-654761.84</v>
          </cell>
          <cell r="G140">
            <v>-594827.02</v>
          </cell>
          <cell r="H140">
            <v>-543357.56000000006</v>
          </cell>
          <cell r="I140">
            <v>0</v>
          </cell>
          <cell r="J140">
            <v>-573500.64999999991</v>
          </cell>
          <cell r="K140">
            <v>-696899.82000000007</v>
          </cell>
          <cell r="L140">
            <v>-1147378.3900000001</v>
          </cell>
          <cell r="M140">
            <v>-945613.82</v>
          </cell>
          <cell r="N140">
            <v>-1031828.33</v>
          </cell>
          <cell r="O140">
            <v>-1000551.57</v>
          </cell>
        </row>
        <row r="141">
          <cell r="A141" t="str">
            <v>Intot</v>
          </cell>
          <cell r="B141">
            <v>141</v>
          </cell>
          <cell r="C141" t="b">
            <v>1</v>
          </cell>
          <cell r="D141" t="b">
            <v>0</v>
          </cell>
          <cell r="E141" t="b">
            <v>1</v>
          </cell>
          <cell r="F141" t="b">
            <v>0</v>
          </cell>
          <cell r="G141" t="b">
            <v>0</v>
          </cell>
          <cell r="H141" t="b">
            <v>0</v>
          </cell>
          <cell r="I141">
            <v>0</v>
          </cell>
          <cell r="J141">
            <v>0</v>
          </cell>
          <cell r="K141">
            <v>0</v>
          </cell>
          <cell r="L141">
            <v>0</v>
          </cell>
          <cell r="M141">
            <v>0</v>
          </cell>
          <cell r="N141">
            <v>0</v>
          </cell>
          <cell r="O141" t="b">
            <v>0</v>
          </cell>
        </row>
        <row r="142">
          <cell r="A142" t="str">
            <v>Maj</v>
          </cell>
          <cell r="B142">
            <v>142</v>
          </cell>
          <cell r="C142">
            <v>3485598.95</v>
          </cell>
          <cell r="D142">
            <v>6102213.7700000005</v>
          </cell>
          <cell r="E142">
            <v>705398.37</v>
          </cell>
          <cell r="F142">
            <v>529048.78</v>
          </cell>
          <cell r="G142">
            <v>396786.58</v>
          </cell>
          <cell r="H142">
            <v>297589.94</v>
          </cell>
          <cell r="I142">
            <v>0</v>
          </cell>
          <cell r="J142">
            <v>0</v>
          </cell>
          <cell r="K142">
            <v>0</v>
          </cell>
          <cell r="L142">
            <v>8446329.0399999991</v>
          </cell>
          <cell r="M142">
            <v>7832351.6299999999</v>
          </cell>
          <cell r="N142">
            <v>3803211.0699998904</v>
          </cell>
          <cell r="O142">
            <v>4185307.38</v>
          </cell>
        </row>
        <row r="143">
          <cell r="A143" t="str">
            <v>DNA</v>
          </cell>
          <cell r="B143">
            <v>143</v>
          </cell>
          <cell r="C143">
            <v>131021.14</v>
          </cell>
          <cell r="D143">
            <v>131125.92000000001</v>
          </cell>
          <cell r="E143">
            <v>131125.92000000001</v>
          </cell>
          <cell r="F143">
            <v>131125.92000000001</v>
          </cell>
          <cell r="G143">
            <v>131125.92000000001</v>
          </cell>
          <cell r="H143">
            <v>131125.92000000001</v>
          </cell>
          <cell r="I143">
            <v>0</v>
          </cell>
          <cell r="J143">
            <v>0</v>
          </cell>
          <cell r="K143">
            <v>0</v>
          </cell>
          <cell r="L143">
            <v>81928.45</v>
          </cell>
          <cell r="M143">
            <v>14691.76</v>
          </cell>
          <cell r="N143">
            <v>29824.489999999998</v>
          </cell>
          <cell r="O143">
            <v>131125.92000000001</v>
          </cell>
        </row>
        <row r="144">
          <cell r="A144" t="str">
            <v>DED</v>
          </cell>
          <cell r="B144">
            <v>144</v>
          </cell>
          <cell r="C144">
            <v>1805.37</v>
          </cell>
          <cell r="D144">
            <v>1805.37</v>
          </cell>
          <cell r="E144">
            <v>1805.37</v>
          </cell>
          <cell r="F144">
            <v>1805.37</v>
          </cell>
          <cell r="G144">
            <v>1805.37</v>
          </cell>
          <cell r="H144">
            <v>1805.37</v>
          </cell>
          <cell r="I144">
            <v>0</v>
          </cell>
          <cell r="J144">
            <v>0</v>
          </cell>
          <cell r="K144">
            <v>0</v>
          </cell>
          <cell r="L144">
            <v>33505.480000000003</v>
          </cell>
          <cell r="M144">
            <v>77538.11</v>
          </cell>
          <cell r="N144">
            <v>2896.86</v>
          </cell>
          <cell r="O144">
            <v>1805.37</v>
          </cell>
        </row>
        <row r="145">
          <cell r="A145" t="str">
            <v>ME</v>
          </cell>
          <cell r="B145">
            <v>145</v>
          </cell>
          <cell r="C145">
            <v>22881299.530000001</v>
          </cell>
          <cell r="D145">
            <v>23127677.98</v>
          </cell>
          <cell r="E145">
            <v>23360247.920000002</v>
          </cell>
          <cell r="F145">
            <v>23536884.52</v>
          </cell>
          <cell r="G145">
            <v>27941381.52</v>
          </cell>
          <cell r="H145">
            <v>30845348.920000002</v>
          </cell>
          <cell r="I145">
            <v>0</v>
          </cell>
          <cell r="J145">
            <v>0</v>
          </cell>
          <cell r="K145">
            <v>0</v>
          </cell>
          <cell r="L145">
            <v>14953623.67</v>
          </cell>
          <cell r="M145">
            <v>13564548.09</v>
          </cell>
          <cell r="N145">
            <v>22581376.359999999</v>
          </cell>
          <cell r="O145">
            <v>22714850.690000001</v>
          </cell>
        </row>
        <row r="146">
          <cell r="A146" t="str">
            <v>IC</v>
          </cell>
          <cell r="B146">
            <v>146</v>
          </cell>
          <cell r="C146">
            <v>0</v>
          </cell>
          <cell r="D146">
            <v>0</v>
          </cell>
          <cell r="E146">
            <v>0</v>
          </cell>
          <cell r="F146">
            <v>0</v>
          </cell>
          <cell r="G146">
            <v>0</v>
          </cell>
          <cell r="H146">
            <v>0</v>
          </cell>
          <cell r="I146">
            <v>0</v>
          </cell>
          <cell r="J146">
            <v>0</v>
          </cell>
          <cell r="K146">
            <v>0</v>
          </cell>
          <cell r="L146">
            <v>1576021.75</v>
          </cell>
          <cell r="M146">
            <v>1607130.61</v>
          </cell>
          <cell r="N146">
            <v>2564224.9300000002</v>
          </cell>
          <cell r="O146">
            <v>2816861.03</v>
          </cell>
        </row>
        <row r="147">
          <cell r="A147" t="str">
            <v>IQ</v>
          </cell>
          <cell r="B147">
            <v>147</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NR</v>
          </cell>
          <cell r="B148">
            <v>148</v>
          </cell>
          <cell r="C148">
            <v>-51761</v>
          </cell>
          <cell r="D148">
            <v>-24146.85</v>
          </cell>
          <cell r="E148">
            <v>-24533.200000000004</v>
          </cell>
          <cell r="F148">
            <v>-24974.79</v>
          </cell>
          <cell r="G148">
            <v>-25424.35</v>
          </cell>
          <cell r="H148">
            <v>-25907.409999999996</v>
          </cell>
          <cell r="I148">
            <v>0</v>
          </cell>
          <cell r="J148">
            <v>0</v>
          </cell>
          <cell r="K148">
            <v>0</v>
          </cell>
          <cell r="L148">
            <v>-19051.830000000002</v>
          </cell>
          <cell r="M148">
            <v>-161172.1</v>
          </cell>
          <cell r="N148">
            <v>92360.37</v>
          </cell>
          <cell r="O148">
            <v>50500.639999999999</v>
          </cell>
        </row>
        <row r="149">
          <cell r="A149" t="str">
            <v>DEC</v>
          </cell>
          <cell r="B149">
            <v>149</v>
          </cell>
          <cell r="C149">
            <v>0</v>
          </cell>
          <cell r="D149">
            <v>0</v>
          </cell>
          <cell r="E149">
            <v>0</v>
          </cell>
          <cell r="F149">
            <v>0</v>
          </cell>
          <cell r="G149">
            <v>0</v>
          </cell>
          <cell r="H149">
            <v>0</v>
          </cell>
          <cell r="I149">
            <v>0</v>
          </cell>
          <cell r="J149">
            <v>0</v>
          </cell>
          <cell r="K149">
            <v>0</v>
          </cell>
          <cell r="L149">
            <v>172257.92999999993</v>
          </cell>
          <cell r="M149">
            <v>-15144.12</v>
          </cell>
          <cell r="N149">
            <v>-35830.660000000003</v>
          </cell>
          <cell r="O149">
            <v>-25487.71</v>
          </cell>
        </row>
        <row r="150">
          <cell r="A150" t="str">
            <v>IBNO</v>
          </cell>
          <cell r="B150">
            <v>150</v>
          </cell>
          <cell r="C150">
            <v>0</v>
          </cell>
          <cell r="D150">
            <v>0</v>
          </cell>
          <cell r="E150">
            <v>0</v>
          </cell>
          <cell r="F150">
            <v>0</v>
          </cell>
          <cell r="G150">
            <v>0</v>
          </cell>
          <cell r="H150">
            <v>0</v>
          </cell>
          <cell r="I150">
            <v>0</v>
          </cell>
          <cell r="J150">
            <v>0</v>
          </cell>
          <cell r="K150">
            <v>0</v>
          </cell>
          <cell r="L150">
            <v>0</v>
          </cell>
          <cell r="M150">
            <v>0</v>
          </cell>
          <cell r="N150">
            <v>0</v>
          </cell>
          <cell r="O150">
            <v>0</v>
          </cell>
        </row>
        <row r="151">
          <cell r="A151" t="str">
            <v>PF</v>
          </cell>
          <cell r="B151">
            <v>151</v>
          </cell>
          <cell r="C151">
            <v>0</v>
          </cell>
          <cell r="D151">
            <v>0</v>
          </cell>
          <cell r="E151">
            <v>0</v>
          </cell>
          <cell r="F151">
            <v>0</v>
          </cell>
          <cell r="G151">
            <v>0</v>
          </cell>
          <cell r="H151">
            <v>0</v>
          </cell>
          <cell r="I151">
            <v>0</v>
          </cell>
          <cell r="J151">
            <v>0</v>
          </cell>
          <cell r="K151">
            <v>0</v>
          </cell>
          <cell r="L151">
            <v>0</v>
          </cell>
          <cell r="M151">
            <v>0</v>
          </cell>
          <cell r="N151">
            <v>0</v>
          </cell>
          <cell r="O151">
            <v>0</v>
          </cell>
        </row>
        <row r="152">
          <cell r="A152" t="str">
            <v>+/-X</v>
          </cell>
          <cell r="B152">
            <v>152</v>
          </cell>
          <cell r="C152">
            <v>0</v>
          </cell>
          <cell r="D152">
            <v>0</v>
          </cell>
          <cell r="E152">
            <v>0</v>
          </cell>
          <cell r="F152">
            <v>0</v>
          </cell>
          <cell r="G152">
            <v>0</v>
          </cell>
          <cell r="H152">
            <v>0</v>
          </cell>
          <cell r="I152">
            <v>0</v>
          </cell>
          <cell r="J152">
            <v>0</v>
          </cell>
          <cell r="K152">
            <v>0</v>
          </cell>
          <cell r="L152">
            <v>0</v>
          </cell>
          <cell r="M152">
            <v>0</v>
          </cell>
          <cell r="N152">
            <v>0</v>
          </cell>
          <cell r="O152">
            <v>0</v>
          </cell>
        </row>
        <row r="153">
          <cell r="A153" t="str">
            <v>FT</v>
          </cell>
          <cell r="B153">
            <v>153</v>
          </cell>
          <cell r="C153">
            <v>0</v>
          </cell>
          <cell r="D153">
            <v>0</v>
          </cell>
          <cell r="E153">
            <v>0</v>
          </cell>
          <cell r="F153">
            <v>0</v>
          </cell>
          <cell r="G153">
            <v>0</v>
          </cell>
          <cell r="H153">
            <v>0</v>
          </cell>
          <cell r="I153">
            <v>0</v>
          </cell>
          <cell r="J153">
            <v>0</v>
          </cell>
          <cell r="K153">
            <v>0</v>
          </cell>
          <cell r="L153">
            <v>123931.7</v>
          </cell>
          <cell r="M153">
            <v>0</v>
          </cell>
          <cell r="N153">
            <v>0</v>
          </cell>
          <cell r="O153">
            <v>0</v>
          </cell>
        </row>
        <row r="154">
          <cell r="A154" t="str">
            <v>FP_BNO</v>
          </cell>
          <cell r="B154">
            <v>154</v>
          </cell>
          <cell r="C154">
            <v>14380.85</v>
          </cell>
          <cell r="D154">
            <v>15076.697999999999</v>
          </cell>
          <cell r="E154">
            <v>15076.697999999999</v>
          </cell>
          <cell r="F154">
            <v>15076.697999999999</v>
          </cell>
          <cell r="G154">
            <v>15076.697999999999</v>
          </cell>
          <cell r="H154">
            <v>15076.697999999999</v>
          </cell>
          <cell r="I154">
            <v>12198.8658</v>
          </cell>
          <cell r="J154">
            <v>11870.544</v>
          </cell>
          <cell r="K154">
            <v>11935.487999999999</v>
          </cell>
          <cell r="L154">
            <v>12001.404</v>
          </cell>
          <cell r="M154">
            <v>12021.696</v>
          </cell>
          <cell r="N154">
            <v>14380.85</v>
          </cell>
          <cell r="O154">
            <v>14380.85</v>
          </cell>
        </row>
        <row r="155">
          <cell r="A155" t="str">
            <v>Rés_BNO</v>
          </cell>
          <cell r="B155">
            <v>155</v>
          </cell>
          <cell r="C155">
            <v>640.17999999999995</v>
          </cell>
          <cell r="D155">
            <v>671.15750000000003</v>
          </cell>
          <cell r="E155">
            <v>671.15750000000003</v>
          </cell>
          <cell r="F155">
            <v>671.15750000000003</v>
          </cell>
          <cell r="G155">
            <v>671.15750000000003</v>
          </cell>
          <cell r="H155">
            <v>671.15750000000003</v>
          </cell>
          <cell r="I155">
            <v>1075.5899999999999</v>
          </cell>
          <cell r="J155">
            <v>1184.24</v>
          </cell>
          <cell r="K155">
            <v>1292.48</v>
          </cell>
          <cell r="L155">
            <v>1402.34</v>
          </cell>
          <cell r="M155">
            <v>1436.16</v>
          </cell>
          <cell r="N155">
            <v>640.17999999999995</v>
          </cell>
          <cell r="O155">
            <v>640.17999999999995</v>
          </cell>
        </row>
        <row r="156">
          <cell r="A156" t="str">
            <v>DNA_BNO</v>
          </cell>
          <cell r="B156">
            <v>156</v>
          </cell>
          <cell r="C156">
            <v>3185748.38</v>
          </cell>
          <cell r="D156">
            <v>3037854.83</v>
          </cell>
          <cell r="E156">
            <v>3037855.48</v>
          </cell>
          <cell r="F156">
            <v>3037856.13</v>
          </cell>
          <cell r="G156">
            <v>3037856.78</v>
          </cell>
          <cell r="H156">
            <v>3037857.43</v>
          </cell>
          <cell r="K156">
            <v>0</v>
          </cell>
          <cell r="L156">
            <v>0</v>
          </cell>
          <cell r="M156">
            <v>0</v>
          </cell>
          <cell r="N156">
            <v>2541799.36</v>
          </cell>
          <cell r="O156">
            <v>2824672.45</v>
          </cell>
        </row>
        <row r="157">
          <cell r="A157" t="str">
            <v>DD_BNO</v>
          </cell>
          <cell r="B157">
            <v>157</v>
          </cell>
          <cell r="C157">
            <v>0</v>
          </cell>
          <cell r="D157">
            <v>0</v>
          </cell>
          <cell r="E157">
            <v>0</v>
          </cell>
          <cell r="F157">
            <v>0</v>
          </cell>
          <cell r="G157">
            <v>0</v>
          </cell>
          <cell r="H157">
            <v>0</v>
          </cell>
          <cell r="K157">
            <v>0</v>
          </cell>
          <cell r="L157">
            <v>0</v>
          </cell>
          <cell r="M157">
            <v>0</v>
          </cell>
          <cell r="N157">
            <v>430.68</v>
          </cell>
          <cell r="O157">
            <v>0</v>
          </cell>
        </row>
        <row r="158">
          <cell r="A158" t="str">
            <v>IntNot_BNO</v>
          </cell>
          <cell r="B158">
            <v>158</v>
          </cell>
          <cell r="C158">
            <v>3.07</v>
          </cell>
          <cell r="D158">
            <v>2.15</v>
          </cell>
          <cell r="E158">
            <v>2.0699999999999998</v>
          </cell>
          <cell r="F158">
            <v>2.0499999999999998</v>
          </cell>
          <cell r="G158">
            <v>0</v>
          </cell>
          <cell r="H158">
            <v>0</v>
          </cell>
          <cell r="K158">
            <v>0</v>
          </cell>
          <cell r="L158">
            <v>0</v>
          </cell>
          <cell r="M158">
            <v>0</v>
          </cell>
          <cell r="N158">
            <v>29.44</v>
          </cell>
          <cell r="O158">
            <v>3.26</v>
          </cell>
        </row>
        <row r="159">
          <cell r="A159" t="str">
            <v>Divers</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row>
        <row r="160">
          <cell r="A160" t="str">
            <v>RdVMT</v>
          </cell>
          <cell r="B160">
            <v>160</v>
          </cell>
          <cell r="C160">
            <v>8082698</v>
          </cell>
          <cell r="D160">
            <v>0</v>
          </cell>
          <cell r="E160">
            <v>0</v>
          </cell>
          <cell r="F160">
            <v>0</v>
          </cell>
          <cell r="G160">
            <v>0</v>
          </cell>
          <cell r="H160">
            <v>0</v>
          </cell>
          <cell r="J160">
            <v>8125488</v>
          </cell>
          <cell r="K160">
            <v>7819679.5199999996</v>
          </cell>
          <cell r="L160">
            <v>7668347.1500000004</v>
          </cell>
          <cell r="M160">
            <v>7756285.7399999993</v>
          </cell>
          <cell r="N160">
            <v>7739028.4300000006</v>
          </cell>
          <cell r="O160">
            <v>0</v>
          </cell>
        </row>
        <row r="161">
          <cell r="A161" t="str">
            <v>CG</v>
          </cell>
          <cell r="B161">
            <v>161</v>
          </cell>
          <cell r="C161">
            <v>66975137.260000005</v>
          </cell>
          <cell r="D161">
            <v>0</v>
          </cell>
          <cell r="E161">
            <v>0</v>
          </cell>
          <cell r="F161">
            <v>0</v>
          </cell>
          <cell r="G161">
            <v>0</v>
          </cell>
          <cell r="H161">
            <v>0</v>
          </cell>
          <cell r="J161">
            <v>0</v>
          </cell>
          <cell r="K161">
            <v>0</v>
          </cell>
          <cell r="L161">
            <v>57078544.440000013</v>
          </cell>
          <cell r="M161">
            <v>57083312.679999985</v>
          </cell>
          <cell r="N161">
            <v>60523459.749999993</v>
          </cell>
          <cell r="O161">
            <v>61366107.609999992</v>
          </cell>
        </row>
        <row r="162">
          <cell r="A162" t="str">
            <v>SmA</v>
          </cell>
          <cell r="B162">
            <v>162</v>
          </cell>
          <cell r="C162">
            <v>2191136.5</v>
          </cell>
          <cell r="D162">
            <v>0</v>
          </cell>
          <cell r="E162">
            <v>0</v>
          </cell>
          <cell r="F162">
            <v>0</v>
          </cell>
          <cell r="G162">
            <v>0</v>
          </cell>
          <cell r="H162">
            <v>0</v>
          </cell>
          <cell r="L162">
            <v>8028388.1299999999</v>
          </cell>
          <cell r="M162">
            <v>13734834.460000001</v>
          </cell>
          <cell r="N162">
            <v>11780566.539999999</v>
          </cell>
          <cell r="O162">
            <v>9173544.6300000008</v>
          </cell>
        </row>
        <row r="163">
          <cell r="A163" t="str">
            <v>PCM</v>
          </cell>
          <cell r="B163">
            <v>163</v>
          </cell>
          <cell r="C163">
            <v>0</v>
          </cell>
          <cell r="D163">
            <v>0</v>
          </cell>
          <cell r="E163">
            <v>0</v>
          </cell>
          <cell r="F163">
            <v>0</v>
          </cell>
          <cell r="G163">
            <v>0</v>
          </cell>
          <cell r="H163">
            <v>0</v>
          </cell>
          <cell r="L163">
            <v>338841.51</v>
          </cell>
          <cell r="M163">
            <v>2006254.56</v>
          </cell>
          <cell r="N163">
            <v>211679.66</v>
          </cell>
          <cell r="O163">
            <v>207723.89</v>
          </cell>
        </row>
        <row r="164">
          <cell r="A164" t="str">
            <v>Mig7</v>
          </cell>
          <cell r="B164">
            <v>164</v>
          </cell>
          <cell r="C164">
            <v>149293.5</v>
          </cell>
          <cell r="D164">
            <v>0</v>
          </cell>
          <cell r="E164">
            <v>0</v>
          </cell>
          <cell r="F164">
            <v>0</v>
          </cell>
          <cell r="G164">
            <v>0</v>
          </cell>
          <cell r="H164">
            <v>0</v>
          </cell>
          <cell r="L164">
            <v>0</v>
          </cell>
          <cell r="M164">
            <v>0</v>
          </cell>
          <cell r="N164">
            <v>0</v>
          </cell>
          <cell r="O164">
            <v>275105.25</v>
          </cell>
        </row>
        <row r="165">
          <cell r="A165" t="str">
            <v>EOC</v>
          </cell>
          <cell r="B165">
            <v>165</v>
          </cell>
          <cell r="C165">
            <v>0</v>
          </cell>
          <cell r="D165">
            <v>0</v>
          </cell>
          <cell r="E165">
            <v>0</v>
          </cell>
          <cell r="F165">
            <v>0</v>
          </cell>
          <cell r="G165">
            <v>0</v>
          </cell>
          <cell r="H165">
            <v>0</v>
          </cell>
          <cell r="L165">
            <v>0</v>
          </cell>
          <cell r="M165">
            <v>0</v>
          </cell>
          <cell r="N165">
            <v>0</v>
          </cell>
          <cell r="O165">
            <v>66528.38</v>
          </cell>
        </row>
        <row r="166">
          <cell r="A166" t="str">
            <v>Rtime</v>
          </cell>
          <cell r="B166">
            <v>166</v>
          </cell>
          <cell r="C166">
            <v>176840</v>
          </cell>
          <cell r="D166">
            <v>0</v>
          </cell>
          <cell r="E166">
            <v>0</v>
          </cell>
          <cell r="F166">
            <v>0</v>
          </cell>
          <cell r="G166">
            <v>0</v>
          </cell>
          <cell r="H166">
            <v>0</v>
          </cell>
          <cell r="L166">
            <v>236885.72</v>
          </cell>
          <cell r="M166">
            <v>564275.06999999995</v>
          </cell>
          <cell r="N166">
            <v>1608685.74</v>
          </cell>
          <cell r="O166">
            <v>748510.03</v>
          </cell>
        </row>
        <row r="167">
          <cell r="A167" t="str">
            <v>CptV</v>
          </cell>
          <cell r="B167">
            <v>167</v>
          </cell>
          <cell r="C167">
            <v>0</v>
          </cell>
          <cell r="D167">
            <v>0</v>
          </cell>
          <cell r="E167">
            <v>0</v>
          </cell>
          <cell r="F167">
            <v>0</v>
          </cell>
          <cell r="G167">
            <v>0</v>
          </cell>
          <cell r="H167">
            <v>0</v>
          </cell>
          <cell r="L167">
            <v>0</v>
          </cell>
          <cell r="M167">
            <v>162486.53</v>
          </cell>
          <cell r="N167">
            <v>171585.64</v>
          </cell>
          <cell r="O167">
            <v>115128.4</v>
          </cell>
        </row>
        <row r="168">
          <cell r="A168" t="str">
            <v>Flex</v>
          </cell>
          <cell r="B168">
            <v>168</v>
          </cell>
          <cell r="C168">
            <v>0</v>
          </cell>
          <cell r="D168">
            <v>0</v>
          </cell>
          <cell r="E168">
            <v>0</v>
          </cell>
          <cell r="F168">
            <v>0</v>
          </cell>
          <cell r="G168">
            <v>0</v>
          </cell>
          <cell r="H168">
            <v>0</v>
          </cell>
          <cell r="L168">
            <v>0</v>
          </cell>
          <cell r="M168">
            <v>0</v>
          </cell>
          <cell r="N168">
            <v>9611.68</v>
          </cell>
          <cell r="O168">
            <v>3143.72</v>
          </cell>
        </row>
        <row r="169">
          <cell r="A169" t="str">
            <v>SmEP</v>
          </cell>
          <cell r="B169">
            <v>169</v>
          </cell>
          <cell r="C169">
            <v>1311231</v>
          </cell>
          <cell r="D169">
            <v>0</v>
          </cell>
          <cell r="E169">
            <v>0</v>
          </cell>
          <cell r="F169">
            <v>0</v>
          </cell>
          <cell r="G169">
            <v>0</v>
          </cell>
          <cell r="H169">
            <v>0</v>
          </cell>
          <cell r="L169">
            <v>0</v>
          </cell>
          <cell r="M169">
            <v>0</v>
          </cell>
          <cell r="N169">
            <v>11056</v>
          </cell>
          <cell r="O169">
            <v>0</v>
          </cell>
        </row>
        <row r="170">
          <cell r="A170" t="str">
            <v>AppEP</v>
          </cell>
          <cell r="B170">
            <v>170</v>
          </cell>
          <cell r="C170">
            <v>0</v>
          </cell>
          <cell r="D170">
            <v>0</v>
          </cell>
          <cell r="E170">
            <v>0</v>
          </cell>
          <cell r="F170">
            <v>0</v>
          </cell>
          <cell r="G170">
            <v>0</v>
          </cell>
          <cell r="H170">
            <v>0</v>
          </cell>
          <cell r="L170">
            <v>0</v>
          </cell>
          <cell r="M170">
            <v>0</v>
          </cell>
          <cell r="N170">
            <v>29865.39</v>
          </cell>
          <cell r="O170">
            <v>42288.43</v>
          </cell>
        </row>
        <row r="171">
          <cell r="A171" t="str">
            <v>LED</v>
          </cell>
          <cell r="B171">
            <v>171</v>
          </cell>
          <cell r="C171">
            <v>0</v>
          </cell>
          <cell r="D171">
            <v>0</v>
          </cell>
          <cell r="E171">
            <v>0</v>
          </cell>
          <cell r="F171">
            <v>0</v>
          </cell>
          <cell r="G171">
            <v>0</v>
          </cell>
          <cell r="H171">
            <v>0</v>
          </cell>
          <cell r="L171">
            <v>0</v>
          </cell>
          <cell r="M171">
            <v>0</v>
          </cell>
          <cell r="N171">
            <v>0</v>
          </cell>
          <cell r="O171">
            <v>106796.08</v>
          </cell>
        </row>
      </sheetData>
      <sheetData sheetId="4"/>
      <sheetData sheetId="5"/>
      <sheetData sheetId="6">
        <row r="1">
          <cell r="A1" t="str">
            <v>Line</v>
          </cell>
          <cell r="B1" t="str">
            <v>9 Gaz</v>
          </cell>
          <cell r="C1" t="str">
            <v>9 Elec</v>
          </cell>
          <cell r="D1" t="str">
            <v>G/NG</v>
          </cell>
          <cell r="E1">
            <v>0</v>
          </cell>
          <cell r="F1" t="str">
            <v>Cl.2</v>
          </cell>
          <cell r="G1" t="str">
            <v>Libellé Gaz</v>
          </cell>
          <cell r="H1" t="str">
            <v>Libellé Elec</v>
          </cell>
          <cell r="I1">
            <v>0</v>
          </cell>
          <cell r="J1">
            <v>0</v>
          </cell>
          <cell r="K1">
            <v>0</v>
          </cell>
          <cell r="L1">
            <v>0</v>
          </cell>
        </row>
        <row r="2">
          <cell r="A2">
            <v>0</v>
          </cell>
          <cell r="B2">
            <v>0</v>
          </cell>
          <cell r="C2">
            <v>0</v>
          </cell>
          <cell r="D2">
            <v>0</v>
          </cell>
          <cell r="E2">
            <v>0</v>
          </cell>
          <cell r="F2">
            <v>0</v>
          </cell>
          <cell r="G2">
            <v>0</v>
          </cell>
          <cell r="H2">
            <v>0</v>
          </cell>
          <cell r="I2">
            <v>0</v>
          </cell>
          <cell r="J2">
            <v>0</v>
          </cell>
          <cell r="K2">
            <v>0</v>
          </cell>
          <cell r="L2">
            <v>0</v>
          </cell>
        </row>
        <row r="3">
          <cell r="A3">
            <v>0</v>
          </cell>
          <cell r="B3">
            <v>0</v>
          </cell>
          <cell r="C3">
            <v>0</v>
          </cell>
          <cell r="D3">
            <v>0</v>
          </cell>
          <cell r="E3">
            <v>0</v>
          </cell>
          <cell r="F3">
            <v>0</v>
          </cell>
          <cell r="G3">
            <v>0</v>
          </cell>
          <cell r="H3">
            <v>0</v>
          </cell>
          <cell r="I3">
            <v>0</v>
          </cell>
          <cell r="J3">
            <v>0</v>
          </cell>
          <cell r="K3">
            <v>0</v>
          </cell>
          <cell r="L3">
            <v>0</v>
          </cell>
        </row>
        <row r="4">
          <cell r="A4">
            <v>0</v>
          </cell>
          <cell r="B4">
            <v>0</v>
          </cell>
          <cell r="C4">
            <v>0</v>
          </cell>
          <cell r="D4">
            <v>0</v>
          </cell>
          <cell r="E4">
            <v>0</v>
          </cell>
          <cell r="F4">
            <v>0</v>
          </cell>
          <cell r="G4">
            <v>0</v>
          </cell>
          <cell r="H4">
            <v>0</v>
          </cell>
          <cell r="I4">
            <v>0</v>
          </cell>
          <cell r="J4">
            <v>0</v>
          </cell>
          <cell r="K4">
            <v>0</v>
          </cell>
          <cell r="L4">
            <v>0</v>
          </cell>
        </row>
        <row r="5">
          <cell r="A5">
            <v>0</v>
          </cell>
          <cell r="B5">
            <v>0</v>
          </cell>
          <cell r="C5">
            <v>0</v>
          </cell>
          <cell r="D5">
            <v>0</v>
          </cell>
          <cell r="E5">
            <v>0</v>
          </cell>
          <cell r="F5">
            <v>0</v>
          </cell>
          <cell r="G5">
            <v>0</v>
          </cell>
          <cell r="H5">
            <v>0</v>
          </cell>
          <cell r="I5">
            <v>0</v>
          </cell>
          <cell r="J5">
            <v>0</v>
          </cell>
          <cell r="K5">
            <v>0</v>
          </cell>
          <cell r="L5">
            <v>0</v>
          </cell>
        </row>
        <row r="6">
          <cell r="A6">
            <v>0</v>
          </cell>
          <cell r="B6">
            <v>0</v>
          </cell>
          <cell r="C6">
            <v>0</v>
          </cell>
          <cell r="D6">
            <v>0</v>
          </cell>
          <cell r="E6">
            <v>0</v>
          </cell>
          <cell r="F6">
            <v>0</v>
          </cell>
          <cell r="G6">
            <v>0</v>
          </cell>
          <cell r="H6">
            <v>0</v>
          </cell>
          <cell r="I6">
            <v>0</v>
          </cell>
          <cell r="J6">
            <v>0</v>
          </cell>
          <cell r="K6">
            <v>0</v>
          </cell>
          <cell r="L6">
            <v>0</v>
          </cell>
        </row>
        <row r="7">
          <cell r="A7">
            <v>7</v>
          </cell>
          <cell r="B7" t="str">
            <v>T1</v>
          </cell>
          <cell r="C7" t="str">
            <v>T1</v>
          </cell>
          <cell r="G7" t="str">
            <v xml:space="preserve"> Utilisation du réseau de distribution</v>
          </cell>
          <cell r="H7" t="str">
            <v xml:space="preserve"> Utilisation du réseau de distribution</v>
          </cell>
          <cell r="I7">
            <v>0</v>
          </cell>
          <cell r="J7">
            <v>0</v>
          </cell>
          <cell r="K7">
            <v>0</v>
          </cell>
          <cell r="L7">
            <v>0</v>
          </cell>
        </row>
        <row r="8">
          <cell r="A8">
            <v>8</v>
          </cell>
          <cell r="B8" t="str">
            <v>964.710</v>
          </cell>
          <cell r="C8" t="str">
            <v>962.710</v>
          </cell>
          <cell r="D8" t="str">
            <v/>
          </cell>
          <cell r="G8" t="str">
            <v>Services de support</v>
          </cell>
          <cell r="H8" t="str">
            <v>Services de support</v>
          </cell>
          <cell r="I8">
            <v>0</v>
          </cell>
          <cell r="J8">
            <v>0</v>
          </cell>
          <cell r="K8">
            <v>0</v>
          </cell>
          <cell r="L8">
            <v>0</v>
          </cell>
        </row>
        <row r="9">
          <cell r="A9">
            <v>9</v>
          </cell>
          <cell r="B9" t="str">
            <v>964.710.00</v>
          </cell>
          <cell r="C9" t="str">
            <v>962.710.00</v>
          </cell>
          <cell r="D9" t="str">
            <v>G</v>
          </cell>
          <cell r="E9">
            <v>0</v>
          </cell>
          <cell r="F9">
            <v>0</v>
          </cell>
          <cell r="G9" t="str">
            <v>Frais des services techniques</v>
          </cell>
          <cell r="H9" t="str">
            <v>Frais des services techniques</v>
          </cell>
          <cell r="I9">
            <v>0</v>
          </cell>
          <cell r="J9">
            <v>0</v>
          </cell>
          <cell r="K9">
            <v>0</v>
          </cell>
          <cell r="L9">
            <v>0</v>
          </cell>
        </row>
        <row r="10">
          <cell r="A10">
            <v>10</v>
          </cell>
          <cell r="B10" t="str">
            <v>964.710.10</v>
          </cell>
          <cell r="C10" t="str">
            <v>962.710.10</v>
          </cell>
          <cell r="D10" t="str">
            <v>G</v>
          </cell>
          <cell r="E10">
            <v>0</v>
          </cell>
          <cell r="F10">
            <v>0</v>
          </cell>
          <cell r="G10" t="str">
            <v>Frais des services généraux</v>
          </cell>
          <cell r="H10" t="str">
            <v>Frais des services généraux</v>
          </cell>
          <cell r="I10">
            <v>0</v>
          </cell>
          <cell r="J10">
            <v>0</v>
          </cell>
          <cell r="K10">
            <v>0</v>
          </cell>
          <cell r="L10">
            <v>0</v>
          </cell>
        </row>
        <row r="11">
          <cell r="A11">
            <v>11</v>
          </cell>
          <cell r="B11" t="str">
            <v>964.710.11</v>
          </cell>
          <cell r="C11" t="str">
            <v>962.710.11</v>
          </cell>
          <cell r="D11" t="str">
            <v>G</v>
          </cell>
          <cell r="E11">
            <v>0</v>
          </cell>
          <cell r="F11">
            <v>0</v>
          </cell>
          <cell r="G11" t="str">
            <v>Frais de l'informatique (hors projets)</v>
          </cell>
          <cell r="H11" t="str">
            <v>Frais de l'informatique (hors projets)</v>
          </cell>
          <cell r="I11">
            <v>0</v>
          </cell>
          <cell r="J11">
            <v>0</v>
          </cell>
          <cell r="K11">
            <v>0</v>
          </cell>
          <cell r="L11">
            <v>0</v>
          </cell>
        </row>
        <row r="12">
          <cell r="A12">
            <v>12</v>
          </cell>
          <cell r="B12" t="str">
            <v>964.710.12</v>
          </cell>
          <cell r="C12" t="str">
            <v>962.710.12</v>
          </cell>
          <cell r="D12" t="str">
            <v>G</v>
          </cell>
          <cell r="E12">
            <v>0</v>
          </cell>
          <cell r="F12">
            <v>0</v>
          </cell>
          <cell r="G12" t="str">
            <v>Coûts des projets IT</v>
          </cell>
          <cell r="H12" t="str">
            <v>Coûts des projets IT</v>
          </cell>
          <cell r="I12">
            <v>0</v>
          </cell>
          <cell r="J12">
            <v>0</v>
          </cell>
          <cell r="K12">
            <v>0</v>
          </cell>
          <cell r="L12">
            <v>0</v>
          </cell>
        </row>
        <row r="13">
          <cell r="A13">
            <v>13</v>
          </cell>
          <cell r="B13" t="str">
            <v>964.710.21</v>
          </cell>
          <cell r="C13" t="str">
            <v>962.710.20</v>
          </cell>
          <cell r="D13" t="str">
            <v>G</v>
          </cell>
          <cell r="E13">
            <v>0</v>
          </cell>
          <cell r="F13">
            <v>0</v>
          </cell>
          <cell r="G13" t="str">
            <v>Frais de gestion de la clientèle</v>
          </cell>
          <cell r="H13" t="str">
            <v>Frais de gestion de la clientèle</v>
          </cell>
          <cell r="I13">
            <v>0</v>
          </cell>
          <cell r="J13">
            <v>0</v>
          </cell>
          <cell r="K13">
            <v>0</v>
          </cell>
          <cell r="L13">
            <v>0</v>
          </cell>
        </row>
        <row r="14">
          <cell r="A14">
            <v>14</v>
          </cell>
          <cell r="B14" t="str">
            <v>964.710.30</v>
          </cell>
          <cell r="C14" t="str">
            <v>962.710.30</v>
          </cell>
          <cell r="D14" t="str">
            <v>G</v>
          </cell>
          <cell r="E14">
            <v>0</v>
          </cell>
          <cell r="F14">
            <v>0</v>
          </cell>
          <cell r="G14" t="str">
            <v>Redevances et cotisations diverses</v>
          </cell>
          <cell r="H14" t="str">
            <v>Redevances et cotisations diverses</v>
          </cell>
          <cell r="I14">
            <v>0</v>
          </cell>
          <cell r="J14">
            <v>0</v>
          </cell>
          <cell r="K14">
            <v>0</v>
          </cell>
          <cell r="L14">
            <v>0</v>
          </cell>
        </row>
        <row r="15">
          <cell r="A15">
            <v>15</v>
          </cell>
          <cell r="B15" t="str">
            <v>964.710.32</v>
          </cell>
          <cell r="C15" t="str">
            <v>962.710.32</v>
          </cell>
          <cell r="D15" t="str">
            <v>NG</v>
          </cell>
          <cell r="E15">
            <v>0</v>
          </cell>
          <cell r="F15">
            <v>0</v>
          </cell>
          <cell r="G15" t="str">
            <v>Redevances de transit</v>
          </cell>
          <cell r="H15" t="str">
            <v>Redevances de transit</v>
          </cell>
          <cell r="I15">
            <v>0</v>
          </cell>
          <cell r="J15">
            <v>0</v>
          </cell>
          <cell r="K15">
            <v>0</v>
          </cell>
          <cell r="L15">
            <v>0</v>
          </cell>
        </row>
        <row r="16">
          <cell r="A16">
            <v>16</v>
          </cell>
          <cell r="B16" t="str">
            <v>964.710.5</v>
          </cell>
          <cell r="C16" t="str">
            <v>962.710.5</v>
          </cell>
          <cell r="D16" t="str">
            <v/>
          </cell>
          <cell r="E16">
            <v>0</v>
          </cell>
          <cell r="F16">
            <v>0</v>
          </cell>
          <cell r="G16" t="str">
            <v>Coûts des installations hors réseau</v>
          </cell>
          <cell r="H16" t="str">
            <v>Coûts des installations hors réseau</v>
          </cell>
          <cell r="I16">
            <v>0</v>
          </cell>
          <cell r="J16">
            <v>0</v>
          </cell>
          <cell r="K16">
            <v>0</v>
          </cell>
          <cell r="L16">
            <v>0</v>
          </cell>
        </row>
        <row r="17">
          <cell r="A17">
            <v>17</v>
          </cell>
          <cell r="B17" t="str">
            <v>964.710.50</v>
          </cell>
          <cell r="C17" t="str">
            <v>962.710.50</v>
          </cell>
          <cell r="D17" t="str">
            <v>G</v>
          </cell>
          <cell r="E17">
            <v>0</v>
          </cell>
          <cell r="F17">
            <v>0</v>
          </cell>
          <cell r="G17" t="str">
            <v>Entretien</v>
          </cell>
          <cell r="H17" t="str">
            <v>Entretien</v>
          </cell>
          <cell r="I17">
            <v>0</v>
          </cell>
          <cell r="J17">
            <v>0</v>
          </cell>
          <cell r="K17">
            <v>0</v>
          </cell>
          <cell r="L17">
            <v>0</v>
          </cell>
        </row>
        <row r="18">
          <cell r="A18">
            <v>18</v>
          </cell>
          <cell r="B18" t="str">
            <v>964.710.59</v>
          </cell>
          <cell r="C18" t="str">
            <v>962.710.59</v>
          </cell>
          <cell r="D18" t="str">
            <v>NG</v>
          </cell>
          <cell r="E18">
            <v>0</v>
          </cell>
          <cell r="F18">
            <v>0</v>
          </cell>
          <cell r="G18" t="str">
            <v>Amortissements</v>
          </cell>
          <cell r="H18" t="str">
            <v>Amortissements</v>
          </cell>
          <cell r="I18">
            <v>0</v>
          </cell>
          <cell r="J18">
            <v>0</v>
          </cell>
          <cell r="K18">
            <v>0</v>
          </cell>
          <cell r="L18">
            <v>0</v>
          </cell>
        </row>
        <row r="19">
          <cell r="A19">
            <v>19</v>
          </cell>
          <cell r="B19" t="str">
            <v>964.710.60</v>
          </cell>
          <cell r="C19" t="str">
            <v>962.710.60</v>
          </cell>
          <cell r="D19" t="str">
            <v>G</v>
          </cell>
          <cell r="E19">
            <v>0</v>
          </cell>
          <cell r="F19">
            <v>0</v>
          </cell>
          <cell r="G19" t="str">
            <v>Résultat des travaux pour compte de tiers</v>
          </cell>
          <cell r="H19" t="str">
            <v>Résultat des travaux pour compte de tiers</v>
          </cell>
          <cell r="I19">
            <v>0</v>
          </cell>
          <cell r="J19">
            <v>0</v>
          </cell>
          <cell r="K19">
            <v>0</v>
          </cell>
          <cell r="L19">
            <v>0</v>
          </cell>
        </row>
        <row r="20">
          <cell r="A20">
            <v>20</v>
          </cell>
          <cell r="B20" t="str">
            <v>964.710.9</v>
          </cell>
          <cell r="C20" t="str">
            <v>962.710.9</v>
          </cell>
          <cell r="D20" t="str">
            <v/>
          </cell>
          <cell r="E20">
            <v>0</v>
          </cell>
          <cell r="F20">
            <v>0</v>
          </cell>
          <cell r="G20" t="str">
            <v xml:space="preserve">Frais des services de support transférés </v>
          </cell>
          <cell r="H20" t="str">
            <v xml:space="preserve">Frais des services de support transférés </v>
          </cell>
          <cell r="I20">
            <v>0</v>
          </cell>
          <cell r="J20">
            <v>0</v>
          </cell>
          <cell r="K20">
            <v>0</v>
          </cell>
          <cell r="L20">
            <v>0</v>
          </cell>
        </row>
        <row r="21">
          <cell r="A21">
            <v>21</v>
          </cell>
          <cell r="B21" t="str">
            <v>964.710.90</v>
          </cell>
          <cell r="C21" t="str">
            <v>962.710.90</v>
          </cell>
          <cell r="D21" t="str">
            <v>G</v>
          </cell>
          <cell r="E21">
            <v>0</v>
          </cell>
          <cell r="F21">
            <v>0</v>
          </cell>
          <cell r="G21" t="str">
            <v>Transferts aux immobilisations</v>
          </cell>
          <cell r="H21" t="str">
            <v>Transferts aux immobilisations</v>
          </cell>
          <cell r="I21">
            <v>0</v>
          </cell>
          <cell r="J21">
            <v>0</v>
          </cell>
          <cell r="K21">
            <v>0</v>
          </cell>
          <cell r="L21">
            <v>0</v>
          </cell>
        </row>
        <row r="22">
          <cell r="A22">
            <v>22</v>
          </cell>
          <cell r="B22" t="str">
            <v>964.710.91</v>
          </cell>
          <cell r="C22" t="str">
            <v>962.710.91</v>
          </cell>
          <cell r="D22" t="str">
            <v>G</v>
          </cell>
          <cell r="E22">
            <v>0</v>
          </cell>
          <cell r="F22">
            <v>0</v>
          </cell>
          <cell r="G22" t="str">
            <v>Transferts aux comptes d'exploitation</v>
          </cell>
          <cell r="H22" t="str">
            <v>Transferts aux comptes d'exploitation</v>
          </cell>
          <cell r="I22">
            <v>0</v>
          </cell>
          <cell r="J22">
            <v>0</v>
          </cell>
          <cell r="K22">
            <v>0</v>
          </cell>
          <cell r="L22">
            <v>0</v>
          </cell>
        </row>
        <row r="23">
          <cell r="A23">
            <v>23</v>
          </cell>
          <cell r="B23" t="str">
            <v>964.712</v>
          </cell>
          <cell r="C23" t="str">
            <v>962.712</v>
          </cell>
          <cell r="D23" t="str">
            <v/>
          </cell>
          <cell r="E23">
            <v>0</v>
          </cell>
          <cell r="F23">
            <v>0</v>
          </cell>
          <cell r="G23" t="str">
            <v>Etudes &amp; Entretien de l'infrastructure</v>
          </cell>
          <cell r="H23" t="str">
            <v>Etudes &amp; Entretien de l'infrastructure</v>
          </cell>
          <cell r="I23">
            <v>0</v>
          </cell>
          <cell r="J23">
            <v>0</v>
          </cell>
          <cell r="K23">
            <v>0</v>
          </cell>
          <cell r="L23">
            <v>0</v>
          </cell>
        </row>
        <row r="24">
          <cell r="A24">
            <v>24</v>
          </cell>
          <cell r="B24" t="str">
            <v>964.712.00</v>
          </cell>
          <cell r="C24" t="str">
            <v>962.712.00</v>
          </cell>
          <cell r="D24" t="str">
            <v>G</v>
          </cell>
          <cell r="E24">
            <v>0</v>
          </cell>
          <cell r="F24">
            <v>0</v>
          </cell>
          <cell r="G24" t="str">
            <v>Etudes</v>
          </cell>
          <cell r="H24" t="str">
            <v>Etudes</v>
          </cell>
          <cell r="I24">
            <v>0</v>
          </cell>
          <cell r="J24">
            <v>0</v>
          </cell>
          <cell r="K24">
            <v>0</v>
          </cell>
          <cell r="L24">
            <v>0</v>
          </cell>
        </row>
        <row r="25">
          <cell r="A25">
            <v>25</v>
          </cell>
          <cell r="B25" t="str">
            <v>964.712.2</v>
          </cell>
          <cell r="C25" t="str">
            <v>962.712.2</v>
          </cell>
          <cell r="D25" t="str">
            <v/>
          </cell>
          <cell r="E25">
            <v>0</v>
          </cell>
          <cell r="F25">
            <v>0</v>
          </cell>
          <cell r="G25" t="str">
            <v>Stations de réception</v>
          </cell>
          <cell r="H25" t="str">
            <v>Points de fourniture</v>
          </cell>
          <cell r="I25">
            <v>0</v>
          </cell>
          <cell r="J25">
            <v>0</v>
          </cell>
          <cell r="K25">
            <v>0</v>
          </cell>
          <cell r="L25">
            <v>0</v>
          </cell>
        </row>
        <row r="26">
          <cell r="A26">
            <v>26</v>
          </cell>
          <cell r="B26" t="str">
            <v>964.712.20</v>
          </cell>
          <cell r="C26" t="str">
            <v>962.712.20</v>
          </cell>
          <cell r="D26" t="str">
            <v>G</v>
          </cell>
          <cell r="E26">
            <v>0</v>
          </cell>
          <cell r="F26">
            <v>0</v>
          </cell>
          <cell r="G26" t="str">
            <v>Entretien, dégâts et démolition</v>
          </cell>
          <cell r="H26" t="str">
            <v>Entretien, dégâts et démolition</v>
          </cell>
          <cell r="I26">
            <v>0</v>
          </cell>
          <cell r="J26">
            <v>0</v>
          </cell>
          <cell r="K26">
            <v>0</v>
          </cell>
          <cell r="L26">
            <v>0</v>
          </cell>
        </row>
        <row r="27">
          <cell r="A27">
            <v>27</v>
          </cell>
          <cell r="B27" t="str">
            <v>964.712.29</v>
          </cell>
          <cell r="C27" t="str">
            <v>962.712.29</v>
          </cell>
          <cell r="D27" t="str">
            <v>NG</v>
          </cell>
          <cell r="E27">
            <v>0</v>
          </cell>
          <cell r="F27">
            <v>0</v>
          </cell>
          <cell r="G27" t="str">
            <v>Amortissements</v>
          </cell>
          <cell r="H27" t="str">
            <v>Amortissements</v>
          </cell>
          <cell r="I27">
            <v>0</v>
          </cell>
          <cell r="J27">
            <v>0</v>
          </cell>
          <cell r="K27">
            <v>0</v>
          </cell>
          <cell r="L27">
            <v>0</v>
          </cell>
        </row>
        <row r="28">
          <cell r="A28">
            <v>28</v>
          </cell>
          <cell r="B28" t="str">
            <v>964.712.3</v>
          </cell>
          <cell r="C28" t="str">
            <v>962.712.3</v>
          </cell>
          <cell r="D28" t="str">
            <v/>
          </cell>
          <cell r="E28">
            <v>0</v>
          </cell>
          <cell r="F28">
            <v>0</v>
          </cell>
          <cell r="G28" t="str">
            <v>Canalisations &amp; branchements MP</v>
          </cell>
          <cell r="H28" t="str">
            <v>Câbles HT et postes de répartition</v>
          </cell>
          <cell r="I28">
            <v>0</v>
          </cell>
          <cell r="J28">
            <v>0</v>
          </cell>
          <cell r="K28">
            <v>0</v>
          </cell>
          <cell r="L28">
            <v>0</v>
          </cell>
        </row>
        <row r="29">
          <cell r="A29">
            <v>29</v>
          </cell>
          <cell r="B29" t="str">
            <v>964.712.30</v>
          </cell>
          <cell r="C29" t="str">
            <v>962.712.30</v>
          </cell>
          <cell r="D29" t="str">
            <v>G</v>
          </cell>
          <cell r="E29">
            <v>0</v>
          </cell>
          <cell r="F29">
            <v>0</v>
          </cell>
          <cell r="G29" t="str">
            <v>Entretien, dégâts et démolition</v>
          </cell>
          <cell r="H29" t="str">
            <v>Entretien, dégâts et démolition</v>
          </cell>
          <cell r="I29">
            <v>0</v>
          </cell>
          <cell r="J29">
            <v>0</v>
          </cell>
          <cell r="K29">
            <v>0</v>
          </cell>
          <cell r="L29">
            <v>0</v>
          </cell>
        </row>
        <row r="30">
          <cell r="A30">
            <v>30</v>
          </cell>
          <cell r="B30" t="str">
            <v>964.712.39</v>
          </cell>
          <cell r="C30" t="str">
            <v>962.712.39</v>
          </cell>
          <cell r="D30" t="str">
            <v>NG</v>
          </cell>
          <cell r="E30">
            <v>0</v>
          </cell>
          <cell r="F30">
            <v>0</v>
          </cell>
          <cell r="G30" t="str">
            <v>Amortissements</v>
          </cell>
          <cell r="H30" t="str">
            <v>Amortissements</v>
          </cell>
          <cell r="I30">
            <v>0</v>
          </cell>
          <cell r="J30">
            <v>0</v>
          </cell>
          <cell r="K30">
            <v>0</v>
          </cell>
          <cell r="L30">
            <v>0</v>
          </cell>
        </row>
        <row r="31">
          <cell r="A31">
            <v>31</v>
          </cell>
          <cell r="B31" t="str">
            <v>964.712.4</v>
          </cell>
          <cell r="C31" t="str">
            <v>962.712.4</v>
          </cell>
          <cell r="D31" t="str">
            <v/>
          </cell>
          <cell r="E31">
            <v>0</v>
          </cell>
          <cell r="F31">
            <v>0</v>
          </cell>
          <cell r="G31" t="str">
            <v>Cabines clients</v>
          </cell>
          <cell r="H31" t="str">
            <v>Compteurs HT</v>
          </cell>
          <cell r="I31">
            <v>0</v>
          </cell>
          <cell r="J31">
            <v>0</v>
          </cell>
          <cell r="K31">
            <v>0</v>
          </cell>
          <cell r="L31">
            <v>0</v>
          </cell>
        </row>
        <row r="32">
          <cell r="A32">
            <v>32</v>
          </cell>
          <cell r="B32" t="str">
            <v>964.712.40</v>
          </cell>
          <cell r="C32" t="str">
            <v>962.712.40</v>
          </cell>
          <cell r="D32" t="str">
            <v>G</v>
          </cell>
          <cell r="E32">
            <v>0</v>
          </cell>
          <cell r="F32">
            <v>0</v>
          </cell>
          <cell r="G32" t="str">
            <v>Entretien, dégâts et démolition</v>
          </cell>
          <cell r="H32" t="str">
            <v>Entretien des compteurs HT</v>
          </cell>
          <cell r="I32">
            <v>0</v>
          </cell>
          <cell r="J32">
            <v>0</v>
          </cell>
          <cell r="K32">
            <v>0</v>
          </cell>
          <cell r="L32">
            <v>0</v>
          </cell>
        </row>
        <row r="33">
          <cell r="A33">
            <v>33</v>
          </cell>
          <cell r="B33" t="str">
            <v>964.712.49</v>
          </cell>
          <cell r="C33">
            <v>0</v>
          </cell>
          <cell r="D33" t="str">
            <v/>
          </cell>
          <cell r="E33">
            <v>0</v>
          </cell>
          <cell r="F33">
            <v>0</v>
          </cell>
          <cell r="G33" t="str">
            <v>Amortissements</v>
          </cell>
          <cell r="H33">
            <v>0</v>
          </cell>
          <cell r="I33">
            <v>0</v>
          </cell>
          <cell r="J33">
            <v>0</v>
          </cell>
          <cell r="K33">
            <v>0</v>
          </cell>
          <cell r="L33">
            <v>0</v>
          </cell>
        </row>
        <row r="34">
          <cell r="A34">
            <v>34</v>
          </cell>
          <cell r="B34" t="str">
            <v>964.712.5</v>
          </cell>
          <cell r="C34" t="str">
            <v>962.712.5</v>
          </cell>
          <cell r="D34" t="str">
            <v/>
          </cell>
          <cell r="E34">
            <v>0</v>
          </cell>
          <cell r="F34">
            <v>0</v>
          </cell>
          <cell r="G34" t="str">
            <v>Cabines de détente BP</v>
          </cell>
          <cell r="H34" t="str">
            <v>Cabines de transformation HT/BT</v>
          </cell>
          <cell r="I34">
            <v>0</v>
          </cell>
          <cell r="J34">
            <v>0</v>
          </cell>
          <cell r="K34">
            <v>0</v>
          </cell>
          <cell r="L34">
            <v>0</v>
          </cell>
        </row>
        <row r="35">
          <cell r="A35">
            <v>35</v>
          </cell>
          <cell r="B35" t="str">
            <v>964.712.50</v>
          </cell>
          <cell r="C35" t="str">
            <v>962.712.50</v>
          </cell>
          <cell r="D35" t="str">
            <v>G</v>
          </cell>
          <cell r="E35">
            <v>0</v>
          </cell>
          <cell r="F35">
            <v>0</v>
          </cell>
          <cell r="G35" t="str">
            <v>Entretien, dégâts et démolition</v>
          </cell>
          <cell r="H35" t="str">
            <v>Entretien, dégâts et démolition</v>
          </cell>
          <cell r="I35">
            <v>0</v>
          </cell>
          <cell r="J35">
            <v>0</v>
          </cell>
          <cell r="K35">
            <v>0</v>
          </cell>
          <cell r="L35">
            <v>0</v>
          </cell>
        </row>
        <row r="36">
          <cell r="A36">
            <v>36</v>
          </cell>
          <cell r="B36" t="str">
            <v>964.712.59</v>
          </cell>
          <cell r="C36" t="str">
            <v>962.712.59</v>
          </cell>
          <cell r="D36" t="str">
            <v>NG</v>
          </cell>
          <cell r="E36">
            <v>0</v>
          </cell>
          <cell r="F36">
            <v>0</v>
          </cell>
          <cell r="G36" t="str">
            <v>Amortissements</v>
          </cell>
          <cell r="H36" t="str">
            <v>Amortissements</v>
          </cell>
          <cell r="I36">
            <v>0</v>
          </cell>
          <cell r="J36">
            <v>0</v>
          </cell>
          <cell r="K36">
            <v>0</v>
          </cell>
          <cell r="L36">
            <v>0</v>
          </cell>
        </row>
        <row r="37">
          <cell r="A37">
            <v>37</v>
          </cell>
          <cell r="B37" t="str">
            <v>964.712.6</v>
          </cell>
          <cell r="C37" t="str">
            <v>962.712.6</v>
          </cell>
          <cell r="D37" t="str">
            <v/>
          </cell>
          <cell r="E37">
            <v>0</v>
          </cell>
          <cell r="F37">
            <v>0</v>
          </cell>
          <cell r="G37" t="str">
            <v>Canalisations et raccordements BP</v>
          </cell>
          <cell r="H37" t="str">
            <v>Câbles, lignes et raccordements BT</v>
          </cell>
          <cell r="I37">
            <v>0</v>
          </cell>
          <cell r="J37">
            <v>0</v>
          </cell>
          <cell r="K37">
            <v>0</v>
          </cell>
          <cell r="L37">
            <v>0</v>
          </cell>
        </row>
        <row r="38">
          <cell r="A38">
            <v>38</v>
          </cell>
          <cell r="B38" t="str">
            <v>964.712.60</v>
          </cell>
          <cell r="C38" t="str">
            <v>962.712.60</v>
          </cell>
          <cell r="D38" t="str">
            <v>G</v>
          </cell>
          <cell r="E38">
            <v>0</v>
          </cell>
          <cell r="F38">
            <v>0</v>
          </cell>
          <cell r="G38" t="str">
            <v>Entretien, dégâts et démolition</v>
          </cell>
          <cell r="H38" t="str">
            <v>Entretien, dégâts et démolition</v>
          </cell>
          <cell r="I38">
            <v>0</v>
          </cell>
          <cell r="J38">
            <v>0</v>
          </cell>
          <cell r="K38">
            <v>0</v>
          </cell>
          <cell r="L38">
            <v>0</v>
          </cell>
        </row>
        <row r="39">
          <cell r="A39">
            <v>39</v>
          </cell>
          <cell r="B39" t="str">
            <v>964.712.69</v>
          </cell>
          <cell r="C39" t="str">
            <v>962.712.69</v>
          </cell>
          <cell r="D39" t="str">
            <v>NG</v>
          </cell>
          <cell r="E39">
            <v>0</v>
          </cell>
          <cell r="F39">
            <v>0</v>
          </cell>
          <cell r="G39" t="str">
            <v>Amortissements</v>
          </cell>
          <cell r="H39" t="str">
            <v>Amortissements</v>
          </cell>
          <cell r="I39">
            <v>0</v>
          </cell>
          <cell r="J39">
            <v>0</v>
          </cell>
          <cell r="K39">
            <v>0</v>
          </cell>
          <cell r="L39">
            <v>0</v>
          </cell>
        </row>
        <row r="40">
          <cell r="A40">
            <v>40</v>
          </cell>
          <cell r="B40" t="str">
            <v>964.712.70</v>
          </cell>
          <cell r="C40" t="str">
            <v>962.712.70</v>
          </cell>
          <cell r="D40" t="str">
            <v>G</v>
          </cell>
          <cell r="E40">
            <v>0</v>
          </cell>
          <cell r="F40">
            <v>0</v>
          </cell>
          <cell r="G40" t="str">
            <v>Entretien des compteurs</v>
          </cell>
          <cell r="H40" t="str">
            <v>Entretien des compteurs BT</v>
          </cell>
          <cell r="I40">
            <v>0</v>
          </cell>
          <cell r="J40">
            <v>0</v>
          </cell>
          <cell r="K40">
            <v>0</v>
          </cell>
          <cell r="L40">
            <v>0</v>
          </cell>
        </row>
        <row r="41">
          <cell r="A41">
            <v>41</v>
          </cell>
          <cell r="B41" t="str">
            <v>964.712.80</v>
          </cell>
          <cell r="C41" t="str">
            <v>962.712.80</v>
          </cell>
          <cell r="D41" t="str">
            <v>G</v>
          </cell>
          <cell r="E41">
            <v>0</v>
          </cell>
          <cell r="F41">
            <v>0</v>
          </cell>
          <cell r="G41" t="str">
            <v>Autres frais relatifs à l'infrastructure</v>
          </cell>
          <cell r="H41" t="str">
            <v>Autres frais relatifs à l'infrastructure</v>
          </cell>
          <cell r="I41">
            <v>0</v>
          </cell>
          <cell r="J41">
            <v>0</v>
          </cell>
          <cell r="K41">
            <v>0</v>
          </cell>
          <cell r="L41">
            <v>0</v>
          </cell>
        </row>
        <row r="42">
          <cell r="A42">
            <v>42</v>
          </cell>
          <cell r="B42" t="str">
            <v>964.72</v>
          </cell>
          <cell r="C42" t="str">
            <v>962.714</v>
          </cell>
          <cell r="D42" t="str">
            <v/>
          </cell>
          <cell r="E42">
            <v>0</v>
          </cell>
          <cell r="F42">
            <v>0</v>
          </cell>
          <cell r="G42" t="str">
            <v>Gestion du système</v>
          </cell>
          <cell r="H42" t="str">
            <v>Gestion du système</v>
          </cell>
          <cell r="I42">
            <v>0</v>
          </cell>
          <cell r="J42">
            <v>0</v>
          </cell>
          <cell r="K42">
            <v>0</v>
          </cell>
          <cell r="L42">
            <v>0</v>
          </cell>
        </row>
        <row r="43">
          <cell r="A43">
            <v>43</v>
          </cell>
          <cell r="B43" t="str">
            <v>964.720.00</v>
          </cell>
          <cell r="C43" t="str">
            <v>962.714.00</v>
          </cell>
          <cell r="D43" t="str">
            <v>G</v>
          </cell>
          <cell r="E43">
            <v>0</v>
          </cell>
          <cell r="F43">
            <v>0</v>
          </cell>
          <cell r="G43" t="str">
            <v>Gestion des contrats d'accès</v>
          </cell>
          <cell r="H43" t="str">
            <v>Gestion des contrats d'accès</v>
          </cell>
          <cell r="I43">
            <v>0</v>
          </cell>
          <cell r="J43">
            <v>0</v>
          </cell>
          <cell r="K43">
            <v>0</v>
          </cell>
          <cell r="L43">
            <v>0</v>
          </cell>
        </row>
        <row r="44">
          <cell r="A44">
            <v>44</v>
          </cell>
          <cell r="B44" t="str">
            <v>964.721.00</v>
          </cell>
          <cell r="C44">
            <v>0</v>
          </cell>
          <cell r="D44" t="str">
            <v/>
          </cell>
          <cell r="E44">
            <v>0</v>
          </cell>
          <cell r="F44">
            <v>0</v>
          </cell>
          <cell r="G44" t="str">
            <v>Odorisation</v>
          </cell>
          <cell r="H44" t="str">
            <v>Non utilisé</v>
          </cell>
          <cell r="I44">
            <v>0</v>
          </cell>
          <cell r="J44">
            <v>0</v>
          </cell>
          <cell r="K44">
            <v>0</v>
          </cell>
          <cell r="L44">
            <v>0</v>
          </cell>
        </row>
        <row r="45">
          <cell r="A45">
            <v>45</v>
          </cell>
          <cell r="B45" t="str">
            <v>964.722</v>
          </cell>
          <cell r="C45" t="str">
            <v>962.714.2</v>
          </cell>
          <cell r="D45" t="str">
            <v/>
          </cell>
          <cell r="E45">
            <v>0</v>
          </cell>
          <cell r="F45">
            <v>0</v>
          </cell>
          <cell r="G45" t="str">
            <v>Conduite du réseau</v>
          </cell>
          <cell r="H45" t="str">
            <v>Conduite du réseau</v>
          </cell>
          <cell r="I45">
            <v>0</v>
          </cell>
          <cell r="J45">
            <v>0</v>
          </cell>
          <cell r="K45">
            <v>0</v>
          </cell>
          <cell r="L45">
            <v>0</v>
          </cell>
        </row>
        <row r="46">
          <cell r="A46">
            <v>46</v>
          </cell>
          <cell r="B46" t="str">
            <v>964.722.00</v>
          </cell>
          <cell r="C46" t="str">
            <v>962.714.20</v>
          </cell>
          <cell r="D46" t="str">
            <v>G</v>
          </cell>
          <cell r="E46">
            <v>0</v>
          </cell>
          <cell r="F46">
            <v>0</v>
          </cell>
          <cell r="G46" t="str">
            <v>Dispatching</v>
          </cell>
          <cell r="H46" t="str">
            <v>Dispatching</v>
          </cell>
          <cell r="I46">
            <v>0</v>
          </cell>
          <cell r="J46">
            <v>0</v>
          </cell>
          <cell r="K46">
            <v>0</v>
          </cell>
          <cell r="L46">
            <v>0</v>
          </cell>
        </row>
        <row r="47">
          <cell r="A47">
            <v>47</v>
          </cell>
          <cell r="B47" t="str">
            <v>964.722.10</v>
          </cell>
          <cell r="C47" t="str">
            <v>962.714.21</v>
          </cell>
          <cell r="D47" t="str">
            <v>NG</v>
          </cell>
          <cell r="E47">
            <v>0</v>
          </cell>
          <cell r="F47">
            <v>0</v>
          </cell>
          <cell r="G47" t="str">
            <v>Amortissements</v>
          </cell>
          <cell r="H47" t="str">
            <v>Amortissements</v>
          </cell>
          <cell r="I47">
            <v>0</v>
          </cell>
          <cell r="J47">
            <v>0</v>
          </cell>
          <cell r="K47">
            <v>0</v>
          </cell>
          <cell r="L47">
            <v>0</v>
          </cell>
        </row>
        <row r="48">
          <cell r="A48">
            <v>48</v>
          </cell>
          <cell r="B48" t="str">
            <v>964.723.00</v>
          </cell>
          <cell r="C48" t="str">
            <v>962.714.30</v>
          </cell>
          <cell r="D48" t="str">
            <v>G</v>
          </cell>
          <cell r="E48">
            <v>0</v>
          </cell>
          <cell r="F48">
            <v>0</v>
          </cell>
          <cell r="G48" t="str">
            <v>Suivi des échanges d'énergie</v>
          </cell>
          <cell r="H48" t="str">
            <v>Suivi des échanges d'énergie</v>
          </cell>
          <cell r="I48">
            <v>0</v>
          </cell>
          <cell r="J48">
            <v>0</v>
          </cell>
          <cell r="K48">
            <v>0</v>
          </cell>
          <cell r="L48">
            <v>0</v>
          </cell>
        </row>
        <row r="49">
          <cell r="A49">
            <v>49</v>
          </cell>
          <cell r="B49" t="str">
            <v>964.731</v>
          </cell>
          <cell r="C49" t="str">
            <v>962.721</v>
          </cell>
          <cell r="D49" t="str">
            <v/>
          </cell>
          <cell r="E49">
            <v>0</v>
          </cell>
          <cell r="F49">
            <v>0</v>
          </cell>
          <cell r="G49" t="str">
            <v>Rest Term</v>
          </cell>
          <cell r="H49" t="str">
            <v>Compensation des pertes sur réseau</v>
          </cell>
          <cell r="I49">
            <v>0</v>
          </cell>
          <cell r="J49">
            <v>0</v>
          </cell>
          <cell r="K49">
            <v>0</v>
          </cell>
          <cell r="L49">
            <v>0</v>
          </cell>
        </row>
        <row r="50">
          <cell r="A50">
            <v>50</v>
          </cell>
          <cell r="B50">
            <v>0</v>
          </cell>
          <cell r="C50" t="str">
            <v>962.721.00</v>
          </cell>
          <cell r="D50" t="str">
            <v>NG</v>
          </cell>
          <cell r="E50">
            <v>0</v>
          </cell>
          <cell r="F50">
            <v>0</v>
          </cell>
          <cell r="G50" t="str">
            <v>Non utilisé</v>
          </cell>
          <cell r="H50" t="str">
            <v>Achat des pertes via marché public</v>
          </cell>
          <cell r="I50">
            <v>0</v>
          </cell>
          <cell r="J50">
            <v>0</v>
          </cell>
          <cell r="K50">
            <v>0</v>
          </cell>
          <cell r="L50">
            <v>0</v>
          </cell>
        </row>
        <row r="51">
          <cell r="A51">
            <v>51</v>
          </cell>
          <cell r="B51">
            <v>0</v>
          </cell>
          <cell r="C51" t="str">
            <v>962.721.10</v>
          </cell>
          <cell r="D51" t="str">
            <v>NG</v>
          </cell>
          <cell r="E51">
            <v>0</v>
          </cell>
          <cell r="F51">
            <v>0</v>
          </cell>
          <cell r="G51" t="str">
            <v>Non utilisé</v>
          </cell>
          <cell r="H51" t="str">
            <v>Exploitation des unités de cogénération</v>
          </cell>
          <cell r="I51">
            <v>0</v>
          </cell>
          <cell r="J51">
            <v>0</v>
          </cell>
          <cell r="K51">
            <v>0</v>
          </cell>
          <cell r="L51">
            <v>0</v>
          </cell>
        </row>
        <row r="52">
          <cell r="A52">
            <v>52</v>
          </cell>
          <cell r="B52">
            <v>0</v>
          </cell>
          <cell r="C52" t="str">
            <v>962.721.19</v>
          </cell>
          <cell r="D52" t="str">
            <v>NG</v>
          </cell>
          <cell r="E52">
            <v>0</v>
          </cell>
          <cell r="F52">
            <v>0</v>
          </cell>
          <cell r="G52" t="str">
            <v>Non utilisé</v>
          </cell>
          <cell r="H52" t="str">
            <v>Amortissements</v>
          </cell>
          <cell r="I52">
            <v>0</v>
          </cell>
          <cell r="J52">
            <v>0</v>
          </cell>
          <cell r="K52">
            <v>0</v>
          </cell>
          <cell r="L52">
            <v>0</v>
          </cell>
        </row>
        <row r="53">
          <cell r="A53">
            <v>53</v>
          </cell>
          <cell r="B53" t="str">
            <v>964.731.00</v>
          </cell>
          <cell r="C53" t="str">
            <v>962.723.00</v>
          </cell>
          <cell r="D53" t="str">
            <v>NG</v>
          </cell>
          <cell r="E53">
            <v>0</v>
          </cell>
          <cell r="F53">
            <v>0</v>
          </cell>
          <cell r="G53" t="str">
            <v>Rest Term</v>
          </cell>
          <cell r="H53" t="str">
            <v>Rest Term</v>
          </cell>
          <cell r="I53">
            <v>0</v>
          </cell>
          <cell r="J53">
            <v>0</v>
          </cell>
          <cell r="K53">
            <v>0</v>
          </cell>
          <cell r="L53">
            <v>0</v>
          </cell>
        </row>
        <row r="54">
          <cell r="A54">
            <v>54</v>
          </cell>
          <cell r="B54" t="str">
            <v>964.710.80</v>
          </cell>
          <cell r="C54" t="str">
            <v>962.710.80</v>
          </cell>
          <cell r="D54" t="str">
            <v>NG</v>
          </cell>
          <cell r="E54">
            <v>0</v>
          </cell>
          <cell r="F54">
            <v>0</v>
          </cell>
          <cell r="G54" t="str">
            <v>Charges et produits exceptionnels</v>
          </cell>
          <cell r="H54" t="str">
            <v>Charges et produits exceptionnels</v>
          </cell>
          <cell r="I54">
            <v>0</v>
          </cell>
          <cell r="J54">
            <v>0</v>
          </cell>
          <cell r="K54">
            <v>0</v>
          </cell>
          <cell r="L54">
            <v>0</v>
          </cell>
        </row>
        <row r="55">
          <cell r="A55">
            <v>55</v>
          </cell>
          <cell r="B55" t="str">
            <v>964.710.81</v>
          </cell>
          <cell r="C55">
            <v>0</v>
          </cell>
          <cell r="D55" t="str">
            <v/>
          </cell>
          <cell r="E55">
            <v>0</v>
          </cell>
          <cell r="F55">
            <v>0</v>
          </cell>
          <cell r="G55" t="str">
            <v>Reprise de provision exceptionnelle</v>
          </cell>
          <cell r="H55" t="str">
            <v>Non utilisé</v>
          </cell>
          <cell r="I55">
            <v>0</v>
          </cell>
          <cell r="J55">
            <v>0</v>
          </cell>
          <cell r="K55">
            <v>0</v>
          </cell>
          <cell r="L55">
            <v>0</v>
          </cell>
        </row>
        <row r="56">
          <cell r="A56">
            <v>56</v>
          </cell>
          <cell r="B56">
            <v>0</v>
          </cell>
          <cell r="C56" t="str">
            <v>962.710.82</v>
          </cell>
          <cell r="D56" t="str">
            <v>NG</v>
          </cell>
          <cell r="E56">
            <v>0</v>
          </cell>
          <cell r="F56">
            <v>0</v>
          </cell>
          <cell r="G56" t="str">
            <v>Non utilisé</v>
          </cell>
          <cell r="H56" t="str">
            <v>Créances suppliers</v>
          </cell>
          <cell r="I56">
            <v>0</v>
          </cell>
          <cell r="J56">
            <v>0</v>
          </cell>
          <cell r="K56">
            <v>0</v>
          </cell>
          <cell r="L56">
            <v>0</v>
          </cell>
        </row>
        <row r="57">
          <cell r="A57">
            <v>57</v>
          </cell>
          <cell r="B57" t="str">
            <v>964.900</v>
          </cell>
          <cell r="C57" t="str">
            <v>962.900</v>
          </cell>
          <cell r="D57" t="str">
            <v/>
          </cell>
          <cell r="E57">
            <v>0</v>
          </cell>
          <cell r="F57">
            <v>0</v>
          </cell>
          <cell r="G57" t="str">
            <v>Rémunération des capitaux investis</v>
          </cell>
          <cell r="H57" t="str">
            <v>Rémunération des capitaux investis</v>
          </cell>
          <cell r="I57">
            <v>0</v>
          </cell>
          <cell r="J57">
            <v>0</v>
          </cell>
          <cell r="K57">
            <v>0</v>
          </cell>
          <cell r="L57">
            <v>0</v>
          </cell>
        </row>
        <row r="58">
          <cell r="A58">
            <v>58</v>
          </cell>
          <cell r="B58" t="str">
            <v>964.900.01</v>
          </cell>
          <cell r="C58" t="str">
            <v>962.900.01</v>
          </cell>
          <cell r="D58" t="str">
            <v>NG</v>
          </cell>
          <cell r="E58">
            <v>0</v>
          </cell>
          <cell r="F58">
            <v>0</v>
          </cell>
          <cell r="G58" t="str">
            <v>Rémunération des fonds propres S&lt;40%</v>
          </cell>
          <cell r="H58" t="str">
            <v>Rémunération des fonds propres S&lt;40%</v>
          </cell>
          <cell r="I58">
            <v>0</v>
          </cell>
          <cell r="J58">
            <v>0</v>
          </cell>
          <cell r="K58">
            <v>0</v>
          </cell>
          <cell r="L58">
            <v>0</v>
          </cell>
        </row>
        <row r="59">
          <cell r="A59">
            <v>59</v>
          </cell>
          <cell r="B59" t="str">
            <v>964.900.02</v>
          </cell>
          <cell r="C59" t="str">
            <v>962.900.02</v>
          </cell>
          <cell r="D59" t="str">
            <v>NG</v>
          </cell>
          <cell r="E59">
            <v>0</v>
          </cell>
          <cell r="F59">
            <v>0</v>
          </cell>
          <cell r="G59" t="str">
            <v>Rémunération des fonds propres S&gt;40%</v>
          </cell>
          <cell r="H59" t="str">
            <v>Rémunération des fonds propres S&gt;40%</v>
          </cell>
          <cell r="I59">
            <v>0</v>
          </cell>
          <cell r="J59">
            <v>0</v>
          </cell>
          <cell r="K59">
            <v>0</v>
          </cell>
          <cell r="L59">
            <v>0</v>
          </cell>
        </row>
        <row r="60">
          <cell r="A60">
            <v>60</v>
          </cell>
          <cell r="B60" t="str">
            <v>964.900.00</v>
          </cell>
          <cell r="C60" t="str">
            <v>962.900.00</v>
          </cell>
          <cell r="D60" t="str">
            <v>NG</v>
          </cell>
          <cell r="E60">
            <v>0</v>
          </cell>
          <cell r="F60">
            <v>0</v>
          </cell>
          <cell r="G60" t="str">
            <v>Embedded costs</v>
          </cell>
          <cell r="H60" t="str">
            <v>Embedded costs</v>
          </cell>
          <cell r="I60">
            <v>0</v>
          </cell>
          <cell r="J60">
            <v>0</v>
          </cell>
          <cell r="K60">
            <v>0</v>
          </cell>
          <cell r="L60">
            <v>0</v>
          </cell>
        </row>
        <row r="61">
          <cell r="A61">
            <v>61</v>
          </cell>
          <cell r="B61" t="str">
            <v>964.910</v>
          </cell>
          <cell r="C61" t="str">
            <v>962.910</v>
          </cell>
          <cell r="D61" t="str">
            <v/>
          </cell>
          <cell r="E61">
            <v>0</v>
          </cell>
          <cell r="F61">
            <v>0</v>
          </cell>
          <cell r="G61" t="str">
            <v>Reports et utilisation de soldes</v>
          </cell>
          <cell r="H61" t="str">
            <v>Reports et utilisation de soldes</v>
          </cell>
          <cell r="I61">
            <v>0</v>
          </cell>
          <cell r="J61">
            <v>0</v>
          </cell>
          <cell r="K61">
            <v>0</v>
          </cell>
          <cell r="L61">
            <v>0</v>
          </cell>
        </row>
        <row r="62">
          <cell r="A62">
            <v>62</v>
          </cell>
          <cell r="B62" t="str">
            <v>964.910.00</v>
          </cell>
          <cell r="C62" t="str">
            <v>962.910.00</v>
          </cell>
          <cell r="D62" t="str">
            <v>NG'</v>
          </cell>
          <cell r="E62">
            <v>0</v>
          </cell>
          <cell r="F62">
            <v>0</v>
          </cell>
          <cell r="G62" t="str">
            <v>Utilisation du fonds de régulation</v>
          </cell>
          <cell r="H62" t="str">
            <v>Utilisation du fonds de régulation</v>
          </cell>
          <cell r="I62">
            <v>0</v>
          </cell>
          <cell r="J62">
            <v>0</v>
          </cell>
          <cell r="K62">
            <v>0</v>
          </cell>
          <cell r="L62">
            <v>0</v>
          </cell>
        </row>
        <row r="63">
          <cell r="A63">
            <v>63</v>
          </cell>
          <cell r="B63" t="str">
            <v>964.911.00</v>
          </cell>
          <cell r="C63" t="str">
            <v>962.911.00</v>
          </cell>
          <cell r="D63" t="str">
            <v>G'</v>
          </cell>
          <cell r="E63">
            <v>0</v>
          </cell>
          <cell r="F63">
            <v>0</v>
          </cell>
          <cell r="G63" t="str">
            <v>Lissage CG (respect norme)</v>
          </cell>
          <cell r="H63" t="str">
            <v>Lissage CG (respect norme)</v>
          </cell>
          <cell r="I63">
            <v>0</v>
          </cell>
          <cell r="J63">
            <v>0</v>
          </cell>
          <cell r="K63">
            <v>0</v>
          </cell>
          <cell r="L63">
            <v>0</v>
          </cell>
        </row>
        <row r="64">
          <cell r="A64">
            <v>64</v>
          </cell>
          <cell r="B64" t="str">
            <v>964.912.00</v>
          </cell>
          <cell r="C64" t="str">
            <v>962.912.00</v>
          </cell>
          <cell r="D64" t="str">
            <v>G'</v>
          </cell>
          <cell r="E64">
            <v>0</v>
          </cell>
          <cell r="F64">
            <v>0</v>
          </cell>
          <cell r="G64" t="str">
            <v>Réduction des coûts gérables</v>
          </cell>
          <cell r="H64" t="str">
            <v>Réduction des coûts gérables</v>
          </cell>
          <cell r="I64">
            <v>0</v>
          </cell>
          <cell r="J64">
            <v>0</v>
          </cell>
          <cell r="K64">
            <v>0</v>
          </cell>
          <cell r="L64">
            <v>0</v>
          </cell>
        </row>
        <row r="65">
          <cell r="A65">
            <v>65</v>
          </cell>
          <cell r="B65" t="str">
            <v>964.912.01</v>
          </cell>
          <cell r="C65" t="str">
            <v>962.912.01</v>
          </cell>
          <cell r="D65" t="str">
            <v>NG'</v>
          </cell>
          <cell r="E65">
            <v>0</v>
          </cell>
          <cell r="F65">
            <v>0</v>
          </cell>
          <cell r="G65" t="str">
            <v>Réduction des coûts non gérables</v>
          </cell>
          <cell r="H65" t="str">
            <v>Réduction des coûts non gérables</v>
          </cell>
          <cell r="I65">
            <v>0</v>
          </cell>
          <cell r="J65">
            <v>0</v>
          </cell>
          <cell r="K65">
            <v>0</v>
          </cell>
          <cell r="L65">
            <v>0</v>
          </cell>
        </row>
        <row r="66">
          <cell r="A66">
            <v>0</v>
          </cell>
          <cell r="B66">
            <v>0</v>
          </cell>
          <cell r="C66">
            <v>0</v>
          </cell>
          <cell r="D66" t="str">
            <v/>
          </cell>
          <cell r="E66">
            <v>0</v>
          </cell>
          <cell r="F66">
            <v>0</v>
          </cell>
          <cell r="G66">
            <v>0</v>
          </cell>
          <cell r="H66">
            <v>0</v>
          </cell>
          <cell r="I66">
            <v>0</v>
          </cell>
          <cell r="J66">
            <v>0</v>
          </cell>
          <cell r="K66">
            <v>0</v>
          </cell>
          <cell r="L66">
            <v>0</v>
          </cell>
        </row>
        <row r="67">
          <cell r="A67">
            <v>67</v>
          </cell>
          <cell r="B67" t="str">
            <v>T2</v>
          </cell>
          <cell r="C67" t="str">
            <v>T2</v>
          </cell>
          <cell r="D67" t="str">
            <v/>
          </cell>
          <cell r="E67">
            <v>0</v>
          </cell>
          <cell r="F67">
            <v>0</v>
          </cell>
          <cell r="G67" t="str">
            <v xml:space="preserve"> Relevé &amp; comptage</v>
          </cell>
          <cell r="H67" t="str">
            <v xml:space="preserve"> Relevé &amp; comptage</v>
          </cell>
          <cell r="I67">
            <v>0</v>
          </cell>
          <cell r="J67">
            <v>0</v>
          </cell>
          <cell r="K67">
            <v>0</v>
          </cell>
          <cell r="L67">
            <v>0</v>
          </cell>
        </row>
        <row r="68">
          <cell r="A68">
            <v>68</v>
          </cell>
          <cell r="B68" t="str">
            <v>964.730.00</v>
          </cell>
          <cell r="C68" t="str">
            <v>962.715.00</v>
          </cell>
          <cell r="D68" t="str">
            <v>G</v>
          </cell>
          <cell r="E68">
            <v>0</v>
          </cell>
          <cell r="F68">
            <v>0</v>
          </cell>
          <cell r="G68" t="str">
            <v>Relevé et traitement des données</v>
          </cell>
          <cell r="H68" t="str">
            <v>Relevé et traitement des données</v>
          </cell>
          <cell r="I68">
            <v>0</v>
          </cell>
          <cell r="J68">
            <v>0</v>
          </cell>
          <cell r="K68">
            <v>0</v>
          </cell>
          <cell r="L68">
            <v>0</v>
          </cell>
        </row>
        <row r="69">
          <cell r="A69" t="str">
            <v>67</v>
          </cell>
          <cell r="B69">
            <v>0</v>
          </cell>
          <cell r="C69" t="str">
            <v>962.712.49</v>
          </cell>
          <cell r="D69" t="str">
            <v>NG</v>
          </cell>
          <cell r="E69">
            <v>0</v>
          </cell>
          <cell r="F69">
            <v>0</v>
          </cell>
          <cell r="G69" t="str">
            <v>Non utilisé</v>
          </cell>
          <cell r="H69" t="str">
            <v>Amortissements compteurs HT</v>
          </cell>
          <cell r="I69">
            <v>0</v>
          </cell>
          <cell r="J69">
            <v>0</v>
          </cell>
          <cell r="K69">
            <v>0</v>
          </cell>
          <cell r="L69">
            <v>0</v>
          </cell>
        </row>
        <row r="70">
          <cell r="A70" t="str">
            <v>68</v>
          </cell>
          <cell r="B70" t="str">
            <v>964.712.79</v>
          </cell>
          <cell r="C70" t="str">
            <v>962.712.79</v>
          </cell>
          <cell r="D70" t="str">
            <v>NG</v>
          </cell>
          <cell r="E70">
            <v>0</v>
          </cell>
          <cell r="F70">
            <v>0</v>
          </cell>
          <cell r="G70" t="str">
            <v>Amortissements compteurs</v>
          </cell>
          <cell r="H70" t="str">
            <v>Amortissements compteurs BT</v>
          </cell>
          <cell r="I70">
            <v>0</v>
          </cell>
          <cell r="J70">
            <v>0</v>
          </cell>
          <cell r="K70">
            <v>0</v>
          </cell>
          <cell r="L70">
            <v>0</v>
          </cell>
        </row>
        <row r="71">
          <cell r="A71" t="str">
            <v>69</v>
          </cell>
          <cell r="B71" t="str">
            <v>964.910.10</v>
          </cell>
          <cell r="C71" t="str">
            <v>962.910.10</v>
          </cell>
          <cell r="D71" t="str">
            <v>NG</v>
          </cell>
          <cell r="E71">
            <v>0</v>
          </cell>
          <cell r="F71">
            <v>0</v>
          </cell>
          <cell r="G71" t="str">
            <v>Utilisation du fonds de régulation</v>
          </cell>
          <cell r="H71" t="str">
            <v>Utilisation du fonds de régulation</v>
          </cell>
          <cell r="I71">
            <v>0</v>
          </cell>
          <cell r="J71">
            <v>0</v>
          </cell>
          <cell r="K71">
            <v>0</v>
          </cell>
          <cell r="L71">
            <v>0</v>
          </cell>
        </row>
        <row r="72">
          <cell r="A72">
            <v>0</v>
          </cell>
          <cell r="B72">
            <v>0</v>
          </cell>
          <cell r="C72">
            <v>0</v>
          </cell>
          <cell r="D72" t="str">
            <v/>
          </cell>
          <cell r="E72">
            <v>0</v>
          </cell>
          <cell r="F72">
            <v>0</v>
          </cell>
          <cell r="G72">
            <v>0</v>
          </cell>
          <cell r="H72">
            <v>0</v>
          </cell>
          <cell r="I72">
            <v>0</v>
          </cell>
          <cell r="J72">
            <v>0</v>
          </cell>
          <cell r="K72">
            <v>0</v>
          </cell>
          <cell r="L72">
            <v>0</v>
          </cell>
        </row>
        <row r="73">
          <cell r="A73">
            <v>73</v>
          </cell>
          <cell r="B73" t="str">
            <v>T3</v>
          </cell>
          <cell r="C73" t="str">
            <v>T3</v>
          </cell>
          <cell r="D73" t="str">
            <v/>
          </cell>
          <cell r="E73">
            <v>0</v>
          </cell>
          <cell r="F73">
            <v>0</v>
          </cell>
          <cell r="G73" t="str">
            <v xml:space="preserve"> Obligations de service public</v>
          </cell>
          <cell r="H73" t="str">
            <v xml:space="preserve"> Obligations de service public</v>
          </cell>
          <cell r="I73">
            <v>0</v>
          </cell>
          <cell r="J73">
            <v>0</v>
          </cell>
          <cell r="K73">
            <v>0</v>
          </cell>
          <cell r="L73">
            <v>0</v>
          </cell>
        </row>
        <row r="74">
          <cell r="A74">
            <v>74</v>
          </cell>
          <cell r="B74" t="str">
            <v>964.713.02</v>
          </cell>
          <cell r="C74" t="str">
            <v>962.713.00</v>
          </cell>
          <cell r="D74" t="str">
            <v>NG</v>
          </cell>
          <cell r="E74">
            <v>0</v>
          </cell>
          <cell r="F74">
            <v>0</v>
          </cell>
          <cell r="G74" t="str">
            <v>Gestion des clients protégés et hivernaux</v>
          </cell>
          <cell r="H74" t="str">
            <v>Gestion des clients protégés et hivernaux</v>
          </cell>
          <cell r="I74">
            <v>0</v>
          </cell>
          <cell r="J74">
            <v>0</v>
          </cell>
          <cell r="K74">
            <v>0</v>
          </cell>
          <cell r="L74">
            <v>0</v>
          </cell>
        </row>
        <row r="75">
          <cell r="A75">
            <v>75</v>
          </cell>
          <cell r="B75" t="str">
            <v>964.713.05</v>
          </cell>
          <cell r="C75" t="str">
            <v>962.713.05</v>
          </cell>
          <cell r="D75" t="str">
            <v>NG</v>
          </cell>
          <cell r="E75">
            <v>0</v>
          </cell>
          <cell r="F75">
            <v>0</v>
          </cell>
          <cell r="G75" t="str">
            <v>EOC</v>
          </cell>
          <cell r="H75" t="str">
            <v>EOC</v>
          </cell>
          <cell r="I75">
            <v>0</v>
          </cell>
          <cell r="J75">
            <v>0</v>
          </cell>
          <cell r="K75">
            <v>0</v>
          </cell>
          <cell r="L75">
            <v>0</v>
          </cell>
        </row>
        <row r="76">
          <cell r="A76">
            <v>76</v>
          </cell>
          <cell r="B76" t="str">
            <v>964.713.50</v>
          </cell>
          <cell r="C76" t="str">
            <v>962.713.50</v>
          </cell>
          <cell r="D76" t="str">
            <v>NG</v>
          </cell>
          <cell r="E76">
            <v>0</v>
          </cell>
          <cell r="F76">
            <v>0</v>
          </cell>
          <cell r="G76" t="str">
            <v>Pose pastille gaz</v>
          </cell>
          <cell r="H76" t="str">
            <v>Limiteurs de puissance et coupures</v>
          </cell>
          <cell r="I76">
            <v>0</v>
          </cell>
          <cell r="J76">
            <v>0</v>
          </cell>
          <cell r="K76">
            <v>0</v>
          </cell>
          <cell r="L76">
            <v>0</v>
          </cell>
        </row>
        <row r="77">
          <cell r="A77">
            <v>77</v>
          </cell>
          <cell r="B77">
            <v>0</v>
          </cell>
          <cell r="C77" t="str">
            <v>962.713.2</v>
          </cell>
          <cell r="D77" t="str">
            <v/>
          </cell>
          <cell r="E77">
            <v>0</v>
          </cell>
          <cell r="F77">
            <v>0</v>
          </cell>
          <cell r="G77" t="str">
            <v>Non utilisé</v>
          </cell>
          <cell r="H77" t="str">
            <v>Eclairage Public</v>
          </cell>
          <cell r="I77">
            <v>0</v>
          </cell>
          <cell r="J77">
            <v>0</v>
          </cell>
          <cell r="K77">
            <v>0</v>
          </cell>
          <cell r="L77">
            <v>0</v>
          </cell>
        </row>
        <row r="78">
          <cell r="A78">
            <v>78</v>
          </cell>
          <cell r="B78">
            <v>0</v>
          </cell>
          <cell r="C78" t="str">
            <v>962.713.20</v>
          </cell>
          <cell r="D78" t="str">
            <v>NG</v>
          </cell>
          <cell r="E78">
            <v>0</v>
          </cell>
          <cell r="F78">
            <v>0</v>
          </cell>
          <cell r="G78" t="str">
            <v>Non utilisé</v>
          </cell>
          <cell r="H78" t="str">
            <v>Entretien des installations</v>
          </cell>
          <cell r="I78">
            <v>0</v>
          </cell>
          <cell r="J78">
            <v>0</v>
          </cell>
          <cell r="K78">
            <v>0</v>
          </cell>
          <cell r="L78">
            <v>0</v>
          </cell>
        </row>
        <row r="79">
          <cell r="A79">
            <v>79</v>
          </cell>
          <cell r="B79">
            <v>0</v>
          </cell>
          <cell r="C79" t="str">
            <v>962.713.22</v>
          </cell>
          <cell r="D79" t="str">
            <v>NG</v>
          </cell>
          <cell r="E79">
            <v>0</v>
          </cell>
          <cell r="F79">
            <v>0</v>
          </cell>
          <cell r="G79" t="str">
            <v>Non utilisé</v>
          </cell>
          <cell r="H79" t="str">
            <v>Fourniture d'énergie</v>
          </cell>
          <cell r="I79">
            <v>0</v>
          </cell>
          <cell r="J79">
            <v>0</v>
          </cell>
          <cell r="K79">
            <v>0</v>
          </cell>
          <cell r="L79">
            <v>0</v>
          </cell>
        </row>
        <row r="80">
          <cell r="A80">
            <v>80</v>
          </cell>
          <cell r="B80">
            <v>0</v>
          </cell>
          <cell r="C80" t="str">
            <v>962.713.24</v>
          </cell>
          <cell r="D80" t="str">
            <v>NG</v>
          </cell>
          <cell r="E80">
            <v>0</v>
          </cell>
          <cell r="F80">
            <v>0</v>
          </cell>
          <cell r="G80" t="str">
            <v>Non utilisé</v>
          </cell>
          <cell r="H80" t="str">
            <v>Construction des installations</v>
          </cell>
          <cell r="I80">
            <v>0</v>
          </cell>
          <cell r="J80">
            <v>0</v>
          </cell>
          <cell r="K80">
            <v>0</v>
          </cell>
          <cell r="L80">
            <v>0</v>
          </cell>
        </row>
        <row r="81">
          <cell r="A81">
            <v>81</v>
          </cell>
          <cell r="B81" t="str">
            <v>964.713.40</v>
          </cell>
          <cell r="C81" t="str">
            <v>962.713.40</v>
          </cell>
          <cell r="D81" t="str">
            <v>NG</v>
          </cell>
          <cell r="E81">
            <v>0</v>
          </cell>
          <cell r="F81">
            <v>0</v>
          </cell>
          <cell r="G81" t="str">
            <v>Suivi clientèle et gestion des plaintes</v>
          </cell>
          <cell r="H81" t="str">
            <v>Suivi clientèle et gestion des plaintes</v>
          </cell>
          <cell r="I81">
            <v>0</v>
          </cell>
          <cell r="J81">
            <v>0</v>
          </cell>
          <cell r="K81">
            <v>0</v>
          </cell>
          <cell r="L81">
            <v>0</v>
          </cell>
        </row>
        <row r="82">
          <cell r="A82">
            <v>82</v>
          </cell>
          <cell r="B82" t="str">
            <v>964.713.60</v>
          </cell>
          <cell r="C82" t="str">
            <v>962.713.60</v>
          </cell>
          <cell r="D82" t="str">
            <v>NG</v>
          </cell>
          <cell r="E82">
            <v>0</v>
          </cell>
          <cell r="F82">
            <v>0</v>
          </cell>
          <cell r="G82" t="str">
            <v>Sécurité installations intérieures</v>
          </cell>
          <cell r="H82" t="str">
            <v>Foires &amp; festivités</v>
          </cell>
          <cell r="I82">
            <v>0</v>
          </cell>
          <cell r="J82">
            <v>0</v>
          </cell>
          <cell r="K82">
            <v>0</v>
          </cell>
          <cell r="L82">
            <v>0</v>
          </cell>
        </row>
        <row r="83">
          <cell r="A83">
            <v>83</v>
          </cell>
          <cell r="B83" t="str">
            <v>964.713.70</v>
          </cell>
          <cell r="C83" t="str">
            <v>962.713.70</v>
          </cell>
          <cell r="D83" t="str">
            <v>NG</v>
          </cell>
          <cell r="E83">
            <v>0</v>
          </cell>
          <cell r="F83">
            <v>0</v>
          </cell>
          <cell r="G83" t="str">
            <v>NRClick</v>
          </cell>
          <cell r="H83" t="str">
            <v>NRClick</v>
          </cell>
          <cell r="I83">
            <v>0</v>
          </cell>
          <cell r="J83">
            <v>0</v>
          </cell>
          <cell r="K83">
            <v>0</v>
          </cell>
          <cell r="L83">
            <v>0</v>
          </cell>
        </row>
        <row r="84">
          <cell r="A84">
            <v>84</v>
          </cell>
          <cell r="B84" t="str">
            <v>964.713.10</v>
          </cell>
          <cell r="C84" t="str">
            <v>962.713.80</v>
          </cell>
          <cell r="D84" t="str">
            <v>NG</v>
          </cell>
          <cell r="E84">
            <v>0</v>
          </cell>
          <cell r="F84">
            <v>0</v>
          </cell>
          <cell r="G84" t="str">
            <v>Conversion au gaz riche</v>
          </cell>
          <cell r="H84" t="str">
            <v>SolarClick</v>
          </cell>
          <cell r="I84">
            <v>0</v>
          </cell>
          <cell r="J84">
            <v>0</v>
          </cell>
          <cell r="K84">
            <v>0</v>
          </cell>
          <cell r="L84">
            <v>0</v>
          </cell>
        </row>
        <row r="85">
          <cell r="A85">
            <v>85</v>
          </cell>
          <cell r="B85" t="str">
            <v>964.910.30</v>
          </cell>
          <cell r="C85" t="str">
            <v>962.910.30</v>
          </cell>
          <cell r="D85" t="str">
            <v>NG</v>
          </cell>
          <cell r="E85">
            <v>0</v>
          </cell>
          <cell r="F85">
            <v>0</v>
          </cell>
          <cell r="G85" t="str">
            <v>Utilisation du fonds de régulation</v>
          </cell>
          <cell r="H85" t="str">
            <v>Utilisation du fonds de régulation</v>
          </cell>
          <cell r="I85">
            <v>0</v>
          </cell>
          <cell r="J85">
            <v>0</v>
          </cell>
          <cell r="K85">
            <v>0</v>
          </cell>
          <cell r="L85">
            <v>0</v>
          </cell>
        </row>
        <row r="86">
          <cell r="A86">
            <v>0</v>
          </cell>
          <cell r="B86">
            <v>0</v>
          </cell>
          <cell r="C86">
            <v>0</v>
          </cell>
          <cell r="D86" t="str">
            <v/>
          </cell>
          <cell r="E86">
            <v>0</v>
          </cell>
          <cell r="F86">
            <v>0</v>
          </cell>
          <cell r="G86">
            <v>0</v>
          </cell>
          <cell r="H86">
            <v>0</v>
          </cell>
          <cell r="I86">
            <v>0</v>
          </cell>
          <cell r="J86">
            <v>0</v>
          </cell>
          <cell r="K86">
            <v>0</v>
          </cell>
          <cell r="L86">
            <v>0</v>
          </cell>
        </row>
        <row r="87">
          <cell r="A87">
            <v>87</v>
          </cell>
          <cell r="B87" t="str">
            <v>T4</v>
          </cell>
          <cell r="C87" t="str">
            <v>T4</v>
          </cell>
          <cell r="D87" t="str">
            <v/>
          </cell>
          <cell r="E87">
            <v>0</v>
          </cell>
          <cell r="F87">
            <v>0</v>
          </cell>
          <cell r="G87" t="str">
            <v xml:space="preserve"> Surcharges</v>
          </cell>
          <cell r="H87" t="str">
            <v xml:space="preserve"> Surcharges</v>
          </cell>
          <cell r="I87">
            <v>0</v>
          </cell>
          <cell r="J87">
            <v>0</v>
          </cell>
          <cell r="K87">
            <v>0</v>
          </cell>
          <cell r="L87">
            <v>0</v>
          </cell>
        </row>
        <row r="88">
          <cell r="A88">
            <v>88</v>
          </cell>
          <cell r="B88" t="str">
            <v>964.743.04</v>
          </cell>
          <cell r="C88" t="str">
            <v>962.733.04</v>
          </cell>
          <cell r="D88" t="str">
            <v>NG</v>
          </cell>
          <cell r="E88">
            <v>0</v>
          </cell>
          <cell r="F88">
            <v>0</v>
          </cell>
          <cell r="G88" t="str">
            <v>Rentes de pension</v>
          </cell>
          <cell r="H88" t="str">
            <v>Rentes de pension</v>
          </cell>
          <cell r="I88">
            <v>0</v>
          </cell>
          <cell r="J88">
            <v>0</v>
          </cell>
          <cell r="K88">
            <v>0</v>
          </cell>
          <cell r="L88">
            <v>0</v>
          </cell>
        </row>
        <row r="89">
          <cell r="A89">
            <v>89</v>
          </cell>
          <cell r="B89" t="str">
            <v>T4.2</v>
          </cell>
          <cell r="C89" t="str">
            <v>T4.2</v>
          </cell>
          <cell r="D89" t="str">
            <v/>
          </cell>
          <cell r="E89">
            <v>0</v>
          </cell>
          <cell r="F89">
            <v>0</v>
          </cell>
          <cell r="G89" t="str">
            <v>Impôts &amp; prélèvements</v>
          </cell>
          <cell r="H89" t="str">
            <v>Impôts &amp; prélèvements</v>
          </cell>
          <cell r="I89">
            <v>0</v>
          </cell>
          <cell r="J89">
            <v>0</v>
          </cell>
          <cell r="K89">
            <v>0</v>
          </cell>
          <cell r="L89">
            <v>0</v>
          </cell>
        </row>
        <row r="90">
          <cell r="A90">
            <v>90</v>
          </cell>
          <cell r="B90" t="str">
            <v>964.744.10</v>
          </cell>
          <cell r="C90" t="str">
            <v>962.734.10</v>
          </cell>
          <cell r="D90" t="str">
            <v>NG</v>
          </cell>
          <cell r="E90">
            <v>0</v>
          </cell>
          <cell r="F90">
            <v>0</v>
          </cell>
          <cell r="G90" t="str">
            <v>Redevances de voirie</v>
          </cell>
          <cell r="H90" t="str">
            <v>Redevances de voirie</v>
          </cell>
          <cell r="I90">
            <v>0</v>
          </cell>
          <cell r="J90">
            <v>0</v>
          </cell>
          <cell r="K90">
            <v>0</v>
          </cell>
          <cell r="L90">
            <v>0</v>
          </cell>
        </row>
        <row r="91">
          <cell r="A91">
            <v>91</v>
          </cell>
          <cell r="B91" t="str">
            <v>964.744.00</v>
          </cell>
          <cell r="C91" t="str">
            <v>962.734.00</v>
          </cell>
          <cell r="D91" t="str">
            <v>NG</v>
          </cell>
          <cell r="E91">
            <v>0</v>
          </cell>
          <cell r="F91">
            <v>0</v>
          </cell>
          <cell r="G91" t="str">
            <v>Impôts des sociétés</v>
          </cell>
          <cell r="H91" t="str">
            <v>Impôts des sociétés</v>
          </cell>
          <cell r="I91">
            <v>0</v>
          </cell>
          <cell r="J91">
            <v>0</v>
          </cell>
          <cell r="K91">
            <v>0</v>
          </cell>
          <cell r="L91">
            <v>0</v>
          </cell>
        </row>
        <row r="92">
          <cell r="A92">
            <v>92</v>
          </cell>
          <cell r="B92" t="str">
            <v>964.744.11</v>
          </cell>
          <cell r="C92" t="str">
            <v>962.734.11</v>
          </cell>
          <cell r="D92" t="str">
            <v>NG</v>
          </cell>
          <cell r="E92">
            <v>0</v>
          </cell>
          <cell r="F92">
            <v>0</v>
          </cell>
          <cell r="G92" t="str">
            <v>Autres prélèvements</v>
          </cell>
          <cell r="H92" t="str">
            <v>Autres prélèvements</v>
          </cell>
          <cell r="I92">
            <v>0</v>
          </cell>
          <cell r="J92">
            <v>0</v>
          </cell>
          <cell r="K92">
            <v>0</v>
          </cell>
          <cell r="L92">
            <v>0</v>
          </cell>
        </row>
        <row r="93">
          <cell r="A93">
            <v>0</v>
          </cell>
          <cell r="B93">
            <v>0</v>
          </cell>
          <cell r="C93">
            <v>0</v>
          </cell>
          <cell r="D93" t="str">
            <v/>
          </cell>
          <cell r="E93">
            <v>0</v>
          </cell>
          <cell r="F93">
            <v>0</v>
          </cell>
          <cell r="G93">
            <v>0</v>
          </cell>
          <cell r="H93">
            <v>0</v>
          </cell>
          <cell r="I93">
            <v>0</v>
          </cell>
          <cell r="J93">
            <v>0</v>
          </cell>
          <cell r="K93">
            <v>0</v>
          </cell>
          <cell r="L93">
            <v>0</v>
          </cell>
        </row>
        <row r="94">
          <cell r="A94">
            <v>94</v>
          </cell>
          <cell r="B94">
            <v>0</v>
          </cell>
          <cell r="C94">
            <v>0</v>
          </cell>
          <cell r="D94">
            <v>0</v>
          </cell>
          <cell r="E94">
            <v>0</v>
          </cell>
          <cell r="F94">
            <v>0</v>
          </cell>
          <cell r="G94" t="str">
            <v>TOTAL</v>
          </cell>
          <cell r="H94" t="str">
            <v>TOTAL</v>
          </cell>
          <cell r="I94">
            <v>0</v>
          </cell>
          <cell r="J94">
            <v>0</v>
          </cell>
          <cell r="K94">
            <v>0</v>
          </cell>
          <cell r="L94">
            <v>0</v>
          </cell>
        </row>
        <row r="95">
          <cell r="A95">
            <v>0</v>
          </cell>
          <cell r="B95">
            <v>0</v>
          </cell>
          <cell r="C95">
            <v>0</v>
          </cell>
          <cell r="D95">
            <v>0</v>
          </cell>
          <cell r="E95">
            <v>0</v>
          </cell>
          <cell r="F95">
            <v>0</v>
          </cell>
          <cell r="G95">
            <v>0</v>
          </cell>
          <cell r="H95">
            <v>0</v>
          </cell>
          <cell r="I95">
            <v>0</v>
          </cell>
          <cell r="J95">
            <v>0</v>
          </cell>
          <cell r="K95">
            <v>0</v>
          </cell>
          <cell r="L95">
            <v>0</v>
          </cell>
        </row>
        <row r="96">
          <cell r="A96">
            <v>0</v>
          </cell>
          <cell r="B96">
            <v>0</v>
          </cell>
          <cell r="C96">
            <v>0</v>
          </cell>
          <cell r="D96">
            <v>0</v>
          </cell>
          <cell r="E96">
            <v>0</v>
          </cell>
          <cell r="F96">
            <v>0</v>
          </cell>
          <cell r="G96">
            <v>0</v>
          </cell>
          <cell r="H96">
            <v>0</v>
          </cell>
          <cell r="I96">
            <v>0</v>
          </cell>
          <cell r="J96">
            <v>0</v>
          </cell>
          <cell r="K96">
            <v>0</v>
          </cell>
          <cell r="L96">
            <v>0</v>
          </cell>
        </row>
        <row r="97">
          <cell r="A97">
            <v>97</v>
          </cell>
          <cell r="B97" t="str">
            <v>964.8*</v>
          </cell>
          <cell r="C97" t="str">
            <v>962.8*</v>
          </cell>
          <cell r="D97">
            <v>0</v>
          </cell>
          <cell r="E97">
            <v>0</v>
          </cell>
          <cell r="F97">
            <v>0</v>
          </cell>
          <cell r="G97" t="str">
            <v>Activités non régulées</v>
          </cell>
          <cell r="H97" t="str">
            <v>Activités non régulées</v>
          </cell>
          <cell r="I97">
            <v>0</v>
          </cell>
          <cell r="J97">
            <v>0</v>
          </cell>
          <cell r="K97">
            <v>0</v>
          </cell>
          <cell r="L97">
            <v>0</v>
          </cell>
        </row>
        <row r="98">
          <cell r="A98">
            <v>0</v>
          </cell>
        </row>
        <row r="99">
          <cell r="A99">
            <v>0</v>
          </cell>
        </row>
        <row r="100">
          <cell r="A100">
            <v>0</v>
          </cell>
          <cell r="B100" t="str">
            <v>Tableau Suivi RAB</v>
          </cell>
          <cell r="C100">
            <v>0</v>
          </cell>
          <cell r="D100">
            <v>0</v>
          </cell>
          <cell r="E100">
            <v>0</v>
          </cell>
          <cell r="F100">
            <v>0</v>
          </cell>
          <cell r="G100">
            <v>0</v>
          </cell>
          <cell r="H100">
            <v>0</v>
          </cell>
          <cell r="I100">
            <v>0</v>
          </cell>
          <cell r="J100">
            <v>0</v>
          </cell>
          <cell r="K100">
            <v>0</v>
          </cell>
          <cell r="L100">
            <v>0</v>
          </cell>
        </row>
        <row r="101">
          <cell r="A101" t="str">
            <v>EM</v>
          </cell>
          <cell r="B101">
            <v>0</v>
          </cell>
          <cell r="C101">
            <v>0</v>
          </cell>
          <cell r="D101">
            <v>0</v>
          </cell>
          <cell r="E101">
            <v>0</v>
          </cell>
          <cell r="F101">
            <v>0</v>
          </cell>
          <cell r="G101" t="str">
            <v xml:space="preserve"> Installations MP</v>
          </cell>
          <cell r="H101" t="str">
            <v xml:space="preserve"> Installations MT</v>
          </cell>
        </row>
        <row r="102">
          <cell r="A102" t="str">
            <v>EM0</v>
          </cell>
          <cell r="B102" t="str">
            <v>964.712.29</v>
          </cell>
          <cell r="C102" t="str">
            <v>962.712.59</v>
          </cell>
          <cell r="D102">
            <v>0</v>
          </cell>
          <cell r="E102">
            <v>0</v>
          </cell>
          <cell r="F102">
            <v>0</v>
          </cell>
          <cell r="G102" t="str">
            <v>Terrains industriels</v>
          </cell>
          <cell r="H102" t="str">
            <v>Terrains industriels</v>
          </cell>
        </row>
        <row r="103">
          <cell r="A103" t="str">
            <v>EM1</v>
          </cell>
          <cell r="B103" t="str">
            <v>964.712.29</v>
          </cell>
          <cell r="C103" t="str">
            <v>962.712.29</v>
          </cell>
          <cell r="D103">
            <v>0</v>
          </cell>
          <cell r="E103">
            <v>0.03</v>
          </cell>
          <cell r="F103">
            <v>0</v>
          </cell>
          <cell r="G103" t="str">
            <v>Stations de réception</v>
          </cell>
          <cell r="H103" t="str">
            <v>Points de fourniture</v>
          </cell>
        </row>
        <row r="104">
          <cell r="A104" t="str">
            <v>EM2</v>
          </cell>
          <cell r="B104" t="str">
            <v>964.712.29</v>
          </cell>
          <cell r="C104" t="str">
            <v>962.714.21</v>
          </cell>
          <cell r="D104">
            <v>0</v>
          </cell>
          <cell r="E104">
            <v>0.1</v>
          </cell>
          <cell r="F104">
            <v>0</v>
          </cell>
          <cell r="G104" t="str">
            <v>Compteurs Stations de réception</v>
          </cell>
          <cell r="H104" t="str">
            <v>TCC</v>
          </cell>
        </row>
        <row r="105">
          <cell r="A105" t="str">
            <v>EM3</v>
          </cell>
          <cell r="B105" t="str">
            <v>964.712.39</v>
          </cell>
          <cell r="C105" t="str">
            <v>962.712.39</v>
          </cell>
          <cell r="D105">
            <v>0</v>
          </cell>
          <cell r="E105">
            <v>0.02</v>
          </cell>
          <cell r="F105">
            <v>0</v>
          </cell>
          <cell r="G105" t="str">
            <v>Canalisations MP</v>
          </cell>
          <cell r="H105" t="str">
            <v>Câbles &amp; lignes MT</v>
          </cell>
        </row>
        <row r="106">
          <cell r="A106" t="str">
            <v>EM4</v>
          </cell>
          <cell r="B106" t="str">
            <v>964.712.39</v>
          </cell>
          <cell r="C106">
            <v>0</v>
          </cell>
          <cell r="D106">
            <v>0</v>
          </cell>
          <cell r="E106">
            <v>0.03</v>
          </cell>
          <cell r="F106">
            <v>0</v>
          </cell>
          <cell r="G106" t="str">
            <v>Branchements MP</v>
          </cell>
          <cell r="H106">
            <v>0</v>
          </cell>
        </row>
        <row r="107">
          <cell r="A107" t="str">
            <v>EM5</v>
          </cell>
          <cell r="B107" t="str">
            <v>964.712.59</v>
          </cell>
          <cell r="C107" t="str">
            <v>962.712.39</v>
          </cell>
          <cell r="D107">
            <v>0</v>
          </cell>
          <cell r="E107">
            <v>0.03</v>
          </cell>
          <cell r="F107">
            <v>0</v>
          </cell>
          <cell r="G107" t="str">
            <v>Cabines de détente BP</v>
          </cell>
          <cell r="H107" t="str">
            <v>Postes de répartition</v>
          </cell>
        </row>
        <row r="108">
          <cell r="A108" t="str">
            <v>EM6</v>
          </cell>
          <cell r="B108" t="str">
            <v>964.712.49</v>
          </cell>
          <cell r="C108" t="str">
            <v>962.712.59</v>
          </cell>
          <cell r="D108">
            <v>0</v>
          </cell>
          <cell r="E108">
            <v>0.03</v>
          </cell>
          <cell r="F108">
            <v>0</v>
          </cell>
          <cell r="G108" t="str">
            <v>Cabines clients</v>
          </cell>
          <cell r="H108" t="str">
            <v>Cabines de transformation</v>
          </cell>
        </row>
        <row r="109">
          <cell r="A109" t="str">
            <v>EM7</v>
          </cell>
          <cell r="B109" t="str">
            <v>964.712.79</v>
          </cell>
          <cell r="C109" t="str">
            <v>962.712.49</v>
          </cell>
          <cell r="D109">
            <v>0</v>
          </cell>
          <cell r="E109">
            <v>0.06</v>
          </cell>
          <cell r="F109">
            <v>0</v>
          </cell>
          <cell r="G109" t="str">
            <v>Compteurs électroniques</v>
          </cell>
          <cell r="H109" t="str">
            <v>Compteurs MT mécaniques</v>
          </cell>
        </row>
        <row r="110">
          <cell r="A110" t="str">
            <v>EM8</v>
          </cell>
          <cell r="B110" t="str">
            <v>964.712.29</v>
          </cell>
          <cell r="C110" t="str">
            <v>962.712.49</v>
          </cell>
          <cell r="D110">
            <v>0</v>
          </cell>
          <cell r="E110">
            <v>0.1</v>
          </cell>
          <cell r="F110">
            <v>0</v>
          </cell>
          <cell r="G110" t="str">
            <v>Bâtiments industriels</v>
          </cell>
          <cell r="H110" t="str">
            <v>Compteurs MT électroniques</v>
          </cell>
        </row>
        <row r="111">
          <cell r="A111" t="str">
            <v>EM9</v>
          </cell>
          <cell r="B111">
            <v>0</v>
          </cell>
          <cell r="C111" t="str">
            <v>962.721.19</v>
          </cell>
          <cell r="D111">
            <v>0</v>
          </cell>
          <cell r="E111">
            <v>0.1</v>
          </cell>
          <cell r="F111">
            <v>0</v>
          </cell>
          <cell r="G111">
            <v>0</v>
          </cell>
          <cell r="H111" t="str">
            <v>Installations de cogénération</v>
          </cell>
        </row>
        <row r="112">
          <cell r="A112" t="str">
            <v>EB</v>
          </cell>
          <cell r="B112">
            <v>0</v>
          </cell>
          <cell r="C112">
            <v>0</v>
          </cell>
          <cell r="D112">
            <v>0</v>
          </cell>
          <cell r="E112">
            <v>0</v>
          </cell>
          <cell r="F112">
            <v>0</v>
          </cell>
          <cell r="G112" t="str">
            <v xml:space="preserve"> Installations BP</v>
          </cell>
          <cell r="H112" t="str">
            <v xml:space="preserve"> Installations BT</v>
          </cell>
        </row>
        <row r="113">
          <cell r="A113" t="str">
            <v>EB1</v>
          </cell>
          <cell r="B113" t="str">
            <v>964.712.69</v>
          </cell>
          <cell r="C113" t="str">
            <v>962.712.69</v>
          </cell>
          <cell r="D113">
            <v>0</v>
          </cell>
          <cell r="E113">
            <v>0.02</v>
          </cell>
          <cell r="F113">
            <v>0</v>
          </cell>
          <cell r="G113" t="str">
            <v>Canalisations BP</v>
          </cell>
          <cell r="H113" t="str">
            <v>Câbles BT</v>
          </cell>
        </row>
        <row r="114">
          <cell r="A114" t="str">
            <v>EB2</v>
          </cell>
          <cell r="B114" t="str">
            <v>964.712.69</v>
          </cell>
          <cell r="C114" t="str">
            <v>962.712.69</v>
          </cell>
          <cell r="D114">
            <v>0</v>
          </cell>
          <cell r="E114">
            <v>0.02</v>
          </cell>
          <cell r="F114">
            <v>0</v>
          </cell>
          <cell r="G114" t="str">
            <v>Branchements BP</v>
          </cell>
          <cell r="H114" t="str">
            <v>Lignes BT</v>
          </cell>
        </row>
        <row r="115">
          <cell r="A115" t="str">
            <v>EB3</v>
          </cell>
          <cell r="B115" t="str">
            <v>964.712.79</v>
          </cell>
          <cell r="C115" t="str">
            <v>962.712.69</v>
          </cell>
          <cell r="D115">
            <v>0</v>
          </cell>
          <cell r="E115">
            <v>0.03</v>
          </cell>
          <cell r="F115">
            <v>0</v>
          </cell>
          <cell r="G115" t="str">
            <v>Appareils de mesure mécaniques</v>
          </cell>
          <cell r="H115" t="str">
            <v>Raccordements BT</v>
          </cell>
        </row>
        <row r="116">
          <cell r="A116" t="str">
            <v>EB4</v>
          </cell>
          <cell r="B116">
            <v>0</v>
          </cell>
          <cell r="C116" t="str">
            <v>962.712.79</v>
          </cell>
          <cell r="D116">
            <v>0</v>
          </cell>
          <cell r="E116">
            <v>0.06</v>
          </cell>
          <cell r="F116">
            <v>0</v>
          </cell>
          <cell r="G116">
            <v>0</v>
          </cell>
          <cell r="H116" t="str">
            <v>Compteurs BT mécaniques</v>
          </cell>
        </row>
        <row r="117">
          <cell r="A117" t="str">
            <v>EB5</v>
          </cell>
          <cell r="B117">
            <v>0</v>
          </cell>
          <cell r="C117" t="str">
            <v>962.712.79</v>
          </cell>
          <cell r="D117">
            <v>0</v>
          </cell>
          <cell r="E117">
            <v>0.1</v>
          </cell>
          <cell r="F117">
            <v>0</v>
          </cell>
          <cell r="G117">
            <v>0</v>
          </cell>
          <cell r="H117" t="str">
            <v>Compteurs BT électroniques</v>
          </cell>
        </row>
        <row r="118">
          <cell r="A118" t="str">
            <v>ED</v>
          </cell>
          <cell r="B118">
            <v>0</v>
          </cell>
          <cell r="C118">
            <v>0</v>
          </cell>
          <cell r="D118">
            <v>0</v>
          </cell>
          <cell r="E118">
            <v>0</v>
          </cell>
          <cell r="F118">
            <v>0</v>
          </cell>
          <cell r="G118" t="str">
            <v xml:space="preserve"> Conduite du réseau</v>
          </cell>
          <cell r="H118" t="str">
            <v xml:space="preserve"> Conduite du réseau</v>
          </cell>
        </row>
        <row r="119">
          <cell r="A119" t="str">
            <v>ED1</v>
          </cell>
          <cell r="B119" t="str">
            <v>964.722.10</v>
          </cell>
          <cell r="C119" t="str">
            <v>962.714.21</v>
          </cell>
          <cell r="D119">
            <v>0</v>
          </cell>
          <cell r="E119">
            <v>0.1</v>
          </cell>
          <cell r="F119">
            <v>0</v>
          </cell>
          <cell r="G119" t="str">
            <v>Commande &amp; signalisation</v>
          </cell>
          <cell r="H119" t="str">
            <v>Commande &amp; signalisation postes</v>
          </cell>
        </row>
        <row r="120">
          <cell r="A120" t="str">
            <v>ED2</v>
          </cell>
          <cell r="B120">
            <v>0</v>
          </cell>
          <cell r="C120" t="str">
            <v>962.714.21</v>
          </cell>
          <cell r="D120">
            <v>0</v>
          </cell>
          <cell r="E120">
            <v>0.1</v>
          </cell>
          <cell r="F120">
            <v>0</v>
          </cell>
          <cell r="G120">
            <v>0</v>
          </cell>
          <cell r="H120" t="str">
            <v>Télécommande cabines réseau</v>
          </cell>
        </row>
        <row r="121">
          <cell r="A121" t="str">
            <v>ED3</v>
          </cell>
          <cell r="B121" t="str">
            <v>964.722.10</v>
          </cell>
          <cell r="C121" t="str">
            <v>962.714.21</v>
          </cell>
          <cell r="D121">
            <v>0</v>
          </cell>
          <cell r="E121">
            <v>0.1</v>
          </cell>
          <cell r="F121">
            <v>0</v>
          </cell>
          <cell r="G121" t="str">
            <v>Sécurisation</v>
          </cell>
          <cell r="H121" t="str">
            <v>Sécurisation</v>
          </cell>
        </row>
        <row r="122">
          <cell r="A122" t="str">
            <v>ED4</v>
          </cell>
          <cell r="B122" t="str">
            <v>964.722.10</v>
          </cell>
          <cell r="C122" t="str">
            <v>962.714.21</v>
          </cell>
          <cell r="D122">
            <v>0</v>
          </cell>
          <cell r="E122">
            <v>0.1</v>
          </cell>
          <cell r="F122">
            <v>0</v>
          </cell>
          <cell r="G122" t="str">
            <v>Dispatching</v>
          </cell>
          <cell r="H122" t="str">
            <v>Dispatching</v>
          </cell>
        </row>
        <row r="123">
          <cell r="A123" t="str">
            <v>ED5</v>
          </cell>
          <cell r="B123" t="str">
            <v>964.722.10</v>
          </cell>
          <cell r="C123" t="str">
            <v>962.714.21</v>
          </cell>
          <cell r="D123">
            <v>0</v>
          </cell>
          <cell r="E123">
            <v>0.33333333333333331</v>
          </cell>
          <cell r="F123">
            <v>0</v>
          </cell>
          <cell r="G123" t="str">
            <v>IT Dispatching</v>
          </cell>
          <cell r="H123" t="str">
            <v>IT Dispatching</v>
          </cell>
        </row>
        <row r="124">
          <cell r="A124" t="str">
            <v>EX</v>
          </cell>
          <cell r="B124">
            <v>0</v>
          </cell>
          <cell r="C124">
            <v>0</v>
          </cell>
          <cell r="D124">
            <v>0</v>
          </cell>
          <cell r="E124">
            <v>0</v>
          </cell>
          <cell r="F124">
            <v>0</v>
          </cell>
          <cell r="G124" t="str">
            <v xml:space="preserve"> Installations hors réseau</v>
          </cell>
          <cell r="H124" t="str">
            <v xml:space="preserve"> Installations hors réseau</v>
          </cell>
        </row>
        <row r="125">
          <cell r="A125" t="str">
            <v>EX0</v>
          </cell>
          <cell r="B125" t="str">
            <v>964.710.59</v>
          </cell>
          <cell r="C125" t="str">
            <v>962.710.59</v>
          </cell>
          <cell r="D125">
            <v>0</v>
          </cell>
          <cell r="E125">
            <v>0</v>
          </cell>
          <cell r="F125">
            <v>0</v>
          </cell>
          <cell r="G125" t="str">
            <v>Terrains administratifs</v>
          </cell>
          <cell r="H125" t="str">
            <v>Terrains administratifs</v>
          </cell>
        </row>
        <row r="126">
          <cell r="A126" t="str">
            <v>EX1</v>
          </cell>
          <cell r="B126" t="str">
            <v>964.710.59</v>
          </cell>
          <cell r="C126" t="str">
            <v>962.710.59</v>
          </cell>
          <cell r="D126">
            <v>0</v>
          </cell>
          <cell r="E126">
            <v>0.02</v>
          </cell>
          <cell r="F126">
            <v>0</v>
          </cell>
          <cell r="G126" t="str">
            <v>Bâtiments administratifs</v>
          </cell>
          <cell r="H126" t="str">
            <v>Bâtiments administratifs</v>
          </cell>
        </row>
        <row r="127">
          <cell r="A127" t="str">
            <v>EX2</v>
          </cell>
          <cell r="B127" t="str">
            <v>964.710.59</v>
          </cell>
          <cell r="C127" t="str">
            <v>962.710.59</v>
          </cell>
          <cell r="D127">
            <v>0</v>
          </cell>
          <cell r="E127">
            <v>0.1</v>
          </cell>
          <cell r="F127">
            <v>0</v>
          </cell>
          <cell r="G127" t="str">
            <v>Mobilier &amp; aménagement</v>
          </cell>
          <cell r="H127" t="str">
            <v>Mobilier &amp; aménagement</v>
          </cell>
        </row>
        <row r="128">
          <cell r="A128" t="str">
            <v>EX3</v>
          </cell>
          <cell r="B128" t="str">
            <v>964.710.59</v>
          </cell>
          <cell r="C128" t="str">
            <v>962.710.59</v>
          </cell>
          <cell r="D128">
            <v>0</v>
          </cell>
          <cell r="E128">
            <v>0.1</v>
          </cell>
          <cell r="F128">
            <v>0</v>
          </cell>
          <cell r="G128" t="str">
            <v>Outillage &amp; équipement laboratoire</v>
          </cell>
          <cell r="H128" t="str">
            <v>Outillage &amp; équipement laboratoire</v>
          </cell>
        </row>
        <row r="129">
          <cell r="A129" t="str">
            <v>EX4</v>
          </cell>
          <cell r="B129" t="str">
            <v>964.710.59</v>
          </cell>
          <cell r="C129" t="str">
            <v>962.710.59</v>
          </cell>
          <cell r="D129">
            <v>0</v>
          </cell>
          <cell r="E129">
            <v>0.33333333333333331</v>
          </cell>
          <cell r="F129">
            <v>0</v>
          </cell>
          <cell r="G129" t="str">
            <v>Equipement informatique</v>
          </cell>
          <cell r="H129" t="str">
            <v>Equipement informatique</v>
          </cell>
        </row>
        <row r="130">
          <cell r="A130" t="str">
            <v>EX5</v>
          </cell>
          <cell r="B130" t="str">
            <v>964.710.59</v>
          </cell>
          <cell r="C130" t="str">
            <v>962.710.59</v>
          </cell>
          <cell r="D130">
            <v>0</v>
          </cell>
          <cell r="E130">
            <v>0.2</v>
          </cell>
          <cell r="F130">
            <v>0</v>
          </cell>
          <cell r="G130" t="str">
            <v>Logiciels &amp; développ.informatiques</v>
          </cell>
          <cell r="H130" t="str">
            <v>Logiciels &amp; développ.informatiques</v>
          </cell>
        </row>
        <row r="131">
          <cell r="A131" t="str">
            <v>EX6</v>
          </cell>
          <cell r="B131" t="str">
            <v>964.710.59</v>
          </cell>
          <cell r="C131" t="str">
            <v>962.710.59</v>
          </cell>
          <cell r="D131">
            <v>0</v>
          </cell>
          <cell r="E131">
            <v>0.2</v>
          </cell>
          <cell r="F131">
            <v>0</v>
          </cell>
          <cell r="G131" t="str">
            <v>Matériel roulant</v>
          </cell>
          <cell r="H131" t="str">
            <v>Matériel roulant</v>
          </cell>
        </row>
        <row r="132">
          <cell r="A132">
            <v>0</v>
          </cell>
          <cell r="B132">
            <v>0</v>
          </cell>
          <cell r="C132">
            <v>0</v>
          </cell>
          <cell r="D132">
            <v>0</v>
          </cell>
          <cell r="E132">
            <v>0</v>
          </cell>
          <cell r="F132">
            <v>0</v>
          </cell>
          <cell r="G132">
            <v>0</v>
          </cell>
          <cell r="H132">
            <v>0</v>
          </cell>
        </row>
        <row r="133">
          <cell r="A133" t="str">
            <v>ET</v>
          </cell>
          <cell r="B133">
            <v>0</v>
          </cell>
          <cell r="C133">
            <v>0</v>
          </cell>
          <cell r="D133">
            <v>0</v>
          </cell>
          <cell r="E133">
            <v>0</v>
          </cell>
          <cell r="F133">
            <v>0</v>
          </cell>
          <cell r="G133" t="str">
            <v>Total général</v>
          </cell>
          <cell r="H133" t="str">
            <v>Total général</v>
          </cell>
        </row>
        <row r="134">
          <cell r="A134">
            <v>0</v>
          </cell>
          <cell r="B134">
            <v>0</v>
          </cell>
          <cell r="C134">
            <v>0</v>
          </cell>
          <cell r="D134">
            <v>0</v>
          </cell>
          <cell r="E134">
            <v>0</v>
          </cell>
          <cell r="F134">
            <v>0</v>
          </cell>
          <cell r="G134">
            <v>0</v>
          </cell>
          <cell r="H134">
            <v>0</v>
          </cell>
        </row>
        <row r="135">
          <cell r="A135" t="str">
            <v>EVC</v>
          </cell>
          <cell r="B135" t="str">
            <v>964.800.09</v>
          </cell>
          <cell r="C135">
            <v>0</v>
          </cell>
          <cell r="D135">
            <v>0</v>
          </cell>
          <cell r="E135" t="str">
            <v/>
          </cell>
          <cell r="F135">
            <v>0</v>
          </cell>
          <cell r="G135" t="str">
            <v>Convecteurs</v>
          </cell>
          <cell r="H135">
            <v>0</v>
          </cell>
        </row>
        <row r="136">
          <cell r="A136" t="str">
            <v>x</v>
          </cell>
          <cell r="B136">
            <v>0</v>
          </cell>
          <cell r="C136">
            <v>0</v>
          </cell>
          <cell r="D136">
            <v>0</v>
          </cell>
          <cell r="E136">
            <v>0</v>
          </cell>
          <cell r="F136">
            <v>0</v>
          </cell>
        </row>
        <row r="137">
          <cell r="A137">
            <v>0</v>
          </cell>
          <cell r="B137" t="str">
            <v>Tableau Suivi PI</v>
          </cell>
          <cell r="C137">
            <v>0</v>
          </cell>
          <cell r="D137">
            <v>0</v>
          </cell>
          <cell r="E137">
            <v>0</v>
          </cell>
          <cell r="F137">
            <v>0</v>
          </cell>
          <cell r="G137">
            <v>0</v>
          </cell>
          <cell r="H137">
            <v>0</v>
          </cell>
          <cell r="I137">
            <v>0</v>
          </cell>
          <cell r="J137">
            <v>0</v>
          </cell>
          <cell r="K137">
            <v>0</v>
          </cell>
          <cell r="L137">
            <v>0</v>
          </cell>
        </row>
        <row r="138">
          <cell r="A138" t="str">
            <v>P7</v>
          </cell>
          <cell r="B138" t="str">
            <v>GM</v>
          </cell>
          <cell r="C138" t="str">
            <v>EM</v>
          </cell>
          <cell r="D138" t="str">
            <v>GM</v>
          </cell>
          <cell r="E138" t="str">
            <v>EM</v>
          </cell>
          <cell r="G138" t="str">
            <v xml:space="preserve"> Installations MP</v>
          </cell>
          <cell r="H138" t="str">
            <v xml:space="preserve"> Installations MT</v>
          </cell>
          <cell r="I138">
            <v>0</v>
          </cell>
          <cell r="J138">
            <v>0</v>
          </cell>
          <cell r="K138">
            <v>0</v>
          </cell>
          <cell r="L138">
            <v>0</v>
          </cell>
        </row>
        <row r="139">
          <cell r="A139" t="str">
            <v>P8</v>
          </cell>
          <cell r="B139" t="str">
            <v>GGRB</v>
          </cell>
          <cell r="C139" t="str">
            <v>EGRB</v>
          </cell>
          <cell r="D139" t="str">
            <v>GM0</v>
          </cell>
          <cell r="E139" t="str">
            <v>EM0</v>
          </cell>
          <cell r="G139" t="str">
            <v>Stations de réception - Terrains</v>
          </cell>
          <cell r="H139" t="str">
            <v>Points de fourniture - Terrains</v>
          </cell>
          <cell r="I139" t="str">
            <v>EUR</v>
          </cell>
          <cell r="J139" t="str">
            <v>EUR</v>
          </cell>
          <cell r="K139" t="str">
            <v>964.712.29</v>
          </cell>
          <cell r="L139" t="str">
            <v>962.712.29</v>
          </cell>
        </row>
        <row r="140">
          <cell r="A140" t="str">
            <v>P9</v>
          </cell>
          <cell r="B140" t="str">
            <v>GSRB</v>
          </cell>
          <cell r="C140" t="str">
            <v>ESRB</v>
          </cell>
          <cell r="D140" t="str">
            <v>GM1</v>
          </cell>
          <cell r="E140" t="str">
            <v>EM1</v>
          </cell>
          <cell r="G140" t="str">
            <v>Stations de réception - Bâtiments</v>
          </cell>
          <cell r="H140" t="str">
            <v>Points de fourniture - Bâtiments</v>
          </cell>
          <cell r="I140" t="str">
            <v>EUR</v>
          </cell>
          <cell r="J140" t="str">
            <v>EUR</v>
          </cell>
          <cell r="K140" t="str">
            <v>964.712.29</v>
          </cell>
          <cell r="L140" t="str">
            <v>962.712.29</v>
          </cell>
        </row>
        <row r="141">
          <cell r="A141" t="str">
            <v>P10</v>
          </cell>
          <cell r="B141" t="str">
            <v>GSRB1</v>
          </cell>
          <cell r="C141" t="str">
            <v>x</v>
          </cell>
          <cell r="D141">
            <v>0</v>
          </cell>
          <cell r="E141">
            <v>0</v>
          </cell>
          <cell r="G141" t="str">
            <v>Construction déversoir</v>
          </cell>
          <cell r="H141" t="str">
            <v/>
          </cell>
          <cell r="I141" t="str">
            <v xml:space="preserve">stations </v>
          </cell>
          <cell r="J141" t="str">
            <v/>
          </cell>
          <cell r="K141">
            <v>0</v>
          </cell>
          <cell r="L141">
            <v>0</v>
          </cell>
        </row>
        <row r="142">
          <cell r="A142" t="str">
            <v>P11</v>
          </cell>
          <cell r="B142" t="str">
            <v>GSRE</v>
          </cell>
          <cell r="C142" t="str">
            <v>ESRE</v>
          </cell>
          <cell r="D142" t="str">
            <v>GM1</v>
          </cell>
          <cell r="E142" t="str">
            <v>EM1</v>
          </cell>
          <cell r="G142" t="str">
            <v>Stations de réception - Equipement</v>
          </cell>
          <cell r="H142" t="str">
            <v>Points de fourniture - Equipement</v>
          </cell>
          <cell r="I142" t="str">
            <v>EUR</v>
          </cell>
          <cell r="J142" t="str">
            <v>EUR</v>
          </cell>
          <cell r="K142" t="str">
            <v>964.712.29</v>
          </cell>
          <cell r="L142" t="str">
            <v>962.712.29</v>
          </cell>
        </row>
        <row r="143">
          <cell r="A143" t="str">
            <v>P12</v>
          </cell>
          <cell r="B143" t="str">
            <v>GSRE1</v>
          </cell>
          <cell r="C143" t="str">
            <v>ESRE1</v>
          </cell>
          <cell r="D143">
            <v>0</v>
          </cell>
          <cell r="E143">
            <v>0</v>
          </cell>
          <cell r="G143" t="str">
            <v>Renouvellement ligne d'émission</v>
          </cell>
          <cell r="H143" t="str">
            <v>Placement/remplacement tableau HT</v>
          </cell>
          <cell r="I143" t="str">
            <v xml:space="preserve">lignes </v>
          </cell>
          <cell r="J143" t="str">
            <v>tableaux</v>
          </cell>
          <cell r="K143">
            <v>0</v>
          </cell>
          <cell r="L143">
            <v>0</v>
          </cell>
        </row>
        <row r="144">
          <cell r="A144" t="str">
            <v>P13</v>
          </cell>
          <cell r="B144" t="str">
            <v>GSRE2</v>
          </cell>
          <cell r="C144" t="str">
            <v>ESRE2</v>
          </cell>
          <cell r="D144">
            <v>0</v>
          </cell>
          <cell r="E144">
            <v>0</v>
          </cell>
          <cell r="G144" t="str">
            <v>Renouvellement ligne de détente Fluxys</v>
          </cell>
          <cell r="H144" t="str">
            <v>Placement/remplacement cellules</v>
          </cell>
          <cell r="I144" t="str">
            <v xml:space="preserve">lignes </v>
          </cell>
          <cell r="J144" t="str">
            <v xml:space="preserve">pièces </v>
          </cell>
          <cell r="K144">
            <v>0</v>
          </cell>
          <cell r="L144">
            <v>0</v>
          </cell>
        </row>
        <row r="145">
          <cell r="A145" t="str">
            <v>P14</v>
          </cell>
          <cell r="B145" t="str">
            <v>GSRE3</v>
          </cell>
          <cell r="C145" t="str">
            <v>ESRE3</v>
          </cell>
          <cell r="D145">
            <v>0</v>
          </cell>
          <cell r="E145">
            <v>0</v>
          </cell>
          <cell r="G145" t="str">
            <v>Remplacement réservoir odorisation THT</v>
          </cell>
          <cell r="H145" t="str">
            <v>Placement/remplacement relais</v>
          </cell>
          <cell r="I145" t="str">
            <v xml:space="preserve">lignes </v>
          </cell>
          <cell r="J145" t="str">
            <v xml:space="preserve">pièces </v>
          </cell>
        </row>
        <row r="146">
          <cell r="A146" t="str">
            <v>P15</v>
          </cell>
          <cell r="B146" t="str">
            <v>GMRE</v>
          </cell>
          <cell r="C146" t="str">
            <v>ESRR</v>
          </cell>
          <cell r="D146" t="str">
            <v>GM2</v>
          </cell>
          <cell r="E146" t="str">
            <v>EM1</v>
          </cell>
          <cell r="G146" t="str">
            <v>Compteurs Stations de réception</v>
          </cell>
          <cell r="H146" t="str">
            <v>Points de fourniture - Auxiliaires</v>
          </cell>
          <cell r="I146" t="str">
            <v>EUR</v>
          </cell>
          <cell r="J146" t="str">
            <v>EUR</v>
          </cell>
          <cell r="K146" t="str">
            <v>964.712.29</v>
          </cell>
          <cell r="L146" t="str">
            <v>962.712.29</v>
          </cell>
        </row>
        <row r="147">
          <cell r="A147" t="str">
            <v>P16</v>
          </cell>
          <cell r="B147" t="str">
            <v>GMRE1</v>
          </cell>
          <cell r="C147" t="str">
            <v>ESRR1</v>
          </cell>
          <cell r="D147">
            <v>0</v>
          </cell>
          <cell r="E147">
            <v>0</v>
          </cell>
          <cell r="G147" t="str">
            <v>Remplacement compteurs stations</v>
          </cell>
          <cell r="H147" t="str">
            <v>Remplacement batteries et/ou redresseurs</v>
          </cell>
          <cell r="I147" t="str">
            <v>compteurs</v>
          </cell>
          <cell r="J147" t="str">
            <v xml:space="preserve">groupes </v>
          </cell>
          <cell r="K147">
            <v>0</v>
          </cell>
          <cell r="L147">
            <v>0</v>
          </cell>
        </row>
        <row r="148">
          <cell r="A148" t="str">
            <v>P17</v>
          </cell>
          <cell r="B148" t="str">
            <v>x</v>
          </cell>
          <cell r="C148" t="str">
            <v>ESRT</v>
          </cell>
          <cell r="D148">
            <v>0</v>
          </cell>
          <cell r="E148" t="str">
            <v>EM2</v>
          </cell>
          <cell r="G148" t="str">
            <v/>
          </cell>
          <cell r="H148" t="str">
            <v>Télécommande centralisée</v>
          </cell>
          <cell r="I148" t="str">
            <v/>
          </cell>
          <cell r="J148" t="str">
            <v>EUR</v>
          </cell>
          <cell r="K148">
            <v>0</v>
          </cell>
          <cell r="L148" t="str">
            <v>962.714.21</v>
          </cell>
        </row>
        <row r="149">
          <cell r="A149" t="str">
            <v>P18</v>
          </cell>
          <cell r="B149" t="str">
            <v>x</v>
          </cell>
          <cell r="C149" t="str">
            <v>ESRT1</v>
          </cell>
          <cell r="D149">
            <v>0</v>
          </cell>
          <cell r="E149">
            <v>0</v>
          </cell>
          <cell r="G149" t="str">
            <v/>
          </cell>
          <cell r="H149" t="str">
            <v>Placement TCC</v>
          </cell>
          <cell r="I149" t="str">
            <v/>
          </cell>
          <cell r="J149" t="str">
            <v xml:space="preserve">TCC </v>
          </cell>
        </row>
        <row r="150">
          <cell r="A150" t="str">
            <v>P19</v>
          </cell>
          <cell r="B150" t="str">
            <v>GNMP</v>
          </cell>
          <cell r="C150" t="str">
            <v>ENMV</v>
          </cell>
          <cell r="D150" t="str">
            <v>GM3</v>
          </cell>
          <cell r="E150" t="str">
            <v>EM3</v>
          </cell>
          <cell r="G150" t="str">
            <v>Canalisations MP</v>
          </cell>
          <cell r="H150" t="str">
            <v>Câbles &amp; lignes MT</v>
          </cell>
          <cell r="I150" t="str">
            <v>EUR</v>
          </cell>
          <cell r="J150" t="str">
            <v>EUR</v>
          </cell>
          <cell r="K150" t="str">
            <v>964.712.39</v>
          </cell>
          <cell r="L150" t="str">
            <v>962.712.39</v>
          </cell>
        </row>
        <row r="151">
          <cell r="A151" t="str">
            <v>P20</v>
          </cell>
          <cell r="B151" t="str">
            <v>GNMP1</v>
          </cell>
          <cell r="C151" t="str">
            <v>ENMV1</v>
          </cell>
          <cell r="D151">
            <v>0</v>
          </cell>
          <cell r="E151">
            <v>0</v>
          </cell>
          <cell r="G151" t="str">
            <v>Extension/renforcemt/déplacemt de canalisations</v>
          </cell>
          <cell r="H151" t="str">
            <v>Pose câbles HT</v>
          </cell>
          <cell r="I151" t="str">
            <v xml:space="preserve">mètres </v>
          </cell>
          <cell r="J151" t="str">
            <v xml:space="preserve">mètres </v>
          </cell>
        </row>
        <row r="152">
          <cell r="A152" t="str">
            <v>P21</v>
          </cell>
          <cell r="B152" t="str">
            <v>GNMP2</v>
          </cell>
          <cell r="C152" t="str">
            <v>ENMV2</v>
          </cell>
          <cell r="D152">
            <v>0</v>
          </cell>
          <cell r="E152">
            <v>0</v>
          </cell>
          <cell r="G152" t="str">
            <v>Remplacement de notre propre initiative</v>
          </cell>
          <cell r="H152" t="str">
            <v>Raccordement pts fourniture et postes répartition</v>
          </cell>
          <cell r="I152" t="str">
            <v xml:space="preserve">mètres </v>
          </cell>
          <cell r="J152" t="str">
            <v>raccord.</v>
          </cell>
          <cell r="K152">
            <v>0</v>
          </cell>
          <cell r="L152">
            <v>0</v>
          </cell>
        </row>
        <row r="153">
          <cell r="A153" t="str">
            <v>P22</v>
          </cell>
          <cell r="B153" t="str">
            <v>GNMP3</v>
          </cell>
          <cell r="C153" t="str">
            <v>ENMV3</v>
          </cell>
          <cell r="D153">
            <v>0</v>
          </cell>
          <cell r="E153">
            <v>0</v>
          </cell>
          <cell r="G153" t="str">
            <v>Bouclages réseaux</v>
          </cell>
          <cell r="H153" t="str">
            <v>Raccordement cabines client et réseau</v>
          </cell>
          <cell r="I153" t="str">
            <v xml:space="preserve">mètres </v>
          </cell>
          <cell r="J153" t="str">
            <v>raccord.</v>
          </cell>
        </row>
        <row r="154">
          <cell r="A154" t="str">
            <v>P23</v>
          </cell>
          <cell r="B154" t="str">
            <v>GNMP4</v>
          </cell>
          <cell r="C154" t="str">
            <v>x</v>
          </cell>
          <cell r="D154">
            <v>0</v>
          </cell>
          <cell r="E154">
            <v>0</v>
          </cell>
          <cell r="G154" t="str">
            <v>Nouveau/remplacement poste protection cathodique</v>
          </cell>
          <cell r="H154" t="str">
            <v/>
          </cell>
          <cell r="I154" t="str">
            <v xml:space="preserve">postes </v>
          </cell>
          <cell r="J154" t="str">
            <v/>
          </cell>
          <cell r="K154">
            <v>0</v>
          </cell>
          <cell r="L154">
            <v>0</v>
          </cell>
        </row>
        <row r="155">
          <cell r="A155" t="str">
            <v>P24</v>
          </cell>
          <cell r="B155" t="str">
            <v>x</v>
          </cell>
          <cell r="C155" t="str">
            <v>EGDB</v>
          </cell>
          <cell r="D155">
            <v>0</v>
          </cell>
          <cell r="E155" t="str">
            <v>EM0</v>
          </cell>
          <cell r="G155" t="str">
            <v/>
          </cell>
          <cell r="H155" t="str">
            <v>Postes de répartition - Terrains</v>
          </cell>
          <cell r="I155" t="str">
            <v/>
          </cell>
          <cell r="J155" t="str">
            <v>EUR</v>
          </cell>
          <cell r="K155">
            <v>0</v>
          </cell>
          <cell r="L155">
            <v>0</v>
          </cell>
        </row>
        <row r="156">
          <cell r="A156" t="str">
            <v>P25</v>
          </cell>
          <cell r="B156" t="str">
            <v>x</v>
          </cell>
          <cell r="C156" t="str">
            <v>ESDB</v>
          </cell>
          <cell r="D156">
            <v>0</v>
          </cell>
          <cell r="E156" t="str">
            <v>EM5</v>
          </cell>
          <cell r="G156" t="str">
            <v/>
          </cell>
          <cell r="H156" t="str">
            <v>Postes de répartition - Bâtiments</v>
          </cell>
          <cell r="I156" t="str">
            <v/>
          </cell>
          <cell r="J156" t="str">
            <v>EUR</v>
          </cell>
          <cell r="K156">
            <v>0</v>
          </cell>
          <cell r="L156" t="str">
            <v>962.712.39</v>
          </cell>
        </row>
        <row r="157">
          <cell r="A157" t="str">
            <v>P26</v>
          </cell>
          <cell r="B157" t="str">
            <v>GCMP</v>
          </cell>
          <cell r="C157" t="str">
            <v>ESDE</v>
          </cell>
          <cell r="D157" t="str">
            <v>GM4</v>
          </cell>
          <cell r="E157" t="str">
            <v>EM5</v>
          </cell>
          <cell r="G157" t="str">
            <v>Branchements MP</v>
          </cell>
          <cell r="H157" t="str">
            <v>Postes de répartition - Equipement</v>
          </cell>
          <cell r="I157" t="str">
            <v>EUR</v>
          </cell>
          <cell r="J157" t="str">
            <v>EUR</v>
          </cell>
          <cell r="K157" t="str">
            <v>964.712.39</v>
          </cell>
          <cell r="L157" t="str">
            <v>962.712.39</v>
          </cell>
        </row>
        <row r="158">
          <cell r="A158" t="str">
            <v>P27</v>
          </cell>
          <cell r="B158" t="str">
            <v>GCMP1</v>
          </cell>
          <cell r="C158" t="str">
            <v>ESDE1</v>
          </cell>
          <cell r="D158">
            <v>0</v>
          </cell>
          <cell r="E158">
            <v>0</v>
          </cell>
          <cell r="G158" t="str">
            <v>Raccordement cabines client</v>
          </cell>
          <cell r="H158" t="str">
            <v>Placement/remplacement tableau HT</v>
          </cell>
          <cell r="I158" t="str">
            <v>branchem.</v>
          </cell>
          <cell r="J158" t="str">
            <v>tableaux</v>
          </cell>
        </row>
        <row r="159">
          <cell r="A159" t="str">
            <v>P28</v>
          </cell>
          <cell r="B159" t="str">
            <v>GCMP2</v>
          </cell>
          <cell r="C159" t="str">
            <v>ESDE2</v>
          </cell>
          <cell r="D159">
            <v>0</v>
          </cell>
          <cell r="E159">
            <v>0</v>
          </cell>
          <cell r="G159" t="str">
            <v>Raccordement cabines réseau</v>
          </cell>
          <cell r="H159" t="str">
            <v>Placement/remplacement cellules</v>
          </cell>
          <cell r="I159" t="str">
            <v>branchem.</v>
          </cell>
          <cell r="J159" t="str">
            <v xml:space="preserve">pièces </v>
          </cell>
        </row>
        <row r="160">
          <cell r="A160" t="str">
            <v>P29</v>
          </cell>
          <cell r="B160" t="str">
            <v>x</v>
          </cell>
          <cell r="C160" t="str">
            <v>ESDE3</v>
          </cell>
          <cell r="D160">
            <v>0</v>
          </cell>
          <cell r="E160">
            <v>0</v>
          </cell>
          <cell r="G160" t="str">
            <v/>
          </cell>
          <cell r="H160" t="str">
            <v>Placement/remplacement relais</v>
          </cell>
          <cell r="I160" t="str">
            <v/>
          </cell>
          <cell r="J160" t="str">
            <v xml:space="preserve">pièces </v>
          </cell>
        </row>
        <row r="161">
          <cell r="A161" t="str">
            <v>P30</v>
          </cell>
          <cell r="B161" t="str">
            <v>x</v>
          </cell>
          <cell r="C161" t="str">
            <v>ESDR</v>
          </cell>
          <cell r="D161">
            <v>0</v>
          </cell>
          <cell r="E161" t="str">
            <v>EM5</v>
          </cell>
          <cell r="G161" t="str">
            <v/>
          </cell>
          <cell r="H161" t="str">
            <v>Postes de répartition - Auxiliaires</v>
          </cell>
          <cell r="I161" t="str">
            <v/>
          </cell>
          <cell r="J161" t="str">
            <v>EUR</v>
          </cell>
          <cell r="K161">
            <v>0</v>
          </cell>
          <cell r="L161" t="str">
            <v>962.712.39</v>
          </cell>
        </row>
        <row r="162">
          <cell r="A162" t="str">
            <v>P31</v>
          </cell>
          <cell r="B162" t="str">
            <v>x</v>
          </cell>
          <cell r="C162" t="str">
            <v>ESDR1</v>
          </cell>
          <cell r="D162">
            <v>0</v>
          </cell>
          <cell r="E162">
            <v>0</v>
          </cell>
          <cell r="G162" t="str">
            <v/>
          </cell>
          <cell r="H162" t="str">
            <v>Remplacement batteries et/ou redresseurs</v>
          </cell>
          <cell r="I162" t="str">
            <v/>
          </cell>
          <cell r="J162" t="str">
            <v xml:space="preserve">groupes </v>
          </cell>
        </row>
        <row r="163">
          <cell r="A163" t="str">
            <v>P32</v>
          </cell>
          <cell r="B163" t="str">
            <v>GGTB</v>
          </cell>
          <cell r="C163" t="str">
            <v>EGTB</v>
          </cell>
          <cell r="D163" t="str">
            <v>GM0</v>
          </cell>
          <cell r="E163" t="str">
            <v>EM0</v>
          </cell>
          <cell r="G163" t="str">
            <v>Cabines de détente BP - Terrains</v>
          </cell>
          <cell r="H163" t="str">
            <v>Cabines de transformation - Terrains</v>
          </cell>
          <cell r="I163" t="str">
            <v>EUR</v>
          </cell>
          <cell r="J163" t="str">
            <v>EUR</v>
          </cell>
          <cell r="K163" t="str">
            <v>964.712.59</v>
          </cell>
          <cell r="L163" t="str">
            <v>962.712.59</v>
          </cell>
        </row>
        <row r="164">
          <cell r="A164" t="str">
            <v>P33</v>
          </cell>
          <cell r="B164" t="str">
            <v>GSTB</v>
          </cell>
          <cell r="C164" t="str">
            <v>ESTB</v>
          </cell>
          <cell r="D164" t="str">
            <v>GM5</v>
          </cell>
          <cell r="E164" t="str">
            <v>EM6</v>
          </cell>
          <cell r="G164" t="str">
            <v>Cabines de détente BP - Bâtiments</v>
          </cell>
          <cell r="H164" t="str">
            <v>Cabines de transformation - Bâtiments</v>
          </cell>
          <cell r="I164" t="str">
            <v>EUR</v>
          </cell>
          <cell r="J164" t="str">
            <v>EUR</v>
          </cell>
          <cell r="K164" t="str">
            <v>964.712.59</v>
          </cell>
          <cell r="L164" t="str">
            <v>962.712.59</v>
          </cell>
        </row>
        <row r="165">
          <cell r="A165" t="str">
            <v>P34</v>
          </cell>
          <cell r="B165" t="str">
            <v>GSTB1</v>
          </cell>
          <cell r="C165" t="str">
            <v>ESTB1</v>
          </cell>
          <cell r="D165">
            <v>0</v>
          </cell>
          <cell r="E165">
            <v>0</v>
          </cell>
          <cell r="G165" t="str">
            <v>Adaptation bâtiment cabine réseau</v>
          </cell>
          <cell r="H165" t="str">
            <v>Remplacement cabines réseau métalliques</v>
          </cell>
          <cell r="I165" t="str">
            <v xml:space="preserve">cabines </v>
          </cell>
          <cell r="J165" t="str">
            <v xml:space="preserve">cabines </v>
          </cell>
        </row>
        <row r="166">
          <cell r="A166" t="str">
            <v>P35</v>
          </cell>
          <cell r="B166" t="str">
            <v>GSTE</v>
          </cell>
          <cell r="C166" t="str">
            <v>ESTE</v>
          </cell>
          <cell r="D166" t="str">
            <v>GM5</v>
          </cell>
          <cell r="E166" t="str">
            <v>EM6</v>
          </cell>
          <cell r="G166" t="str">
            <v>Cabines de détente BP - Equipement</v>
          </cell>
          <cell r="H166" t="str">
            <v>Cabines de transformation - Equipement</v>
          </cell>
          <cell r="I166" t="str">
            <v>EUR</v>
          </cell>
          <cell r="J166" t="str">
            <v>EUR</v>
          </cell>
          <cell r="K166" t="str">
            <v>964.712.59</v>
          </cell>
          <cell r="L166" t="str">
            <v>962.712.59</v>
          </cell>
        </row>
        <row r="167">
          <cell r="A167" t="str">
            <v>P36</v>
          </cell>
          <cell r="B167" t="str">
            <v>GSTE1</v>
          </cell>
          <cell r="C167" t="str">
            <v>ESTE1</v>
          </cell>
          <cell r="D167">
            <v>0</v>
          </cell>
          <cell r="E167">
            <v>0</v>
          </cell>
          <cell r="G167" t="str">
            <v>Placement nouvelle cabine</v>
          </cell>
          <cell r="H167" t="str">
            <v>Placement/remplacement tableau HT</v>
          </cell>
          <cell r="I167" t="str">
            <v xml:space="preserve">cabines </v>
          </cell>
          <cell r="J167" t="str">
            <v>tableaux</v>
          </cell>
        </row>
        <row r="168">
          <cell r="A168" t="str">
            <v>P37</v>
          </cell>
          <cell r="B168" t="str">
            <v>GSTE2</v>
          </cell>
          <cell r="C168" t="str">
            <v>ESTE2</v>
          </cell>
          <cell r="D168">
            <v>0</v>
          </cell>
          <cell r="E168">
            <v>0</v>
          </cell>
          <cell r="G168" t="str">
            <v>Rénovation de cabine</v>
          </cell>
          <cell r="H168" t="str">
            <v>Placement/remplacement tableau BT</v>
          </cell>
          <cell r="I168" t="str">
            <v xml:space="preserve">cabines </v>
          </cell>
          <cell r="J168" t="str">
            <v>tableaux</v>
          </cell>
        </row>
        <row r="169">
          <cell r="A169" t="str">
            <v>P38</v>
          </cell>
          <cell r="B169" t="str">
            <v>x</v>
          </cell>
          <cell r="C169" t="str">
            <v>ESTE3</v>
          </cell>
          <cell r="D169">
            <v>0</v>
          </cell>
          <cell r="E169">
            <v>0</v>
          </cell>
          <cell r="G169" t="str">
            <v/>
          </cell>
          <cell r="H169" t="str">
            <v>Placement/remplacement transformateur</v>
          </cell>
          <cell r="I169" t="str">
            <v/>
          </cell>
          <cell r="J169" t="str">
            <v xml:space="preserve">transfos </v>
          </cell>
          <cell r="K169">
            <v>0</v>
          </cell>
          <cell r="L169">
            <v>0</v>
          </cell>
        </row>
        <row r="170">
          <cell r="A170" t="str">
            <v>P39</v>
          </cell>
          <cell r="B170" t="str">
            <v>x</v>
          </cell>
          <cell r="C170" t="str">
            <v>ESTE4</v>
          </cell>
          <cell r="D170">
            <v>0</v>
          </cell>
          <cell r="E170">
            <v>0</v>
          </cell>
          <cell r="G170" t="str">
            <v/>
          </cell>
          <cell r="H170" t="str">
            <v>Placement bac de rétention</v>
          </cell>
          <cell r="I170" t="str">
            <v/>
          </cell>
          <cell r="J170" t="str">
            <v xml:space="preserve">bacs </v>
          </cell>
          <cell r="K170">
            <v>0</v>
          </cell>
          <cell r="L170">
            <v>0</v>
          </cell>
        </row>
        <row r="171">
          <cell r="A171" t="str">
            <v>P40</v>
          </cell>
          <cell r="B171" t="str">
            <v>GSCL</v>
          </cell>
          <cell r="C171" t="str">
            <v>EMMM</v>
          </cell>
          <cell r="D171" t="str">
            <v>GM6</v>
          </cell>
          <cell r="E171" t="str">
            <v>EM7</v>
          </cell>
          <cell r="G171" t="str">
            <v>Cabines clients</v>
          </cell>
          <cell r="H171" t="str">
            <v>Compteurs MT mécaniques</v>
          </cell>
          <cell r="I171" t="str">
            <v>EUR</v>
          </cell>
          <cell r="J171" t="str">
            <v>EUR</v>
          </cell>
          <cell r="K171" t="str">
            <v>964.712.49</v>
          </cell>
          <cell r="L171" t="str">
            <v>962.712.49</v>
          </cell>
        </row>
        <row r="172">
          <cell r="A172" t="str">
            <v>P41</v>
          </cell>
          <cell r="B172" t="str">
            <v>GSCL1</v>
          </cell>
          <cell r="C172" t="str">
            <v>EMMM1</v>
          </cell>
          <cell r="D172">
            <v>0</v>
          </cell>
          <cell r="E172">
            <v>0</v>
          </cell>
          <cell r="G172" t="str">
            <v>Placement nouvelle cabine</v>
          </cell>
          <cell r="H172" t="str">
            <v>Placement/remplacement</v>
          </cell>
          <cell r="I172" t="str">
            <v xml:space="preserve">cabines </v>
          </cell>
          <cell r="J172" t="str">
            <v>compteurs</v>
          </cell>
        </row>
        <row r="173">
          <cell r="A173" t="str">
            <v>P42</v>
          </cell>
          <cell r="B173" t="str">
            <v>GSCL2</v>
          </cell>
          <cell r="C173" t="str">
            <v>x</v>
          </cell>
          <cell r="D173">
            <v>0</v>
          </cell>
          <cell r="E173">
            <v>0</v>
          </cell>
          <cell r="G173" t="str">
            <v>Rénovation de cabine</v>
          </cell>
          <cell r="H173" t="str">
            <v/>
          </cell>
          <cell r="I173" t="str">
            <v xml:space="preserve">cabines </v>
          </cell>
          <cell r="J173" t="str">
            <v/>
          </cell>
          <cell r="K173">
            <v>0</v>
          </cell>
          <cell r="L173">
            <v>0</v>
          </cell>
        </row>
        <row r="174">
          <cell r="A174" t="str">
            <v>P43</v>
          </cell>
          <cell r="B174" t="str">
            <v>GMAM</v>
          </cell>
          <cell r="C174" t="str">
            <v>EMAM</v>
          </cell>
          <cell r="D174" t="str">
            <v>GM7</v>
          </cell>
          <cell r="E174" t="str">
            <v>EM8</v>
          </cell>
          <cell r="G174" t="str">
            <v>Compteurs électroniques</v>
          </cell>
          <cell r="H174" t="str">
            <v>Compteurs MT électroniques</v>
          </cell>
          <cell r="I174" t="str">
            <v>EUR</v>
          </cell>
          <cell r="J174" t="str">
            <v>EUR</v>
          </cell>
          <cell r="K174" t="str">
            <v>964.712.79</v>
          </cell>
          <cell r="L174" t="str">
            <v>962.712.49</v>
          </cell>
        </row>
        <row r="175">
          <cell r="A175" t="str">
            <v>P44</v>
          </cell>
          <cell r="B175" t="str">
            <v>GMAM1</v>
          </cell>
          <cell r="C175" t="str">
            <v>EMAM1</v>
          </cell>
          <cell r="D175">
            <v>0</v>
          </cell>
          <cell r="E175">
            <v>0</v>
          </cell>
          <cell r="G175" t="str">
            <v>Placement compteur Smart (pilote)</v>
          </cell>
          <cell r="H175" t="str">
            <v>Placement/remplacement</v>
          </cell>
          <cell r="I175" t="str">
            <v>compteurs</v>
          </cell>
          <cell r="J175" t="str">
            <v>compteurs</v>
          </cell>
        </row>
        <row r="176">
          <cell r="A176" t="str">
            <v>P45</v>
          </cell>
          <cell r="B176" t="str">
            <v>GMAM2</v>
          </cell>
          <cell r="C176" t="str">
            <v>EMAM2</v>
          </cell>
          <cell r="D176">
            <v>0</v>
          </cell>
          <cell r="E176">
            <v>0</v>
          </cell>
          <cell r="G176" t="str">
            <v>Remplacement par compteurs télémesurés</v>
          </cell>
          <cell r="H176" t="str">
            <v>Remplacement par compteurs télémesurés</v>
          </cell>
          <cell r="I176" t="str">
            <v>compteurs</v>
          </cell>
          <cell r="J176" t="str">
            <v>compteurs</v>
          </cell>
        </row>
        <row r="177">
          <cell r="A177" t="str">
            <v>P46</v>
          </cell>
          <cell r="B177" t="str">
            <v>GBMP</v>
          </cell>
          <cell r="C177" t="str">
            <v>EPCO</v>
          </cell>
          <cell r="D177" t="str">
            <v>GM8</v>
          </cell>
          <cell r="E177" t="str">
            <v>EM9</v>
          </cell>
          <cell r="G177" t="str">
            <v>Bâtiments industriels</v>
          </cell>
          <cell r="H177" t="str">
            <v>Installations de cogénération</v>
          </cell>
          <cell r="I177" t="str">
            <v>EUR</v>
          </cell>
          <cell r="J177" t="str">
            <v>EUR</v>
          </cell>
          <cell r="K177" t="str">
            <v>964.712.29</v>
          </cell>
          <cell r="L177" t="str">
            <v>962.721.19</v>
          </cell>
        </row>
        <row r="178">
          <cell r="A178" t="str">
            <v>P47</v>
          </cell>
          <cell r="B178" t="str">
            <v>GB</v>
          </cell>
          <cell r="C178" t="str">
            <v>EB</v>
          </cell>
          <cell r="D178" t="str">
            <v>GB</v>
          </cell>
          <cell r="E178" t="str">
            <v>EB</v>
          </cell>
          <cell r="G178" t="str">
            <v xml:space="preserve"> Installations BP</v>
          </cell>
          <cell r="H178" t="str">
            <v xml:space="preserve"> Installations BT</v>
          </cell>
          <cell r="I178">
            <v>0</v>
          </cell>
          <cell r="J178">
            <v>0</v>
          </cell>
          <cell r="K178">
            <v>0</v>
          </cell>
          <cell r="L178">
            <v>0</v>
          </cell>
        </row>
        <row r="179">
          <cell r="A179" t="str">
            <v>P48</v>
          </cell>
          <cell r="B179" t="str">
            <v>GNLP</v>
          </cell>
          <cell r="C179" t="str">
            <v>ENLV</v>
          </cell>
          <cell r="D179" t="str">
            <v>GB1</v>
          </cell>
          <cell r="E179" t="str">
            <v>EB1</v>
          </cell>
          <cell r="G179" t="str">
            <v>Canalisations BP</v>
          </cell>
          <cell r="H179" t="str">
            <v>Câbles BT</v>
          </cell>
          <cell r="I179" t="str">
            <v>EUR</v>
          </cell>
          <cell r="J179" t="str">
            <v>EUR</v>
          </cell>
          <cell r="K179" t="str">
            <v>964.712.69</v>
          </cell>
          <cell r="L179" t="str">
            <v>962.712.69</v>
          </cell>
        </row>
        <row r="180">
          <cell r="A180" t="str">
            <v>P49</v>
          </cell>
          <cell r="B180" t="str">
            <v>GNLP1</v>
          </cell>
          <cell r="C180" t="str">
            <v>ENLV1</v>
          </cell>
          <cell r="D180">
            <v>0</v>
          </cell>
          <cell r="E180">
            <v>0</v>
          </cell>
          <cell r="G180" t="str">
            <v>Extension/renforcement suite demande client</v>
          </cell>
          <cell r="H180" t="str">
            <v>Pose câbles BT</v>
          </cell>
          <cell r="I180" t="str">
            <v xml:space="preserve">mètres </v>
          </cell>
          <cell r="J180" t="str">
            <v xml:space="preserve">mètres </v>
          </cell>
        </row>
        <row r="181">
          <cell r="A181" t="str">
            <v>P50</v>
          </cell>
          <cell r="B181" t="str">
            <v>GNLP2</v>
          </cell>
          <cell r="C181" t="str">
            <v>ENLV2</v>
          </cell>
          <cell r="D181">
            <v>0</v>
          </cell>
          <cell r="E181">
            <v>0</v>
          </cell>
          <cell r="G181" t="str">
            <v>Pose pour l'équipement de lotissement</v>
          </cell>
          <cell r="H181" t="str">
            <v>Placement/remplacement boîtes de distribution</v>
          </cell>
          <cell r="I181" t="str">
            <v xml:space="preserve">mètres </v>
          </cell>
          <cell r="J181" t="str">
            <v xml:space="preserve">boîtes </v>
          </cell>
        </row>
        <row r="182">
          <cell r="A182" t="str">
            <v>P51</v>
          </cell>
          <cell r="B182" t="str">
            <v>GNLP3</v>
          </cell>
          <cell r="C182" t="str">
            <v>x</v>
          </cell>
          <cell r="D182">
            <v>0</v>
          </cell>
          <cell r="E182">
            <v>0</v>
          </cell>
          <cell r="G182" t="str">
            <v>Déplacement de canalisations</v>
          </cell>
          <cell r="H182" t="str">
            <v/>
          </cell>
          <cell r="I182" t="str">
            <v xml:space="preserve">mètres </v>
          </cell>
          <cell r="J182" t="str">
            <v/>
          </cell>
          <cell r="K182">
            <v>0</v>
          </cell>
          <cell r="L182">
            <v>0</v>
          </cell>
        </row>
        <row r="183">
          <cell r="A183" t="str">
            <v>P52</v>
          </cell>
          <cell r="B183" t="str">
            <v>GNLP4</v>
          </cell>
          <cell r="C183" t="str">
            <v>x</v>
          </cell>
          <cell r="D183">
            <v>0</v>
          </cell>
          <cell r="E183">
            <v>0</v>
          </cell>
          <cell r="G183" t="str">
            <v>Remplacement pour vétusté/fuites/dégâts</v>
          </cell>
          <cell r="H183" t="str">
            <v/>
          </cell>
          <cell r="I183" t="str">
            <v xml:space="preserve">mètres </v>
          </cell>
          <cell r="J183" t="str">
            <v/>
          </cell>
          <cell r="K183">
            <v>0</v>
          </cell>
          <cell r="L183">
            <v>0</v>
          </cell>
        </row>
        <row r="184">
          <cell r="A184" t="str">
            <v>P53</v>
          </cell>
          <cell r="B184" t="str">
            <v>x</v>
          </cell>
          <cell r="C184" t="str">
            <v>ENLH</v>
          </cell>
          <cell r="D184">
            <v>0</v>
          </cell>
          <cell r="E184" t="str">
            <v>EB2</v>
          </cell>
          <cell r="G184" t="str">
            <v/>
          </cell>
          <cell r="H184" t="str">
            <v>Lignes BT</v>
          </cell>
          <cell r="I184" t="str">
            <v>EUR</v>
          </cell>
          <cell r="J184" t="str">
            <v>EUR</v>
          </cell>
          <cell r="K184">
            <v>0</v>
          </cell>
          <cell r="L184" t="str">
            <v>962.712.69</v>
          </cell>
        </row>
        <row r="185">
          <cell r="A185" t="str">
            <v>P54</v>
          </cell>
          <cell r="B185" t="str">
            <v>GNLP5</v>
          </cell>
          <cell r="C185" t="str">
            <v>ENLH1</v>
          </cell>
          <cell r="D185">
            <v>0</v>
          </cell>
          <cell r="E185">
            <v>0</v>
          </cell>
          <cell r="G185" t="str">
            <v>Remplacement transmetteurs de pression</v>
          </cell>
          <cell r="H185" t="str">
            <v>Pose lignes BT</v>
          </cell>
          <cell r="I185" t="str">
            <v xml:space="preserve">appareils </v>
          </cell>
          <cell r="J185" t="str">
            <v xml:space="preserve">mètres </v>
          </cell>
        </row>
        <row r="186">
          <cell r="A186" t="str">
            <v>P55</v>
          </cell>
          <cell r="B186" t="str">
            <v>GCLP</v>
          </cell>
          <cell r="C186" t="str">
            <v>ECLV</v>
          </cell>
          <cell r="D186" t="str">
            <v>GB2</v>
          </cell>
          <cell r="E186" t="str">
            <v>EB3</v>
          </cell>
          <cell r="G186" t="str">
            <v>Branchements BP</v>
          </cell>
          <cell r="H186" t="str">
            <v>Raccordements BT</v>
          </cell>
          <cell r="I186" t="str">
            <v>EUR</v>
          </cell>
          <cell r="J186" t="str">
            <v>EUR</v>
          </cell>
          <cell r="K186" t="str">
            <v>964.712.69</v>
          </cell>
          <cell r="L186" t="str">
            <v>962.712.69</v>
          </cell>
        </row>
        <row r="187">
          <cell r="A187" t="str">
            <v>P56</v>
          </cell>
          <cell r="B187" t="str">
            <v>GCLP1</v>
          </cell>
          <cell r="C187" t="str">
            <v>ECLV1</v>
          </cell>
          <cell r="D187">
            <v>0</v>
          </cell>
          <cell r="E187">
            <v>0</v>
          </cell>
          <cell r="G187" t="str">
            <v>Placemt/renforcemt/déplacemt demande client</v>
          </cell>
          <cell r="H187" t="str">
            <v>Placement/remplacement</v>
          </cell>
          <cell r="I187" t="str">
            <v>branchem.</v>
          </cell>
          <cell r="J187" t="str">
            <v>raccord.</v>
          </cell>
        </row>
        <row r="188">
          <cell r="A188" t="str">
            <v>P57</v>
          </cell>
          <cell r="B188" t="str">
            <v>GCLP2</v>
          </cell>
          <cell r="C188" t="str">
            <v>ECLV2</v>
          </cell>
          <cell r="D188">
            <v>0</v>
          </cell>
          <cell r="E188">
            <v>0</v>
          </cell>
          <cell r="G188" t="str">
            <v>Remplacement pour vétusté/fuites/dégâts</v>
          </cell>
          <cell r="H188" t="str">
            <v>Transfert de branchements</v>
          </cell>
          <cell r="I188" t="str">
            <v>branchem.</v>
          </cell>
          <cell r="J188" t="str">
            <v>raccord.</v>
          </cell>
        </row>
        <row r="189">
          <cell r="A189" t="str">
            <v>P58</v>
          </cell>
          <cell r="B189" t="str">
            <v>GCLP3</v>
          </cell>
          <cell r="C189" t="str">
            <v>ECLV3</v>
          </cell>
          <cell r="D189">
            <v>0</v>
          </cell>
          <cell r="E189">
            <v>0</v>
          </cell>
          <cell r="G189" t="str">
            <v>Transfert branchements BP</v>
          </cell>
          <cell r="H189" t="str">
            <v>Remplacement colonnes montantes métalliques</v>
          </cell>
          <cell r="I189" t="str">
            <v>branchem.</v>
          </cell>
          <cell r="J189" t="str">
            <v xml:space="preserve">colonnes </v>
          </cell>
        </row>
        <row r="190">
          <cell r="A190" t="str">
            <v>P59</v>
          </cell>
          <cell r="B190" t="str">
            <v>GCLP4</v>
          </cell>
          <cell r="C190" t="str">
            <v>ECLV4</v>
          </cell>
          <cell r="D190">
            <v>0</v>
          </cell>
          <cell r="E190">
            <v>0</v>
          </cell>
          <cell r="G190" t="str">
            <v>Traitement colonnes montantes</v>
          </cell>
          <cell r="H190" t="str">
            <v>Remplacement des fusibles par disjoncteurs</v>
          </cell>
          <cell r="I190" t="str">
            <v xml:space="preserve">colonnes </v>
          </cell>
          <cell r="J190" t="str">
            <v xml:space="preserve">fusibles </v>
          </cell>
          <cell r="K190">
            <v>0</v>
          </cell>
          <cell r="L190">
            <v>0</v>
          </cell>
        </row>
        <row r="191">
          <cell r="A191" t="str">
            <v>P60</v>
          </cell>
          <cell r="B191" t="str">
            <v>GCLP5</v>
          </cell>
          <cell r="C191" t="str">
            <v>ECLV5</v>
          </cell>
          <cell r="D191">
            <v>0</v>
          </cell>
          <cell r="E191">
            <v>0</v>
          </cell>
          <cell r="G191" t="str">
            <v>Remplacement régulateurs</v>
          </cell>
          <cell r="H191" t="str">
            <v>Assainissement coffrets compteur 400V</v>
          </cell>
          <cell r="I191" t="str">
            <v xml:space="preserve">appareils </v>
          </cell>
          <cell r="J191" t="str">
            <v xml:space="preserve">coffrets </v>
          </cell>
          <cell r="K191">
            <v>0</v>
          </cell>
          <cell r="L191">
            <v>0</v>
          </cell>
        </row>
        <row r="192">
          <cell r="A192" t="str">
            <v>P61</v>
          </cell>
          <cell r="B192" t="str">
            <v>GMMM</v>
          </cell>
          <cell r="C192" t="str">
            <v>EMML</v>
          </cell>
          <cell r="D192" t="str">
            <v>GB3</v>
          </cell>
          <cell r="E192" t="str">
            <v>EB4</v>
          </cell>
          <cell r="G192" t="str">
            <v>Appareils de mesure mécaniques</v>
          </cell>
          <cell r="H192" t="str">
            <v>Compteurs BT mécaniques</v>
          </cell>
          <cell r="I192" t="str">
            <v>EUR</v>
          </cell>
          <cell r="J192" t="str">
            <v>EUR</v>
          </cell>
          <cell r="K192" t="str">
            <v>964.712.79</v>
          </cell>
          <cell r="L192" t="str">
            <v>962.712.79</v>
          </cell>
        </row>
        <row r="193">
          <cell r="A193" t="str">
            <v>P62</v>
          </cell>
          <cell r="B193" t="str">
            <v>GMMM1</v>
          </cell>
          <cell r="C193" t="str">
            <v>EMML1</v>
          </cell>
          <cell r="D193">
            <v>0</v>
          </cell>
          <cell r="E193">
            <v>0</v>
          </cell>
          <cell r="G193" t="str">
            <v>Placement/renforcement/déplacement de compteur</v>
          </cell>
          <cell r="H193" t="str">
            <v>Remplacement systématique</v>
          </cell>
          <cell r="I193" t="str">
            <v>compteurs</v>
          </cell>
          <cell r="J193" t="str">
            <v>compteurs</v>
          </cell>
        </row>
        <row r="194">
          <cell r="A194" t="str">
            <v>P63</v>
          </cell>
          <cell r="B194" t="str">
            <v>GMMM2</v>
          </cell>
          <cell r="C194" t="str">
            <v>EMML2</v>
          </cell>
          <cell r="D194">
            <v>0</v>
          </cell>
          <cell r="E194">
            <v>0</v>
          </cell>
          <cell r="G194" t="str">
            <v>Remplacement pour vétusté/fuites/dégâts</v>
          </cell>
          <cell r="H194" t="str">
            <v>Placement/remplacement pour changement tarif</v>
          </cell>
          <cell r="I194" t="str">
            <v>compteurs</v>
          </cell>
          <cell r="J194" t="str">
            <v>compteurs</v>
          </cell>
        </row>
        <row r="195">
          <cell r="A195" t="str">
            <v>P64</v>
          </cell>
          <cell r="B195" t="str">
            <v>GMMM3</v>
          </cell>
          <cell r="C195" t="str">
            <v>x</v>
          </cell>
          <cell r="D195">
            <v>0</v>
          </cell>
          <cell r="E195">
            <v>0</v>
          </cell>
          <cell r="G195" t="str">
            <v>Remplacement pour raison métrologique</v>
          </cell>
          <cell r="H195" t="str">
            <v/>
          </cell>
          <cell r="I195" t="str">
            <v>compteurs</v>
          </cell>
          <cell r="J195" t="str">
            <v/>
          </cell>
          <cell r="K195">
            <v>0</v>
          </cell>
          <cell r="L195">
            <v>0</v>
          </cell>
        </row>
        <row r="196">
          <cell r="A196" t="str">
            <v>P65</v>
          </cell>
          <cell r="B196" t="str">
            <v>x</v>
          </cell>
          <cell r="C196" t="str">
            <v>EMAL</v>
          </cell>
          <cell r="D196">
            <v>0</v>
          </cell>
          <cell r="E196" t="str">
            <v>EB5</v>
          </cell>
          <cell r="G196" t="str">
            <v/>
          </cell>
          <cell r="H196" t="str">
            <v>Compteurs BT électroniques</v>
          </cell>
          <cell r="I196" t="str">
            <v/>
          </cell>
          <cell r="J196" t="str">
            <v>EUR</v>
          </cell>
          <cell r="K196">
            <v>0</v>
          </cell>
          <cell r="L196" t="str">
            <v>962.712.79</v>
          </cell>
        </row>
        <row r="197">
          <cell r="A197" t="str">
            <v>P66</v>
          </cell>
          <cell r="B197" t="str">
            <v>x</v>
          </cell>
          <cell r="C197" t="str">
            <v>EMAL1</v>
          </cell>
          <cell r="D197">
            <v>0</v>
          </cell>
          <cell r="E197">
            <v>0</v>
          </cell>
          <cell r="G197" t="str">
            <v/>
          </cell>
          <cell r="H197" t="str">
            <v>Placement Smart Meter</v>
          </cell>
          <cell r="I197" t="str">
            <v/>
          </cell>
          <cell r="J197" t="str">
            <v xml:space="preserve">appareils </v>
          </cell>
          <cell r="K197">
            <v>0</v>
          </cell>
          <cell r="L197">
            <v>0</v>
          </cell>
        </row>
        <row r="198">
          <cell r="A198" t="str">
            <v>P67</v>
          </cell>
          <cell r="B198" t="str">
            <v>x</v>
          </cell>
          <cell r="C198" t="str">
            <v>EMAL2</v>
          </cell>
          <cell r="D198">
            <v>0</v>
          </cell>
          <cell r="E198">
            <v>0</v>
          </cell>
          <cell r="G198" t="str">
            <v/>
          </cell>
          <cell r="H198" t="str">
            <v>Remplacement par compteurs télémesurés</v>
          </cell>
          <cell r="I198" t="str">
            <v/>
          </cell>
          <cell r="J198" t="str">
            <v>compteurs</v>
          </cell>
        </row>
        <row r="199">
          <cell r="A199" t="str">
            <v>P68</v>
          </cell>
          <cell r="B199" t="str">
            <v>x</v>
          </cell>
          <cell r="C199" t="str">
            <v>EMAL3</v>
          </cell>
          <cell r="D199">
            <v>0</v>
          </cell>
          <cell r="E199">
            <v>0</v>
          </cell>
          <cell r="G199" t="str">
            <v/>
          </cell>
          <cell r="H199" t="str">
            <v>Remplacement par compteur Smart (prosumer)</v>
          </cell>
          <cell r="I199" t="str">
            <v/>
          </cell>
          <cell r="J199" t="str">
            <v>compteurs</v>
          </cell>
        </row>
        <row r="200">
          <cell r="A200" t="str">
            <v>P69</v>
          </cell>
          <cell r="B200" t="str">
            <v>x</v>
          </cell>
          <cell r="C200" t="str">
            <v>x</v>
          </cell>
          <cell r="D200">
            <v>0</v>
          </cell>
          <cell r="E200">
            <v>0</v>
          </cell>
          <cell r="G200" t="str">
            <v/>
          </cell>
          <cell r="I200" t="str">
            <v/>
          </cell>
        </row>
        <row r="201">
          <cell r="A201" t="str">
            <v>P70</v>
          </cell>
          <cell r="B201" t="str">
            <v>GD</v>
          </cell>
          <cell r="C201" t="str">
            <v>ED</v>
          </cell>
          <cell r="D201" t="str">
            <v>GD</v>
          </cell>
          <cell r="E201" t="str">
            <v>ED</v>
          </cell>
          <cell r="G201" t="str">
            <v xml:space="preserve"> Conduite du réseau</v>
          </cell>
          <cell r="H201" t="str">
            <v xml:space="preserve"> Conduite du réseau</v>
          </cell>
          <cell r="I201">
            <v>0</v>
          </cell>
        </row>
        <row r="202">
          <cell r="A202" t="str">
            <v>P71</v>
          </cell>
          <cell r="B202" t="str">
            <v>GDSI</v>
          </cell>
          <cell r="C202" t="str">
            <v>EDSI</v>
          </cell>
          <cell r="D202" t="str">
            <v>GD1</v>
          </cell>
          <cell r="E202" t="str">
            <v>ED1</v>
          </cell>
          <cell r="G202" t="str">
            <v>Commande &amp; signalisation postes</v>
          </cell>
          <cell r="H202" t="str">
            <v>Commande &amp; signalisation postes</v>
          </cell>
          <cell r="I202" t="str">
            <v>EUR</v>
          </cell>
          <cell r="J202" t="str">
            <v>EUR</v>
          </cell>
          <cell r="K202" t="str">
            <v>964.722.10</v>
          </cell>
          <cell r="L202" t="str">
            <v>962.714.21</v>
          </cell>
        </row>
        <row r="203">
          <cell r="A203" t="str">
            <v>P72</v>
          </cell>
          <cell r="B203" t="str">
            <v>GDSI1</v>
          </cell>
          <cell r="C203" t="str">
            <v>EDSI1</v>
          </cell>
          <cell r="D203">
            <v>0</v>
          </cell>
          <cell r="E203">
            <v>0</v>
          </cell>
          <cell r="G203" t="str">
            <v>Placement dataloggers</v>
          </cell>
          <cell r="H203" t="str">
            <v>Soufflage fibre optique</v>
          </cell>
          <cell r="I203" t="str">
            <v xml:space="preserve">appareils </v>
          </cell>
          <cell r="J203" t="str">
            <v xml:space="preserve">mètres </v>
          </cell>
        </row>
        <row r="204">
          <cell r="A204" t="str">
            <v>P73</v>
          </cell>
          <cell r="B204" t="str">
            <v>GDSI2</v>
          </cell>
          <cell r="C204" t="str">
            <v>EDSI2</v>
          </cell>
          <cell r="D204">
            <v>0</v>
          </cell>
          <cell r="E204">
            <v>0</v>
          </cell>
          <cell r="G204" t="str">
            <v>Placement/remplacement RTU</v>
          </cell>
          <cell r="H204" t="str">
            <v>Pose HDPE + Speedpipe</v>
          </cell>
          <cell r="I204" t="str">
            <v xml:space="preserve">appareils </v>
          </cell>
          <cell r="J204" t="str">
            <v xml:space="preserve">mètres </v>
          </cell>
        </row>
        <row r="205">
          <cell r="A205" t="str">
            <v>P74</v>
          </cell>
          <cell r="B205" t="str">
            <v>x</v>
          </cell>
          <cell r="C205" t="str">
            <v>EDSI3</v>
          </cell>
          <cell r="D205">
            <v>0</v>
          </cell>
          <cell r="E205">
            <v>0</v>
          </cell>
          <cell r="G205" t="str">
            <v/>
          </cell>
          <cell r="H205" t="str">
            <v>Pose Speedpipe</v>
          </cell>
          <cell r="I205" t="str">
            <v/>
          </cell>
          <cell r="J205" t="str">
            <v xml:space="preserve">mètres </v>
          </cell>
        </row>
        <row r="206">
          <cell r="A206" t="str">
            <v>P75</v>
          </cell>
          <cell r="B206" t="str">
            <v>x</v>
          </cell>
          <cell r="C206" t="str">
            <v>EDSI4</v>
          </cell>
          <cell r="D206">
            <v>0</v>
          </cell>
          <cell r="E206">
            <v>0</v>
          </cell>
          <cell r="G206" t="str">
            <v/>
          </cell>
          <cell r="H206" t="str">
            <v>Remplacement RTU</v>
          </cell>
          <cell r="I206" t="str">
            <v/>
          </cell>
          <cell r="J206" t="str">
            <v xml:space="preserve">appareils </v>
          </cell>
        </row>
        <row r="207">
          <cell r="A207" t="str">
            <v>P76</v>
          </cell>
          <cell r="B207" t="str">
            <v>x</v>
          </cell>
          <cell r="C207" t="str">
            <v>EDTS</v>
          </cell>
          <cell r="D207">
            <v>0</v>
          </cell>
          <cell r="E207" t="str">
            <v>ED2</v>
          </cell>
          <cell r="G207" t="str">
            <v/>
          </cell>
          <cell r="H207" t="str">
            <v>Télécommande cabines réseau</v>
          </cell>
          <cell r="I207" t="str">
            <v/>
          </cell>
          <cell r="J207" t="str">
            <v>EUR</v>
          </cell>
          <cell r="K207">
            <v>0</v>
          </cell>
          <cell r="L207" t="str">
            <v>962.714.21</v>
          </cell>
        </row>
        <row r="208">
          <cell r="A208" t="str">
            <v>P77</v>
          </cell>
          <cell r="B208" t="str">
            <v>x</v>
          </cell>
          <cell r="C208" t="str">
            <v>EDTS1</v>
          </cell>
          <cell r="D208">
            <v>0</v>
          </cell>
          <cell r="E208">
            <v>0</v>
          </cell>
          <cell r="G208" t="str">
            <v/>
          </cell>
          <cell r="H208" t="str">
            <v>Motorisation cabines</v>
          </cell>
          <cell r="I208" t="str">
            <v/>
          </cell>
          <cell r="J208" t="str">
            <v xml:space="preserve">cabines </v>
          </cell>
        </row>
        <row r="209">
          <cell r="A209" t="str">
            <v>P78</v>
          </cell>
          <cell r="B209" t="str">
            <v>GDSE</v>
          </cell>
          <cell r="C209" t="str">
            <v>EDSE</v>
          </cell>
          <cell r="D209" t="str">
            <v>GD3</v>
          </cell>
          <cell r="E209" t="str">
            <v>ED3</v>
          </cell>
          <cell r="G209" t="str">
            <v>Sécurisation</v>
          </cell>
          <cell r="H209" t="str">
            <v>Sécurisation</v>
          </cell>
          <cell r="I209" t="str">
            <v>EUR</v>
          </cell>
          <cell r="J209" t="str">
            <v>EUR</v>
          </cell>
          <cell r="K209" t="str">
            <v>964.722.10</v>
          </cell>
          <cell r="L209" t="str">
            <v>962.714.21</v>
          </cell>
        </row>
        <row r="210">
          <cell r="A210" t="str">
            <v>P79</v>
          </cell>
          <cell r="B210" t="str">
            <v>GDDI</v>
          </cell>
          <cell r="C210" t="str">
            <v>EDDI</v>
          </cell>
          <cell r="D210" t="str">
            <v>GD4</v>
          </cell>
          <cell r="E210" t="str">
            <v>ED4</v>
          </cell>
          <cell r="G210" t="str">
            <v>Dispatching</v>
          </cell>
          <cell r="H210" t="str">
            <v>Dispatching</v>
          </cell>
          <cell r="I210" t="str">
            <v>EUR</v>
          </cell>
          <cell r="J210" t="str">
            <v>EUR</v>
          </cell>
          <cell r="K210" t="str">
            <v>964.722.10</v>
          </cell>
          <cell r="L210" t="str">
            <v>962.714.21</v>
          </cell>
        </row>
        <row r="211">
          <cell r="A211" t="str">
            <v>P80</v>
          </cell>
          <cell r="B211" t="str">
            <v>GDIT</v>
          </cell>
          <cell r="C211" t="str">
            <v>EDIT</v>
          </cell>
          <cell r="D211" t="str">
            <v>GD5</v>
          </cell>
          <cell r="E211" t="str">
            <v>ED5</v>
          </cell>
          <cell r="G211" t="str">
            <v>IT Dispatching</v>
          </cell>
          <cell r="H211" t="str">
            <v>IT Dispatching</v>
          </cell>
          <cell r="I211" t="str">
            <v>EUR</v>
          </cell>
          <cell r="J211" t="str">
            <v>EUR</v>
          </cell>
          <cell r="K211" t="str">
            <v>964.722.10</v>
          </cell>
          <cell r="L211" t="str">
            <v>962.714.21</v>
          </cell>
        </row>
        <row r="212">
          <cell r="A212" t="str">
            <v>P82</v>
          </cell>
          <cell r="B212" t="str">
            <v>GT2</v>
          </cell>
          <cell r="C212" t="str">
            <v>ET2</v>
          </cell>
          <cell r="D212" t="str">
            <v>GT2</v>
          </cell>
          <cell r="E212" t="str">
            <v>ET2</v>
          </cell>
          <cell r="G212" t="str">
            <v xml:space="preserve"> Total Réseaux</v>
          </cell>
          <cell r="H212" t="str">
            <v xml:space="preserve"> Total Réseaux</v>
          </cell>
          <cell r="I212" t="str">
            <v>EUR</v>
          </cell>
          <cell r="J212" t="str">
            <v>EUR</v>
          </cell>
          <cell r="K212">
            <v>0</v>
          </cell>
          <cell r="L212">
            <v>0</v>
          </cell>
        </row>
        <row r="213">
          <cell r="A213" t="str">
            <v>P83</v>
          </cell>
          <cell r="B213" t="str">
            <v>GX</v>
          </cell>
          <cell r="C213" t="str">
            <v>EX</v>
          </cell>
          <cell r="D213" t="str">
            <v>GX</v>
          </cell>
          <cell r="E213" t="str">
            <v>EX</v>
          </cell>
          <cell r="G213" t="str">
            <v xml:space="preserve"> Installations hors réseau</v>
          </cell>
          <cell r="H213" t="str">
            <v xml:space="preserve"> Installations hors réseau</v>
          </cell>
          <cell r="I213">
            <v>0</v>
          </cell>
          <cell r="J213">
            <v>0</v>
          </cell>
          <cell r="K213">
            <v>0</v>
          </cell>
          <cell r="L213">
            <v>0</v>
          </cell>
        </row>
        <row r="214">
          <cell r="A214" t="str">
            <v>P84</v>
          </cell>
          <cell r="B214" t="str">
            <v>GGGE</v>
          </cell>
          <cell r="C214" t="str">
            <v>EGGE</v>
          </cell>
          <cell r="D214" t="str">
            <v>GX0</v>
          </cell>
          <cell r="E214" t="str">
            <v>EX0</v>
          </cell>
          <cell r="G214" t="str">
            <v>Terrains administratifs</v>
          </cell>
          <cell r="H214" t="str">
            <v>Terrains administratifs</v>
          </cell>
          <cell r="I214" t="str">
            <v>EUR</v>
          </cell>
          <cell r="J214" t="str">
            <v>EUR</v>
          </cell>
          <cell r="K214" t="str">
            <v>964.710.59</v>
          </cell>
          <cell r="L214" t="str">
            <v>962.710.59</v>
          </cell>
        </row>
        <row r="215">
          <cell r="A215" t="str">
            <v>P85</v>
          </cell>
          <cell r="B215" t="str">
            <v>GBGE</v>
          </cell>
          <cell r="C215" t="str">
            <v>EBGE</v>
          </cell>
          <cell r="D215" t="str">
            <v>GX1</v>
          </cell>
          <cell r="E215" t="str">
            <v>EX1</v>
          </cell>
          <cell r="G215" t="str">
            <v>Bâtiments administratifs</v>
          </cell>
          <cell r="H215" t="str">
            <v>Bâtiments administratifs</v>
          </cell>
          <cell r="I215" t="str">
            <v>EUR</v>
          </cell>
          <cell r="J215" t="str">
            <v>EUR</v>
          </cell>
          <cell r="K215" t="str">
            <v>964.710.59</v>
          </cell>
          <cell r="L215" t="str">
            <v>962.710.59</v>
          </cell>
        </row>
        <row r="216">
          <cell r="A216" t="str">
            <v>P86</v>
          </cell>
          <cell r="B216" t="str">
            <v>GXFI</v>
          </cell>
          <cell r="C216" t="str">
            <v>EXFI</v>
          </cell>
          <cell r="D216" t="str">
            <v>GX2</v>
          </cell>
          <cell r="E216" t="str">
            <v>EX2</v>
          </cell>
          <cell r="G216" t="str">
            <v>Mobilier &amp; aménagement</v>
          </cell>
          <cell r="H216" t="str">
            <v>Mobilier &amp; aménagement</v>
          </cell>
          <cell r="I216" t="str">
            <v>EUR</v>
          </cell>
          <cell r="J216" t="str">
            <v>EUR</v>
          </cell>
          <cell r="K216" t="str">
            <v>964.710.59</v>
          </cell>
          <cell r="L216" t="str">
            <v>962.710.59</v>
          </cell>
        </row>
        <row r="217">
          <cell r="A217" t="str">
            <v>P87</v>
          </cell>
          <cell r="B217" t="str">
            <v>GXOM</v>
          </cell>
          <cell r="C217" t="str">
            <v>EXOM</v>
          </cell>
          <cell r="D217" t="str">
            <v>GX3</v>
          </cell>
          <cell r="E217" t="str">
            <v>EX3</v>
          </cell>
          <cell r="G217" t="str">
            <v>Outillage &amp; équipement laboratoire</v>
          </cell>
          <cell r="H217" t="str">
            <v>Outillage &amp; équipement laboratoire</v>
          </cell>
          <cell r="I217" t="str">
            <v>EUR</v>
          </cell>
          <cell r="J217" t="str">
            <v>EUR</v>
          </cell>
          <cell r="K217" t="str">
            <v>964.710.59</v>
          </cell>
          <cell r="L217" t="str">
            <v>962.710.59</v>
          </cell>
        </row>
        <row r="218">
          <cell r="A218" t="str">
            <v>P88</v>
          </cell>
          <cell r="B218" t="str">
            <v>GXIF</v>
          </cell>
          <cell r="C218" t="str">
            <v>EXIT</v>
          </cell>
          <cell r="D218" t="str">
            <v>GX4</v>
          </cell>
          <cell r="E218" t="str">
            <v>EX4</v>
          </cell>
          <cell r="G218" t="str">
            <v>Equipement informatique</v>
          </cell>
          <cell r="H218" t="str">
            <v>Equipement informatique</v>
          </cell>
          <cell r="I218" t="str">
            <v>EUR</v>
          </cell>
          <cell r="J218" t="str">
            <v>EUR</v>
          </cell>
          <cell r="K218" t="str">
            <v>964.710.59</v>
          </cell>
          <cell r="L218" t="str">
            <v>962.710.59</v>
          </cell>
        </row>
        <row r="219">
          <cell r="A219" t="str">
            <v>P88</v>
          </cell>
          <cell r="B219" t="str">
            <v>GXIT</v>
          </cell>
          <cell r="C219" t="str">
            <v>EXIF</v>
          </cell>
          <cell r="D219" t="str">
            <v>GX4</v>
          </cell>
          <cell r="E219" t="str">
            <v>EX4</v>
          </cell>
          <cell r="G219" t="str">
            <v>Equipement informatique FIP</v>
          </cell>
          <cell r="H219" t="str">
            <v>Equipement informatique FIP</v>
          </cell>
          <cell r="I219" t="str">
            <v>EUR</v>
          </cell>
          <cell r="J219" t="str">
            <v>EUR</v>
          </cell>
          <cell r="K219" t="str">
            <v>964.710.59</v>
          </cell>
          <cell r="L219" t="str">
            <v>962.710.59</v>
          </cell>
        </row>
        <row r="220">
          <cell r="A220" t="str">
            <v>P89</v>
          </cell>
          <cell r="B220" t="str">
            <v>GXVE</v>
          </cell>
          <cell r="C220" t="str">
            <v>EXVE</v>
          </cell>
          <cell r="D220" t="str">
            <v>GX6</v>
          </cell>
          <cell r="E220" t="str">
            <v>EX6</v>
          </cell>
          <cell r="G220" t="str">
            <v>Matériel roulant</v>
          </cell>
          <cell r="H220" t="str">
            <v>Matériel roulant</v>
          </cell>
          <cell r="I220" t="str">
            <v>EUR</v>
          </cell>
          <cell r="J220" t="str">
            <v>EUR</v>
          </cell>
          <cell r="K220" t="str">
            <v>964.710.59</v>
          </cell>
          <cell r="L220" t="str">
            <v>962.710.59</v>
          </cell>
        </row>
        <row r="221">
          <cell r="A221" t="str">
            <v>P89</v>
          </cell>
          <cell r="B221" t="str">
            <v>GXVF</v>
          </cell>
          <cell r="C221" t="str">
            <v>EXVF</v>
          </cell>
          <cell r="D221" t="str">
            <v>GX6</v>
          </cell>
          <cell r="E221" t="str">
            <v>EX6</v>
          </cell>
          <cell r="G221" t="str">
            <v>Matériel roulant FIP</v>
          </cell>
          <cell r="H221" t="str">
            <v>Matériel roulant FIP</v>
          </cell>
          <cell r="I221" t="str">
            <v>EUR</v>
          </cell>
          <cell r="J221" t="str">
            <v>EUR</v>
          </cell>
          <cell r="K221" t="str">
            <v>964.710.59</v>
          </cell>
          <cell r="L221" t="str">
            <v>962.710.59</v>
          </cell>
        </row>
        <row r="222">
          <cell r="A222" t="str">
            <v>P92</v>
          </cell>
          <cell r="B222" t="str">
            <v>GVCL</v>
          </cell>
          <cell r="C222" t="str">
            <v>x</v>
          </cell>
          <cell r="D222" t="str">
            <v>GVC</v>
          </cell>
          <cell r="E222">
            <v>0</v>
          </cell>
          <cell r="G222" t="str">
            <v xml:space="preserve"> Installations hors réseau</v>
          </cell>
          <cell r="H222" t="str">
            <v/>
          </cell>
          <cell r="I222" t="str">
            <v>EUR</v>
          </cell>
          <cell r="J222" t="str">
            <v/>
          </cell>
          <cell r="K222">
            <v>0</v>
          </cell>
          <cell r="L222">
            <v>0</v>
          </cell>
        </row>
        <row r="223">
          <cell r="A223">
            <v>0</v>
          </cell>
          <cell r="B223">
            <v>0</v>
          </cell>
          <cell r="C223">
            <v>0</v>
          </cell>
          <cell r="D223">
            <v>0</v>
          </cell>
          <cell r="E223">
            <v>0</v>
          </cell>
          <cell r="H223">
            <v>0</v>
          </cell>
          <cell r="I223">
            <v>0</v>
          </cell>
          <cell r="J223">
            <v>0</v>
          </cell>
          <cell r="K223">
            <v>0</v>
          </cell>
          <cell r="L223">
            <v>0</v>
          </cell>
        </row>
      </sheetData>
      <sheetData sheetId="7">
        <row r="1">
          <cell r="A1" t="str">
            <v>Données quantitatives</v>
          </cell>
          <cell r="B1">
            <v>0</v>
          </cell>
          <cell r="C1">
            <v>0</v>
          </cell>
          <cell r="D1" t="str">
            <v>PPA 2020-2024</v>
          </cell>
          <cell r="E1">
            <v>0</v>
          </cell>
          <cell r="F1">
            <v>0</v>
          </cell>
          <cell r="G1">
            <v>0</v>
          </cell>
          <cell r="H1">
            <v>0</v>
          </cell>
          <cell r="I1">
            <v>0</v>
          </cell>
          <cell r="J1" t="str">
            <v>REALITY</v>
          </cell>
          <cell r="K1">
            <v>0</v>
          </cell>
          <cell r="L1">
            <v>0</v>
          </cell>
          <cell r="M1">
            <v>0</v>
          </cell>
          <cell r="N1">
            <v>0</v>
          </cell>
          <cell r="O1">
            <v>0</v>
          </cell>
          <cell r="P1">
            <v>0</v>
          </cell>
          <cell r="Q1">
            <v>0</v>
          </cell>
          <cell r="R1">
            <v>0</v>
          </cell>
          <cell r="S1">
            <v>0</v>
          </cell>
          <cell r="T1">
            <v>0</v>
          </cell>
          <cell r="U1">
            <v>0</v>
          </cell>
          <cell r="V1">
            <v>0</v>
          </cell>
          <cell r="W1">
            <v>0</v>
          </cell>
          <cell r="X1">
            <v>0</v>
          </cell>
          <cell r="Y1">
            <v>0</v>
          </cell>
        </row>
        <row r="2">
          <cell r="A2">
            <v>0</v>
          </cell>
          <cell r="B2">
            <v>0</v>
          </cell>
          <cell r="C2">
            <v>0</v>
          </cell>
          <cell r="D2" t="str">
            <v>P 2019</v>
          </cell>
          <cell r="E2" t="str">
            <v>P 2020</v>
          </cell>
          <cell r="F2" t="str">
            <v>P 2021</v>
          </cell>
          <cell r="G2" t="str">
            <v>P 2022</v>
          </cell>
          <cell r="H2" t="str">
            <v>P 2023</v>
          </cell>
          <cell r="I2" t="str">
            <v>P 2024</v>
          </cell>
          <cell r="J2" t="str">
            <v>R 2009</v>
          </cell>
          <cell r="K2" t="str">
            <v>R 2010</v>
          </cell>
          <cell r="L2" t="str">
            <v>R 2011</v>
          </cell>
          <cell r="M2" t="str">
            <v>R 2012</v>
          </cell>
          <cell r="N2" t="str">
            <v>R 2013</v>
          </cell>
          <cell r="O2" t="str">
            <v>R 2014</v>
          </cell>
          <cell r="P2" t="str">
            <v>R 2015</v>
          </cell>
          <cell r="Q2" t="str">
            <v>R 2016</v>
          </cell>
          <cell r="R2" t="str">
            <v>R 2017</v>
          </cell>
          <cell r="S2" t="str">
            <v>R 2018</v>
          </cell>
          <cell r="T2" t="str">
            <v>R 2019</v>
          </cell>
          <cell r="U2" t="str">
            <v>R 2020</v>
          </cell>
          <cell r="V2" t="str">
            <v>R 2021</v>
          </cell>
          <cell r="W2" t="str">
            <v>R 2022</v>
          </cell>
          <cell r="X2" t="str">
            <v>R 2023</v>
          </cell>
          <cell r="Y2" t="str">
            <v>R 2024</v>
          </cell>
        </row>
        <row r="3">
          <cell r="A3">
            <v>0</v>
          </cell>
          <cell r="B3">
            <v>0</v>
          </cell>
          <cell r="C3">
            <v>0</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row>
        <row r="4">
          <cell r="A4" t="str">
            <v>Effectif moyen  (ETP)</v>
          </cell>
          <cell r="B4">
            <v>0</v>
          </cell>
          <cell r="C4">
            <v>0</v>
          </cell>
          <cell r="D4">
            <v>0</v>
          </cell>
          <cell r="E4">
            <v>0</v>
          </cell>
          <cell r="F4">
            <v>0</v>
          </cell>
          <cell r="G4">
            <v>0</v>
          </cell>
          <cell r="H4">
            <v>0</v>
          </cell>
          <cell r="I4">
            <v>0</v>
          </cell>
          <cell r="J4">
            <v>0</v>
          </cell>
          <cell r="K4">
            <v>0</v>
          </cell>
          <cell r="L4">
            <v>0</v>
          </cell>
          <cell r="M4">
            <v>0</v>
          </cell>
          <cell r="N4">
            <v>0</v>
          </cell>
          <cell r="Q4">
            <v>0</v>
          </cell>
        </row>
        <row r="5">
          <cell r="A5" t="str">
            <v>Cadres</v>
          </cell>
          <cell r="B5">
            <v>0</v>
          </cell>
          <cell r="C5">
            <v>5</v>
          </cell>
          <cell r="D5">
            <v>185.12</v>
          </cell>
          <cell r="E5">
            <v>212.55</v>
          </cell>
          <cell r="F5">
            <v>185.12</v>
          </cell>
          <cell r="G5">
            <v>185.12</v>
          </cell>
          <cell r="H5">
            <v>185.12</v>
          </cell>
          <cell r="I5">
            <v>185.12</v>
          </cell>
          <cell r="J5">
            <v>112.59</v>
          </cell>
          <cell r="K5">
            <v>129.74</v>
          </cell>
          <cell r="L5">
            <v>136.83000000000001</v>
          </cell>
          <cell r="M5">
            <v>149.93</v>
          </cell>
          <cell r="N5">
            <v>157.41999999999999</v>
          </cell>
          <cell r="O5">
            <v>161.72999999999999</v>
          </cell>
          <cell r="P5">
            <v>165.65</v>
          </cell>
          <cell r="Q5">
            <v>170.07</v>
          </cell>
          <cell r="R5">
            <v>177.94</v>
          </cell>
          <cell r="S5">
            <v>182.56</v>
          </cell>
        </row>
        <row r="6">
          <cell r="A6" t="str">
            <v>Barémisés</v>
          </cell>
          <cell r="B6">
            <v>0</v>
          </cell>
          <cell r="C6">
            <v>6</v>
          </cell>
          <cell r="D6">
            <v>837.49083811734693</v>
          </cell>
          <cell r="E6">
            <v>842.80083811734687</v>
          </cell>
          <cell r="F6">
            <v>838.8908381173469</v>
          </cell>
          <cell r="G6">
            <v>837.49083811734693</v>
          </cell>
          <cell r="H6">
            <v>837.49083811734693</v>
          </cell>
          <cell r="I6">
            <v>837.49083811734693</v>
          </cell>
          <cell r="J6">
            <v>886.08999999999992</v>
          </cell>
          <cell r="K6">
            <v>887.92</v>
          </cell>
          <cell r="L6">
            <v>879.27</v>
          </cell>
          <cell r="M6">
            <v>856.93</v>
          </cell>
          <cell r="N6">
            <v>844.4</v>
          </cell>
          <cell r="O6">
            <v>836.68239166666672</v>
          </cell>
          <cell r="P6">
            <v>803.25441666666666</v>
          </cell>
          <cell r="Q6">
            <v>790.34</v>
          </cell>
          <cell r="R6">
            <v>795.58</v>
          </cell>
          <cell r="S6">
            <v>804.4</v>
          </cell>
        </row>
        <row r="7">
          <cell r="A7" t="str">
            <v>Marge équitable</v>
          </cell>
          <cell r="B7">
            <v>0</v>
          </cell>
          <cell r="C7">
            <v>0</v>
          </cell>
          <cell r="D7">
            <v>0</v>
          </cell>
          <cell r="E7">
            <v>0</v>
          </cell>
          <cell r="F7">
            <v>0</v>
          </cell>
          <cell r="G7">
            <v>0</v>
          </cell>
          <cell r="H7">
            <v>0</v>
          </cell>
          <cell r="I7">
            <v>0</v>
          </cell>
          <cell r="J7">
            <v>0</v>
          </cell>
          <cell r="K7">
            <v>0</v>
          </cell>
          <cell r="L7">
            <v>0</v>
          </cell>
          <cell r="M7">
            <v>0</v>
          </cell>
          <cell r="N7">
            <v>0</v>
          </cell>
          <cell r="Q7">
            <v>0</v>
          </cell>
          <cell r="R7">
            <v>0</v>
          </cell>
        </row>
        <row r="8">
          <cell r="A8" t="str">
            <v>Tsr</v>
          </cell>
          <cell r="B8">
            <v>0</v>
          </cell>
          <cell r="C8">
            <v>8</v>
          </cell>
          <cell r="D8">
            <v>3.6999999999999998E-2</v>
          </cell>
          <cell r="E8">
            <v>2.2000000000000002E-2</v>
          </cell>
          <cell r="F8">
            <v>2.2000000000000002E-2</v>
          </cell>
          <cell r="G8">
            <v>2.1999999999999999E-2</v>
          </cell>
          <cell r="H8">
            <v>2.8000000000000001E-2</v>
          </cell>
          <cell r="I8">
            <v>3.3000000000000002E-2</v>
          </cell>
          <cell r="J8">
            <v>3.9431000000000001E-2</v>
          </cell>
          <cell r="K8">
            <v>3.4374000000000002E-2</v>
          </cell>
          <cell r="L8">
            <v>4.20448E-2</v>
          </cell>
          <cell r="M8">
            <v>2.9804000000000001E-2</v>
          </cell>
          <cell r="N8">
            <v>2.4334999999999999E-2</v>
          </cell>
          <cell r="O8">
            <v>1.7247999999999999E-2</v>
          </cell>
          <cell r="P8">
            <v>8.6020000000000003E-3</v>
          </cell>
          <cell r="Q8">
            <v>4.8647999999999999E-3</v>
          </cell>
          <cell r="R8">
            <v>2.1999999999999999E-2</v>
          </cell>
          <cell r="S8">
            <v>2.1999999999999999E-2</v>
          </cell>
          <cell r="T8">
            <v>2.1999999999999999E-2</v>
          </cell>
        </row>
        <row r="9">
          <cell r="A9" t="str">
            <v>Pr</v>
          </cell>
          <cell r="B9">
            <v>0</v>
          </cell>
          <cell r="C9">
            <v>9</v>
          </cell>
          <cell r="D9">
            <v>4.4999999999999998E-2</v>
          </cell>
          <cell r="E9">
            <v>4.4999999999999998E-2</v>
          </cell>
          <cell r="F9">
            <v>4.4999999999999998E-2</v>
          </cell>
          <cell r="G9">
            <v>4.4999999999999998E-2</v>
          </cell>
          <cell r="H9">
            <v>4.4999999999999998E-2</v>
          </cell>
          <cell r="I9">
            <v>4.4999999999999998E-2</v>
          </cell>
          <cell r="J9">
            <v>3.5000000000000003E-2</v>
          </cell>
          <cell r="K9">
            <v>3.5000000000000003E-2</v>
          </cell>
          <cell r="L9">
            <v>3.5000000000000003E-2</v>
          </cell>
          <cell r="M9">
            <v>3.5000000000000003E-2</v>
          </cell>
          <cell r="N9">
            <v>3.5000000000000003E-2</v>
          </cell>
          <cell r="O9">
            <v>3.5000000000000003E-2</v>
          </cell>
          <cell r="P9">
            <v>4.4999999999999998E-2</v>
          </cell>
          <cell r="Q9">
            <v>4.4999999999999998E-2</v>
          </cell>
          <cell r="R9">
            <v>4.4999999999999998E-2</v>
          </cell>
          <cell r="S9">
            <v>4.4999999999999998E-2</v>
          </cell>
          <cell r="T9">
            <v>4.4999999999999998E-2</v>
          </cell>
        </row>
        <row r="10">
          <cell r="A10" t="str">
            <v>bêta</v>
          </cell>
          <cell r="B10">
            <v>0</v>
          </cell>
          <cell r="C10">
            <v>10</v>
          </cell>
          <cell r="D10">
            <v>0.7</v>
          </cell>
          <cell r="E10">
            <v>0.7</v>
          </cell>
          <cell r="F10">
            <v>0.7</v>
          </cell>
          <cell r="G10">
            <v>0.7</v>
          </cell>
          <cell r="H10">
            <v>0.7</v>
          </cell>
          <cell r="I10">
            <v>0.7</v>
          </cell>
          <cell r="J10">
            <v>0.65</v>
          </cell>
          <cell r="K10">
            <v>0.65</v>
          </cell>
          <cell r="L10">
            <v>0.65</v>
          </cell>
          <cell r="M10">
            <v>0.65</v>
          </cell>
          <cell r="N10">
            <v>0.65</v>
          </cell>
          <cell r="O10">
            <v>0.65</v>
          </cell>
          <cell r="P10">
            <v>0.7</v>
          </cell>
          <cell r="Q10">
            <v>0.7</v>
          </cell>
          <cell r="R10">
            <v>0.7</v>
          </cell>
          <cell r="S10">
            <v>0.7</v>
          </cell>
          <cell r="T10">
            <v>0.7</v>
          </cell>
        </row>
        <row r="11">
          <cell r="A11" t="str">
            <v>spread</v>
          </cell>
          <cell r="B11">
            <v>0</v>
          </cell>
          <cell r="C11">
            <v>11</v>
          </cell>
          <cell r="D11">
            <v>0.01</v>
          </cell>
          <cell r="E11">
            <v>0.01</v>
          </cell>
          <cell r="F11">
            <v>0.01</v>
          </cell>
          <cell r="G11">
            <v>0.01</v>
          </cell>
          <cell r="H11">
            <v>0.01</v>
          </cell>
          <cell r="I11">
            <v>0.01</v>
          </cell>
          <cell r="J11">
            <v>7.0000000000000001E-3</v>
          </cell>
          <cell r="K11">
            <v>7.0000000000000001E-3</v>
          </cell>
          <cell r="L11">
            <v>7.0000000000000001E-3</v>
          </cell>
          <cell r="M11">
            <v>7.0000000000000001E-3</v>
          </cell>
          <cell r="N11">
            <v>7.0000000000000001E-3</v>
          </cell>
          <cell r="O11">
            <v>7.0000000000000001E-3</v>
          </cell>
          <cell r="P11">
            <v>0.01</v>
          </cell>
          <cell r="Q11">
            <v>0.01</v>
          </cell>
          <cell r="R11">
            <v>0.01</v>
          </cell>
          <cell r="S11">
            <v>0.01</v>
          </cell>
          <cell r="T11">
            <v>0.01</v>
          </cell>
        </row>
        <row r="12">
          <cell r="A12" t="str">
            <v>gearing</v>
          </cell>
          <cell r="B12">
            <v>0</v>
          </cell>
          <cell r="C12">
            <v>12</v>
          </cell>
          <cell r="D12">
            <v>0.4</v>
          </cell>
          <cell r="E12">
            <v>0.4</v>
          </cell>
          <cell r="F12">
            <v>0.4</v>
          </cell>
          <cell r="G12">
            <v>0.4</v>
          </cell>
          <cell r="H12">
            <v>0.4</v>
          </cell>
          <cell r="I12">
            <v>0.4</v>
          </cell>
          <cell r="J12">
            <v>0.33</v>
          </cell>
          <cell r="K12">
            <v>0.33</v>
          </cell>
          <cell r="L12">
            <v>0.33</v>
          </cell>
          <cell r="M12">
            <v>0.33</v>
          </cell>
          <cell r="N12">
            <v>0.33</v>
          </cell>
          <cell r="O12">
            <v>0.33</v>
          </cell>
          <cell r="P12">
            <v>0.4</v>
          </cell>
          <cell r="Q12">
            <v>0.4</v>
          </cell>
          <cell r="R12">
            <v>0.4</v>
          </cell>
          <cell r="S12">
            <v>0.4</v>
          </cell>
          <cell r="T12">
            <v>0.4</v>
          </cell>
        </row>
        <row r="13">
          <cell r="A13" t="str">
            <v>Cap</v>
          </cell>
          <cell r="B13">
            <v>0</v>
          </cell>
          <cell r="C13">
            <v>13</v>
          </cell>
          <cell r="D13">
            <v>0</v>
          </cell>
          <cell r="E13">
            <v>0</v>
          </cell>
          <cell r="F13">
            <v>-7.4999999999999997E-3</v>
          </cell>
          <cell r="G13">
            <v>-7.4999999999999997E-3</v>
          </cell>
          <cell r="H13">
            <v>-7.4999999999999997E-3</v>
          </cell>
          <cell r="I13">
            <v>-7.4999999999999997E-3</v>
          </cell>
          <cell r="J13">
            <v>-2.5000000000000001E-2</v>
          </cell>
          <cell r="K13">
            <v>0</v>
          </cell>
          <cell r="L13">
            <v>0</v>
          </cell>
          <cell r="M13">
            <v>0</v>
          </cell>
          <cell r="N13">
            <v>0</v>
          </cell>
          <cell r="O13">
            <v>0</v>
          </cell>
          <cell r="P13">
            <v>0</v>
          </cell>
          <cell r="Q13">
            <v>-7.4999999999999997E-3</v>
          </cell>
          <cell r="R13">
            <v>-7.4999999999999997E-3</v>
          </cell>
          <cell r="S13">
            <v>-7.4999999999999997E-3</v>
          </cell>
          <cell r="T13">
            <v>-7.4999999999999997E-3</v>
          </cell>
        </row>
        <row r="14">
          <cell r="A14" t="str">
            <v>Tax</v>
          </cell>
          <cell r="B14">
            <v>0</v>
          </cell>
          <cell r="C14">
            <v>14</v>
          </cell>
          <cell r="D14">
            <v>0.29580000000000001</v>
          </cell>
          <cell r="E14">
            <v>0.25</v>
          </cell>
          <cell r="F14">
            <v>0.25</v>
          </cell>
          <cell r="G14">
            <v>0.25</v>
          </cell>
          <cell r="H14">
            <v>0.25</v>
          </cell>
          <cell r="I14">
            <v>0.25</v>
          </cell>
          <cell r="J14">
            <v>4.0147249891728014E-2</v>
          </cell>
          <cell r="K14">
            <v>4.0147249891728014E-2</v>
          </cell>
          <cell r="L14">
            <v>4.0147249891728014E-2</v>
          </cell>
          <cell r="M14">
            <v>0</v>
          </cell>
          <cell r="N14">
            <v>0</v>
          </cell>
          <cell r="O14">
            <v>0</v>
          </cell>
          <cell r="P14">
            <v>0.33989999999999998</v>
          </cell>
          <cell r="Q14">
            <v>0.29580000000000001</v>
          </cell>
          <cell r="R14">
            <v>0.29580000000000001</v>
          </cell>
          <cell r="S14">
            <v>0.29580000000000001</v>
          </cell>
          <cell r="T14">
            <v>0.29580000000000001</v>
          </cell>
        </row>
        <row r="15">
          <cell r="A15" t="str">
            <v>Inotio</v>
          </cell>
          <cell r="B15">
            <v>0</v>
          </cell>
          <cell r="C15">
            <v>15</v>
          </cell>
          <cell r="D15">
            <v>7.26E-3</v>
          </cell>
          <cell r="E15">
            <v>7.5000000000000002E-4</v>
          </cell>
          <cell r="F15">
            <v>9.2000000000000003E-4</v>
          </cell>
          <cell r="G15">
            <v>1.34E-3</v>
          </cell>
          <cell r="H15">
            <v>1.8400000000000001E-3</v>
          </cell>
          <cell r="I15">
            <v>2.3400000000000001E-3</v>
          </cell>
          <cell r="J15">
            <v>0</v>
          </cell>
          <cell r="K15">
            <v>0</v>
          </cell>
          <cell r="L15">
            <v>0</v>
          </cell>
          <cell r="M15">
            <v>0</v>
          </cell>
          <cell r="N15">
            <v>0</v>
          </cell>
          <cell r="O15">
            <v>0</v>
          </cell>
          <cell r="P15">
            <v>1.6299999999999999E-2</v>
          </cell>
          <cell r="Q15">
            <v>1.1310000000000001E-2</v>
          </cell>
          <cell r="R15">
            <v>2.3700000000000001E-3</v>
          </cell>
          <cell r="S15">
            <v>7.4599999999999996E-3</v>
          </cell>
          <cell r="T15">
            <v>7.26E-3</v>
          </cell>
        </row>
        <row r="16">
          <cell r="A16" t="str">
            <v>iKPI</v>
          </cell>
          <cell r="B16">
            <v>0</v>
          </cell>
          <cell r="C16">
            <v>16</v>
          </cell>
          <cell r="D16">
            <v>2.75E-2</v>
          </cell>
          <cell r="E16">
            <v>2.75E-2</v>
          </cell>
          <cell r="F16">
            <v>2.75E-2</v>
          </cell>
          <cell r="G16">
            <v>2.75E-2</v>
          </cell>
          <cell r="H16">
            <v>2.75E-2</v>
          </cell>
          <cell r="I16">
            <v>2.75E-2</v>
          </cell>
          <cell r="J16">
            <v>0</v>
          </cell>
          <cell r="K16">
            <v>0</v>
          </cell>
          <cell r="L16">
            <v>0</v>
          </cell>
          <cell r="M16">
            <v>0</v>
          </cell>
          <cell r="N16">
            <v>0</v>
          </cell>
          <cell r="O16">
            <v>0</v>
          </cell>
          <cell r="P16">
            <v>0</v>
          </cell>
          <cell r="Q16">
            <v>0</v>
          </cell>
          <cell r="R16">
            <v>0</v>
          </cell>
        </row>
        <row r="17">
          <cell r="A17" t="str">
            <v>Inflation</v>
          </cell>
          <cell r="B17">
            <v>0</v>
          </cell>
          <cell r="C17">
            <v>0</v>
          </cell>
          <cell r="D17">
            <v>0</v>
          </cell>
          <cell r="E17">
            <v>0</v>
          </cell>
          <cell r="F17">
            <v>0</v>
          </cell>
          <cell r="G17">
            <v>0</v>
          </cell>
          <cell r="H17">
            <v>0</v>
          </cell>
          <cell r="I17">
            <v>0</v>
          </cell>
          <cell r="J17">
            <v>0</v>
          </cell>
          <cell r="K17">
            <v>0</v>
          </cell>
          <cell r="L17">
            <v>0</v>
          </cell>
          <cell r="N17">
            <v>0</v>
          </cell>
          <cell r="Q17">
            <v>0</v>
          </cell>
        </row>
        <row r="18">
          <cell r="A18" t="str">
            <v>Ip ante</v>
          </cell>
          <cell r="B18">
            <v>0</v>
          </cell>
          <cell r="C18">
            <v>18</v>
          </cell>
          <cell r="D18">
            <v>1.7344274524431214E-2</v>
          </cell>
          <cell r="E18">
            <v>1.4999999999999999E-2</v>
          </cell>
          <cell r="F18">
            <v>1.6E-2</v>
          </cell>
          <cell r="G18">
            <v>1.7999999999999999E-2</v>
          </cell>
          <cell r="H18">
            <v>1.7999999999999999E-2</v>
          </cell>
          <cell r="I18">
            <v>1.9E-2</v>
          </cell>
          <cell r="J18">
            <v>5.3494382022470834E-3</v>
          </cell>
          <cell r="K18">
            <v>2.0233532400392162E-2</v>
          </cell>
          <cell r="L18">
            <v>1.6E-2</v>
          </cell>
          <cell r="M18">
            <v>1.6E-2</v>
          </cell>
          <cell r="N18">
            <v>0</v>
          </cell>
          <cell r="O18">
            <v>1.7344274524431214E-2</v>
          </cell>
          <cell r="P18">
            <v>1.4999999999999999E-2</v>
          </cell>
          <cell r="Q18">
            <v>1.6E-2</v>
          </cell>
          <cell r="R18">
            <v>1.7999999999999999E-2</v>
          </cell>
          <cell r="S18">
            <v>1.7999999999999999E-2</v>
          </cell>
          <cell r="T18">
            <v>1.9E-2</v>
          </cell>
        </row>
        <row r="19">
          <cell r="A19" t="str">
            <v>Ip post</v>
          </cell>
          <cell r="B19">
            <v>0</v>
          </cell>
          <cell r="C19">
            <v>19</v>
          </cell>
          <cell r="D19">
            <v>0</v>
          </cell>
          <cell r="E19">
            <v>0</v>
          </cell>
          <cell r="F19">
            <v>0</v>
          </cell>
          <cell r="G19">
            <v>0</v>
          </cell>
          <cell r="H19">
            <v>0</v>
          </cell>
          <cell r="I19">
            <v>0</v>
          </cell>
          <cell r="J19">
            <v>2.6067415730337551E-3</v>
          </cell>
          <cell r="K19">
            <v>3.1020261789492576E-2</v>
          </cell>
          <cell r="L19">
            <v>3.4869565217391374E-2</v>
          </cell>
          <cell r="M19">
            <v>2.23E-2</v>
          </cell>
          <cell r="N19">
            <v>9.7000000000000003E-3</v>
          </cell>
          <cell r="O19">
            <v>-3.7863690713431097E-3</v>
          </cell>
          <cell r="P19">
            <v>5.6142881871841244E-3</v>
          </cell>
          <cell r="Q19">
            <v>1.9738856817224537E-2</v>
          </cell>
          <cell r="R19">
            <v>2.1243179887690422E-2</v>
          </cell>
          <cell r="S19">
            <v>2.0555767034640349E-2</v>
          </cell>
        </row>
        <row r="20">
          <cell r="A20" t="str">
            <v>IPC</v>
          </cell>
          <cell r="B20">
            <v>0</v>
          </cell>
          <cell r="C20">
            <v>20</v>
          </cell>
          <cell r="D20">
            <v>109.1</v>
          </cell>
          <cell r="E20">
            <v>110.78</v>
          </cell>
          <cell r="F20">
            <v>0</v>
          </cell>
          <cell r="G20">
            <v>0</v>
          </cell>
          <cell r="H20">
            <v>0</v>
          </cell>
          <cell r="I20">
            <v>0</v>
          </cell>
          <cell r="J20">
            <v>90.896699999999996</v>
          </cell>
          <cell r="K20">
            <v>92.886700000000005</v>
          </cell>
          <cell r="L20">
            <v>96.167500000000004</v>
          </cell>
          <cell r="M20">
            <v>98.898340000000005</v>
          </cell>
          <cell r="N20">
            <v>99.999167</v>
          </cell>
          <cell r="O20">
            <v>100.339167</v>
          </cell>
          <cell r="P20">
            <v>100.90249999999999</v>
          </cell>
          <cell r="Q20">
            <v>102.8942</v>
          </cell>
          <cell r="R20">
            <v>105.08</v>
          </cell>
          <cell r="S20">
            <v>107.24</v>
          </cell>
          <cell r="T20">
            <v>0</v>
          </cell>
        </row>
        <row r="21">
          <cell r="A21" t="str">
            <v>IPC_rdv</v>
          </cell>
          <cell r="B21">
            <v>77.5</v>
          </cell>
          <cell r="C21">
            <v>21</v>
          </cell>
          <cell r="D21">
            <v>107.43</v>
          </cell>
          <cell r="E21">
            <v>108.96</v>
          </cell>
          <cell r="F21">
            <v>110.73</v>
          </cell>
          <cell r="G21">
            <v>112.72</v>
          </cell>
          <cell r="H21">
            <v>114.75</v>
          </cell>
          <cell r="I21">
            <v>116.93</v>
          </cell>
          <cell r="J21">
            <v>90.89</v>
          </cell>
          <cell r="K21">
            <v>91.13</v>
          </cell>
          <cell r="L21">
            <v>93.96</v>
          </cell>
          <cell r="M21">
            <v>97.23</v>
          </cell>
          <cell r="N21">
            <v>99.4</v>
          </cell>
          <cell r="O21">
            <v>100.36</v>
          </cell>
          <cell r="P21">
            <v>99.98</v>
          </cell>
          <cell r="Q21">
            <v>101.48</v>
          </cell>
          <cell r="R21">
            <v>103.54</v>
          </cell>
          <cell r="S21">
            <v>105.75</v>
          </cell>
          <cell r="T21">
            <v>0</v>
          </cell>
        </row>
        <row r="22">
          <cell r="A22" t="str">
            <v>Taux d'intérêt</v>
          </cell>
          <cell r="B22">
            <v>0</v>
          </cell>
          <cell r="C22">
            <v>0</v>
          </cell>
          <cell r="D22">
            <v>0</v>
          </cell>
          <cell r="E22">
            <v>0</v>
          </cell>
          <cell r="F22">
            <v>0</v>
          </cell>
          <cell r="G22">
            <v>0</v>
          </cell>
          <cell r="H22">
            <v>0</v>
          </cell>
          <cell r="I22">
            <v>0</v>
          </cell>
          <cell r="J22">
            <v>0</v>
          </cell>
          <cell r="K22">
            <v>0</v>
          </cell>
          <cell r="L22">
            <v>0</v>
          </cell>
        </row>
        <row r="23">
          <cell r="A23" t="str">
            <v>Euribor 3 mois</v>
          </cell>
          <cell r="B23">
            <v>0</v>
          </cell>
          <cell r="C23">
            <v>23</v>
          </cell>
          <cell r="D23">
            <v>-3.0000000000000001E-3</v>
          </cell>
          <cell r="E23">
            <v>-1E-3</v>
          </cell>
          <cell r="F23">
            <v>5.0000000000000001E-3</v>
          </cell>
          <cell r="G23">
            <v>1.0999999999999999E-2</v>
          </cell>
          <cell r="H23">
            <v>1.7000000000000001E-2</v>
          </cell>
          <cell r="I23">
            <v>2.3E-2</v>
          </cell>
          <cell r="J23">
            <v>1.218E-2</v>
          </cell>
          <cell r="K23">
            <v>8.1300000000000001E-3</v>
          </cell>
          <cell r="L23">
            <v>1.393E-2</v>
          </cell>
          <cell r="M23">
            <v>5.7099999999999998E-3</v>
          </cell>
          <cell r="N23">
            <v>2.2000000000000001E-3</v>
          </cell>
          <cell r="O23">
            <v>2.0899999999999998E-3</v>
          </cell>
          <cell r="P23">
            <v>-2.0000000000000001E-4</v>
          </cell>
          <cell r="Q23">
            <v>-2.65E-3</v>
          </cell>
          <cell r="R23">
            <v>-3.29E-3</v>
          </cell>
          <cell r="S23">
            <v>-3.2200000000000002E-3</v>
          </cell>
        </row>
        <row r="24">
          <cell r="A24" t="str">
            <v>LoanSpread</v>
          </cell>
          <cell r="B24">
            <v>0</v>
          </cell>
          <cell r="C24">
            <v>24</v>
          </cell>
          <cell r="D24">
            <v>0</v>
          </cell>
          <cell r="E24">
            <v>1.2E-2</v>
          </cell>
          <cell r="F24">
            <v>1.2E-2</v>
          </cell>
          <cell r="G24">
            <v>1.2E-2</v>
          </cell>
          <cell r="H24">
            <v>1.2E-2</v>
          </cell>
          <cell r="I24">
            <v>1.2E-2</v>
          </cell>
          <cell r="J24">
            <v>0</v>
          </cell>
          <cell r="K24">
            <v>0</v>
          </cell>
          <cell r="L24">
            <v>0</v>
          </cell>
          <cell r="M24">
            <v>0</v>
          </cell>
          <cell r="N24">
            <v>0</v>
          </cell>
          <cell r="O24">
            <v>0</v>
          </cell>
          <cell r="P24">
            <v>0</v>
          </cell>
          <cell r="Q24">
            <v>0</v>
          </cell>
          <cell r="R24">
            <v>0</v>
          </cell>
          <cell r="S24">
            <v>0</v>
          </cell>
        </row>
        <row r="25">
          <cell r="A25" t="str">
            <v>OLO 10 ans</v>
          </cell>
          <cell r="B25">
            <v>0</v>
          </cell>
          <cell r="C25">
            <v>25</v>
          </cell>
          <cell r="D25">
            <v>8.9999999999999993E-3</v>
          </cell>
          <cell r="E25">
            <v>1.0999999999999999E-2</v>
          </cell>
          <cell r="F25">
            <v>1.6E-2</v>
          </cell>
          <cell r="G25">
            <v>2.1999999999999999E-2</v>
          </cell>
          <cell r="H25">
            <v>2.8000000000000001E-2</v>
          </cell>
          <cell r="I25">
            <v>3.3000000000000002E-2</v>
          </cell>
          <cell r="J25">
            <v>3.9431000000000001E-2</v>
          </cell>
          <cell r="K25">
            <v>3.4374000000000002E-2</v>
          </cell>
          <cell r="L25">
            <v>4.20448E-2</v>
          </cell>
          <cell r="M25">
            <v>2.9804000000000001E-2</v>
          </cell>
          <cell r="N25">
            <v>2.4334999999999999E-2</v>
          </cell>
          <cell r="O25">
            <v>1.7247999999999999E-2</v>
          </cell>
          <cell r="P25">
            <v>8.6020000000000003E-3</v>
          </cell>
          <cell r="Q25">
            <v>4.8647999999999999E-3</v>
          </cell>
          <cell r="R25">
            <v>7.3955999999999996E-3</v>
          </cell>
          <cell r="S25">
            <v>8.1160999999999994E-3</v>
          </cell>
        </row>
        <row r="26">
          <cell r="A26" t="str">
            <v>TxLT</v>
          </cell>
          <cell r="B26">
            <v>0</v>
          </cell>
          <cell r="C26">
            <v>26</v>
          </cell>
          <cell r="D26">
            <v>1.0999999999999999E-2</v>
          </cell>
          <cell r="E26">
            <v>1.4E-2</v>
          </cell>
          <cell r="F26">
            <v>1.9E-2</v>
          </cell>
          <cell r="G26">
            <v>2.4E-2</v>
          </cell>
          <cell r="H26">
            <v>0.03</v>
          </cell>
          <cell r="I26">
            <v>3.5000000000000003E-2</v>
          </cell>
          <cell r="J26">
            <v>3.5747000000000001E-2</v>
          </cell>
          <cell r="K26">
            <v>3.0734999999999998E-2</v>
          </cell>
          <cell r="L26">
            <v>0</v>
          </cell>
          <cell r="M26">
            <v>2.4299999999999999E-2</v>
          </cell>
          <cell r="N26">
            <v>1.8880000000000001E-2</v>
          </cell>
          <cell r="O26">
            <v>1.472E-2</v>
          </cell>
          <cell r="P26">
            <v>8.6300000000000005E-3</v>
          </cell>
          <cell r="Q26">
            <v>5.1500000000000001E-3</v>
          </cell>
          <cell r="R26">
            <v>8.0099999999999998E-3</v>
          </cell>
        </row>
        <row r="27">
          <cell r="A27" t="str">
            <v>Redevance de voirie</v>
          </cell>
          <cell r="B27" t="str">
            <v>€/MWh</v>
          </cell>
          <cell r="C27">
            <v>0</v>
          </cell>
          <cell r="D27">
            <v>0</v>
          </cell>
          <cell r="E27">
            <v>0</v>
          </cell>
          <cell r="F27">
            <v>0</v>
          </cell>
          <cell r="G27">
            <v>0</v>
          </cell>
          <cell r="H27">
            <v>0</v>
          </cell>
          <cell r="I27">
            <v>0</v>
          </cell>
          <cell r="J27">
            <v>0</v>
          </cell>
          <cell r="K27">
            <v>0</v>
          </cell>
          <cell r="L27">
            <v>0</v>
          </cell>
          <cell r="Q27">
            <v>0</v>
          </cell>
          <cell r="R27">
            <v>0</v>
          </cell>
        </row>
        <row r="28">
          <cell r="A28" t="str">
            <v>Redevance MT</v>
          </cell>
          <cell r="B28">
            <v>0</v>
          </cell>
          <cell r="C28">
            <v>28</v>
          </cell>
          <cell r="D28">
            <v>3.4649999999999999</v>
          </cell>
          <cell r="E28">
            <v>3.5150000000000001</v>
          </cell>
          <cell r="F28">
            <v>3.5720000000000001</v>
          </cell>
          <cell r="G28">
            <v>3.6360000000000001</v>
          </cell>
          <cell r="H28">
            <v>3.702</v>
          </cell>
          <cell r="I28">
            <v>3.7719999999999998</v>
          </cell>
          <cell r="J28">
            <v>2.911</v>
          </cell>
          <cell r="K28">
            <v>2.919</v>
          </cell>
          <cell r="L28">
            <v>3.0100000000000002</v>
          </cell>
          <cell r="M28">
            <v>3.1150000000000002</v>
          </cell>
          <cell r="N28">
            <v>3.1840000000000002</v>
          </cell>
          <cell r="O28">
            <v>3.2149999999999999</v>
          </cell>
          <cell r="P28">
            <v>3.2029999999999998</v>
          </cell>
          <cell r="Q28">
            <v>3.25</v>
          </cell>
          <cell r="R28">
            <v>3.3159999999999998</v>
          </cell>
          <cell r="S28">
            <v>3.387</v>
          </cell>
          <cell r="T28">
            <v>0</v>
          </cell>
        </row>
        <row r="29">
          <cell r="A29" t="str">
            <v>Redevance BT</v>
          </cell>
          <cell r="B29">
            <v>0</v>
          </cell>
          <cell r="C29">
            <v>29</v>
          </cell>
          <cell r="D29">
            <v>6.931</v>
          </cell>
          <cell r="E29">
            <v>7.03</v>
          </cell>
          <cell r="F29">
            <v>7.1440000000000001</v>
          </cell>
          <cell r="G29">
            <v>7.2720000000000002</v>
          </cell>
          <cell r="H29">
            <v>7.4029999999999996</v>
          </cell>
          <cell r="I29">
            <v>7.5439999999999996</v>
          </cell>
          <cell r="J29">
            <v>5.8230000000000004</v>
          </cell>
          <cell r="K29">
            <v>5.8380000000000001</v>
          </cell>
          <cell r="L29">
            <v>6.0190000000000001</v>
          </cell>
          <cell r="M29">
            <v>6.2290000000000001</v>
          </cell>
          <cell r="N29">
            <v>6.3680000000000003</v>
          </cell>
          <cell r="O29">
            <v>6.4290000000000003</v>
          </cell>
          <cell r="P29">
            <v>6.4050000000000002</v>
          </cell>
          <cell r="Q29">
            <v>6.5010000000000003</v>
          </cell>
          <cell r="R29">
            <v>6.633</v>
          </cell>
          <cell r="S29">
            <v>6.7750000000000004</v>
          </cell>
          <cell r="T29">
            <v>0</v>
          </cell>
        </row>
        <row r="30">
          <cell r="A30" t="str">
            <v>Nombre d'EAN</v>
          </cell>
          <cell r="B30">
            <v>0</v>
          </cell>
          <cell r="C30">
            <v>30</v>
          </cell>
          <cell r="D30">
            <v>662319</v>
          </cell>
          <cell r="E30">
            <v>667964</v>
          </cell>
          <cell r="F30">
            <v>673648</v>
          </cell>
          <cell r="G30">
            <v>679382</v>
          </cell>
          <cell r="H30">
            <v>685166</v>
          </cell>
          <cell r="I30">
            <v>691000</v>
          </cell>
          <cell r="J30">
            <v>609035</v>
          </cell>
          <cell r="K30">
            <v>615338</v>
          </cell>
          <cell r="L30">
            <v>620343</v>
          </cell>
          <cell r="M30">
            <v>624787</v>
          </cell>
          <cell r="N30">
            <v>630841</v>
          </cell>
          <cell r="O30">
            <v>636060</v>
          </cell>
          <cell r="P30">
            <v>640792</v>
          </cell>
          <cell r="Q30">
            <v>645264</v>
          </cell>
          <cell r="R30">
            <v>650184</v>
          </cell>
          <cell r="S30">
            <v>656564</v>
          </cell>
          <cell r="T30">
            <v>0</v>
          </cell>
        </row>
        <row r="31">
          <cell r="A31" t="str">
            <v>Transformation MT</v>
          </cell>
          <cell r="B31" t="str">
            <v>TMT</v>
          </cell>
          <cell r="C31">
            <v>31</v>
          </cell>
          <cell r="D31">
            <v>9</v>
          </cell>
          <cell r="E31">
            <v>8</v>
          </cell>
          <cell r="F31">
            <v>8</v>
          </cell>
          <cell r="G31">
            <v>8</v>
          </cell>
          <cell r="H31">
            <v>8</v>
          </cell>
          <cell r="I31">
            <v>8</v>
          </cell>
          <cell r="J31">
            <v>23</v>
          </cell>
          <cell r="K31">
            <v>22</v>
          </cell>
          <cell r="L31">
            <v>21</v>
          </cell>
          <cell r="M31">
            <v>19</v>
          </cell>
          <cell r="N31">
            <v>16</v>
          </cell>
          <cell r="O31">
            <v>16</v>
          </cell>
          <cell r="P31">
            <v>16</v>
          </cell>
          <cell r="Q31">
            <v>8</v>
          </cell>
          <cell r="R31">
            <v>9</v>
          </cell>
          <cell r="S31">
            <v>8</v>
          </cell>
          <cell r="T31">
            <v>0</v>
          </cell>
        </row>
        <row r="32">
          <cell r="A32" t="str">
            <v>Secours TMT</v>
          </cell>
          <cell r="B32" t="str">
            <v>TMT</v>
          </cell>
          <cell r="C32">
            <v>32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Réseau MT</v>
          </cell>
          <cell r="B33" t="str">
            <v>MT</v>
          </cell>
          <cell r="C33">
            <v>33</v>
          </cell>
          <cell r="D33">
            <v>2784</v>
          </cell>
          <cell r="E33">
            <v>2773</v>
          </cell>
          <cell r="F33">
            <v>2762</v>
          </cell>
          <cell r="G33">
            <v>2751</v>
          </cell>
          <cell r="H33">
            <v>2740</v>
          </cell>
          <cell r="I33">
            <v>2729</v>
          </cell>
          <cell r="J33">
            <v>2905</v>
          </cell>
          <cell r="K33">
            <v>2867</v>
          </cell>
          <cell r="L33">
            <v>2862</v>
          </cell>
          <cell r="M33">
            <v>2832</v>
          </cell>
          <cell r="N33">
            <v>2825</v>
          </cell>
          <cell r="O33">
            <v>2822</v>
          </cell>
          <cell r="P33">
            <v>2815</v>
          </cell>
          <cell r="Q33">
            <v>2823</v>
          </cell>
          <cell r="R33">
            <v>2786</v>
          </cell>
          <cell r="S33">
            <v>2786</v>
          </cell>
          <cell r="T33">
            <v>0</v>
          </cell>
        </row>
        <row r="34">
          <cell r="A34" t="str">
            <v>Secours MT</v>
          </cell>
          <cell r="B34" t="str">
            <v>MT</v>
          </cell>
          <cell r="C34">
            <v>34</v>
          </cell>
          <cell r="D34">
            <v>0</v>
          </cell>
          <cell r="E34">
            <v>10</v>
          </cell>
          <cell r="F34">
            <v>10</v>
          </cell>
          <cell r="G34">
            <v>10</v>
          </cell>
          <cell r="H34">
            <v>10</v>
          </cell>
          <cell r="I34">
            <v>10</v>
          </cell>
          <cell r="J34">
            <v>0</v>
          </cell>
          <cell r="K34">
            <v>0</v>
          </cell>
          <cell r="L34">
            <v>0</v>
          </cell>
          <cell r="M34">
            <v>0</v>
          </cell>
          <cell r="N34">
            <v>0</v>
          </cell>
          <cell r="O34">
            <v>0</v>
          </cell>
          <cell r="P34">
            <v>0</v>
          </cell>
          <cell r="Q34">
            <v>0</v>
          </cell>
          <cell r="R34">
            <v>10</v>
          </cell>
          <cell r="S34">
            <v>10</v>
          </cell>
          <cell r="T34">
            <v>0</v>
          </cell>
        </row>
        <row r="35">
          <cell r="A35" t="str">
            <v>Transformation BT</v>
          </cell>
          <cell r="B35" t="str">
            <v>TBT</v>
          </cell>
          <cell r="C35">
            <v>35</v>
          </cell>
          <cell r="D35">
            <v>208</v>
          </cell>
          <cell r="E35">
            <v>202</v>
          </cell>
          <cell r="F35">
            <v>196</v>
          </cell>
          <cell r="G35">
            <v>190</v>
          </cell>
          <cell r="H35">
            <v>184</v>
          </cell>
          <cell r="I35">
            <v>178</v>
          </cell>
          <cell r="J35">
            <v>1801</v>
          </cell>
          <cell r="K35">
            <v>1434</v>
          </cell>
          <cell r="L35">
            <v>1026</v>
          </cell>
          <cell r="M35">
            <v>856</v>
          </cell>
          <cell r="N35">
            <v>441</v>
          </cell>
          <cell r="O35">
            <v>302</v>
          </cell>
          <cell r="P35">
            <v>238</v>
          </cell>
          <cell r="Q35">
            <v>224</v>
          </cell>
          <cell r="R35">
            <v>214</v>
          </cell>
          <cell r="S35">
            <v>209</v>
          </cell>
          <cell r="T35">
            <v>0</v>
          </cell>
        </row>
        <row r="36">
          <cell r="A36" t="str">
            <v>Réseau BT avec pointe</v>
          </cell>
          <cell r="B36" t="str">
            <v>BT</v>
          </cell>
          <cell r="C36">
            <v>36</v>
          </cell>
          <cell r="D36">
            <v>2862</v>
          </cell>
          <cell r="E36">
            <v>2919</v>
          </cell>
          <cell r="F36">
            <v>2977</v>
          </cell>
          <cell r="G36">
            <v>3037</v>
          </cell>
          <cell r="H36">
            <v>3098</v>
          </cell>
          <cell r="I36">
            <v>3160</v>
          </cell>
          <cell r="J36">
            <v>0</v>
          </cell>
          <cell r="K36">
            <v>0</v>
          </cell>
          <cell r="L36">
            <v>0</v>
          </cell>
          <cell r="M36">
            <v>0</v>
          </cell>
          <cell r="N36">
            <v>0</v>
          </cell>
          <cell r="O36">
            <v>2217</v>
          </cell>
          <cell r="P36">
            <v>2388</v>
          </cell>
          <cell r="Q36">
            <v>2552</v>
          </cell>
          <cell r="R36">
            <v>2597</v>
          </cell>
          <cell r="S36">
            <v>2707</v>
          </cell>
          <cell r="T36">
            <v>0</v>
          </cell>
        </row>
        <row r="37">
          <cell r="A37" t="str">
            <v xml:space="preserve">Éclairage public </v>
          </cell>
          <cell r="B37" t="str">
            <v>BT</v>
          </cell>
          <cell r="C37">
            <v>37</v>
          </cell>
          <cell r="D37">
            <v>31</v>
          </cell>
          <cell r="E37">
            <v>31</v>
          </cell>
          <cell r="F37">
            <v>31</v>
          </cell>
          <cell r="G37">
            <v>31</v>
          </cell>
          <cell r="H37">
            <v>31</v>
          </cell>
          <cell r="I37">
            <v>31</v>
          </cell>
          <cell r="J37">
            <v>32</v>
          </cell>
          <cell r="K37">
            <v>31</v>
          </cell>
          <cell r="L37">
            <v>30</v>
          </cell>
          <cell r="M37">
            <v>30</v>
          </cell>
          <cell r="N37">
            <v>30</v>
          </cell>
          <cell r="O37">
            <v>31</v>
          </cell>
          <cell r="P37">
            <v>31</v>
          </cell>
          <cell r="Q37">
            <v>31</v>
          </cell>
          <cell r="R37">
            <v>31</v>
          </cell>
          <cell r="S37">
            <v>31</v>
          </cell>
          <cell r="T37">
            <v>0</v>
          </cell>
        </row>
        <row r="38">
          <cell r="A38" t="str">
            <v>Réseau BT sans compteur</v>
          </cell>
          <cell r="B38" t="str">
            <v>BT</v>
          </cell>
          <cell r="C38">
            <v>38</v>
          </cell>
          <cell r="D38">
            <v>288</v>
          </cell>
          <cell r="E38">
            <v>294</v>
          </cell>
          <cell r="F38">
            <v>300</v>
          </cell>
          <cell r="G38">
            <v>306</v>
          </cell>
          <cell r="H38">
            <v>312</v>
          </cell>
          <cell r="I38">
            <v>318</v>
          </cell>
          <cell r="J38">
            <v>126</v>
          </cell>
          <cell r="K38">
            <v>218</v>
          </cell>
          <cell r="L38">
            <v>233</v>
          </cell>
          <cell r="M38">
            <v>235</v>
          </cell>
          <cell r="N38">
            <v>278</v>
          </cell>
          <cell r="O38">
            <v>262</v>
          </cell>
          <cell r="P38">
            <v>263</v>
          </cell>
          <cell r="Q38">
            <v>265</v>
          </cell>
          <cell r="R38">
            <v>271</v>
          </cell>
          <cell r="S38">
            <v>290</v>
          </cell>
          <cell r="T38">
            <v>0</v>
          </cell>
        </row>
        <row r="39">
          <cell r="A39" t="str">
            <v>Réseau BT sans pointe</v>
          </cell>
          <cell r="B39" t="str">
            <v>BT</v>
          </cell>
          <cell r="C39">
            <v>39</v>
          </cell>
          <cell r="D39">
            <v>656137</v>
          </cell>
          <cell r="E39">
            <v>661727</v>
          </cell>
          <cell r="F39">
            <v>667364</v>
          </cell>
          <cell r="G39">
            <v>673049</v>
          </cell>
          <cell r="H39">
            <v>678783</v>
          </cell>
          <cell r="I39">
            <v>684566</v>
          </cell>
          <cell r="J39">
            <v>604148</v>
          </cell>
          <cell r="K39">
            <v>610766</v>
          </cell>
          <cell r="L39">
            <v>616171</v>
          </cell>
          <cell r="M39">
            <v>620815</v>
          </cell>
          <cell r="N39">
            <v>627251</v>
          </cell>
          <cell r="O39">
            <v>630410</v>
          </cell>
          <cell r="P39">
            <v>635041</v>
          </cell>
          <cell r="Q39">
            <v>639361</v>
          </cell>
          <cell r="R39">
            <v>644266</v>
          </cell>
          <cell r="S39">
            <v>650523</v>
          </cell>
          <cell r="T39">
            <v>0</v>
          </cell>
        </row>
        <row r="40">
          <cell r="A40" t="str">
            <v>Réseau MT (MMR) / &gt;13 kVA</v>
          </cell>
          <cell r="B40" t="str">
            <v>MT</v>
          </cell>
          <cell r="C40">
            <v>40</v>
          </cell>
          <cell r="D40">
            <v>20</v>
          </cell>
          <cell r="E40">
            <v>154393</v>
          </cell>
          <cell r="F40">
            <v>155818</v>
          </cell>
          <cell r="G40">
            <v>157256</v>
          </cell>
          <cell r="H40">
            <v>158707</v>
          </cell>
          <cell r="I40">
            <v>160171</v>
          </cell>
          <cell r="J40">
            <v>0</v>
          </cell>
          <cell r="K40">
            <v>0</v>
          </cell>
          <cell r="L40">
            <v>0</v>
          </cell>
          <cell r="M40">
            <v>0</v>
          </cell>
          <cell r="N40">
            <v>0</v>
          </cell>
          <cell r="O40">
            <v>614</v>
          </cell>
          <cell r="P40">
            <v>604</v>
          </cell>
          <cell r="Q40">
            <v>599</v>
          </cell>
          <cell r="R40">
            <v>566</v>
          </cell>
          <cell r="S40">
            <v>536</v>
          </cell>
        </row>
        <row r="41">
          <cell r="A41" t="str">
            <v>Trans BT (MMR)</v>
          </cell>
          <cell r="B41" t="str">
            <v>TBT</v>
          </cell>
          <cell r="C41">
            <v>41</v>
          </cell>
          <cell r="D41">
            <v>0</v>
          </cell>
          <cell r="E41">
            <v>0</v>
          </cell>
          <cell r="F41">
            <v>0</v>
          </cell>
          <cell r="G41">
            <v>0</v>
          </cell>
          <cell r="H41">
            <v>0</v>
          </cell>
          <cell r="I41">
            <v>0</v>
          </cell>
          <cell r="J41">
            <v>0</v>
          </cell>
          <cell r="K41">
            <v>0</v>
          </cell>
          <cell r="L41">
            <v>0</v>
          </cell>
          <cell r="M41">
            <v>0</v>
          </cell>
          <cell r="N41">
            <v>0</v>
          </cell>
          <cell r="O41">
            <v>202</v>
          </cell>
          <cell r="P41">
            <v>156</v>
          </cell>
          <cell r="Q41">
            <v>164</v>
          </cell>
          <cell r="R41">
            <v>158</v>
          </cell>
          <cell r="S41">
            <v>156</v>
          </cell>
        </row>
        <row r="42">
          <cell r="A42" t="str">
            <v>Réseau BT avec pointe (MMR)</v>
          </cell>
          <cell r="B42" t="str">
            <v>BT</v>
          </cell>
          <cell r="C42">
            <v>42</v>
          </cell>
          <cell r="D42">
            <v>72</v>
          </cell>
          <cell r="E42">
            <v>0</v>
          </cell>
          <cell r="F42">
            <v>0</v>
          </cell>
          <cell r="G42">
            <v>0</v>
          </cell>
          <cell r="H42">
            <v>0</v>
          </cell>
          <cell r="I42">
            <v>0</v>
          </cell>
          <cell r="J42">
            <v>0</v>
          </cell>
          <cell r="K42">
            <v>0</v>
          </cell>
          <cell r="L42">
            <v>0</v>
          </cell>
          <cell r="M42">
            <v>0</v>
          </cell>
          <cell r="N42">
            <v>0</v>
          </cell>
          <cell r="O42">
            <v>1531</v>
          </cell>
          <cell r="P42">
            <v>1682</v>
          </cell>
          <cell r="Q42">
            <v>1809</v>
          </cell>
          <cell r="R42">
            <v>1832</v>
          </cell>
          <cell r="S42">
            <v>1914</v>
          </cell>
        </row>
        <row r="43">
          <cell r="A43" t="str">
            <v>Réseau BT sans pointe (MMR)</v>
          </cell>
          <cell r="B43" t="str">
            <v>BT</v>
          </cell>
          <cell r="C43">
            <v>43</v>
          </cell>
          <cell r="D43">
            <v>0</v>
          </cell>
          <cell r="E43">
            <v>0</v>
          </cell>
          <cell r="F43">
            <v>0</v>
          </cell>
          <cell r="G43">
            <v>0</v>
          </cell>
          <cell r="H43">
            <v>0</v>
          </cell>
          <cell r="I43">
            <v>0</v>
          </cell>
          <cell r="J43">
            <v>0</v>
          </cell>
          <cell r="K43">
            <v>0</v>
          </cell>
          <cell r="L43">
            <v>0</v>
          </cell>
          <cell r="M43">
            <v>0</v>
          </cell>
          <cell r="N43">
            <v>0</v>
          </cell>
          <cell r="O43">
            <v>298</v>
          </cell>
          <cell r="P43">
            <v>224</v>
          </cell>
          <cell r="Q43">
            <v>181</v>
          </cell>
          <cell r="R43">
            <v>173</v>
          </cell>
          <cell r="S43">
            <v>118</v>
          </cell>
        </row>
        <row r="44">
          <cell r="A44" t="str">
            <v>Réseau BT sans pointe (AMR)</v>
          </cell>
          <cell r="B44" t="str">
            <v>BT</v>
          </cell>
          <cell r="C44">
            <v>44</v>
          </cell>
          <cell r="D44">
            <v>298</v>
          </cell>
          <cell r="E44">
            <v>301</v>
          </cell>
          <cell r="F44">
            <v>304</v>
          </cell>
          <cell r="G44">
            <v>307</v>
          </cell>
          <cell r="H44">
            <v>310</v>
          </cell>
          <cell r="I44">
            <v>313</v>
          </cell>
          <cell r="J44">
            <v>0</v>
          </cell>
          <cell r="K44">
            <v>0</v>
          </cell>
          <cell r="L44">
            <v>0</v>
          </cell>
          <cell r="M44">
            <v>0</v>
          </cell>
          <cell r="N44">
            <v>0</v>
          </cell>
          <cell r="O44">
            <v>207</v>
          </cell>
          <cell r="P44">
            <v>205</v>
          </cell>
          <cell r="Q44">
            <v>200</v>
          </cell>
          <cell r="R44">
            <v>176</v>
          </cell>
          <cell r="S44">
            <v>155</v>
          </cell>
        </row>
        <row r="45">
          <cell r="A45" t="str">
            <v>Injection</v>
          </cell>
          <cell r="B45" t="str">
            <v/>
          </cell>
          <cell r="C45">
            <v>45</v>
          </cell>
          <cell r="D45" t="str">
            <v>n.d.</v>
          </cell>
          <cell r="E45" t="str">
            <v>n.d.</v>
          </cell>
          <cell r="F45" t="str">
            <v>n.d.</v>
          </cell>
          <cell r="G45" t="str">
            <v>n.d.</v>
          </cell>
          <cell r="H45" t="str">
            <v>n.d.</v>
          </cell>
          <cell r="I45" t="str">
            <v>n.d.</v>
          </cell>
          <cell r="J45">
            <v>20</v>
          </cell>
          <cell r="K45">
            <v>26</v>
          </cell>
          <cell r="L45">
            <v>41</v>
          </cell>
          <cell r="M45">
            <v>57</v>
          </cell>
          <cell r="N45">
            <v>117</v>
          </cell>
          <cell r="O45">
            <v>146</v>
          </cell>
          <cell r="P45">
            <v>205</v>
          </cell>
          <cell r="Q45">
            <v>249</v>
          </cell>
          <cell r="R45">
            <v>312</v>
          </cell>
          <cell r="S45">
            <v>426</v>
          </cell>
          <cell r="T45">
            <v>0</v>
          </cell>
        </row>
        <row r="46">
          <cell r="A46" t="str">
            <v>Inactifs</v>
          </cell>
          <cell r="B46">
            <v>0</v>
          </cell>
          <cell r="C46">
            <v>46</v>
          </cell>
          <cell r="D46" t="str">
            <v>n.d.</v>
          </cell>
          <cell r="E46" t="str">
            <v>n.d.</v>
          </cell>
          <cell r="F46" t="str">
            <v>n.d.</v>
          </cell>
          <cell r="G46" t="str">
            <v>n.d.</v>
          </cell>
          <cell r="H46" t="str">
            <v>n.d.</v>
          </cell>
          <cell r="I46" t="str">
            <v>n.d.</v>
          </cell>
          <cell r="J46">
            <v>57075</v>
          </cell>
          <cell r="K46">
            <v>55621</v>
          </cell>
          <cell r="L46">
            <v>55294</v>
          </cell>
          <cell r="M46">
            <v>55691</v>
          </cell>
          <cell r="N46">
            <v>63582</v>
          </cell>
          <cell r="O46">
            <v>63076</v>
          </cell>
          <cell r="P46">
            <v>63301</v>
          </cell>
          <cell r="Q46">
            <v>60507</v>
          </cell>
          <cell r="R46">
            <v>60340</v>
          </cell>
          <cell r="S46">
            <v>60648</v>
          </cell>
          <cell r="T46">
            <v>0</v>
          </cell>
        </row>
        <row r="47">
          <cell r="A47" t="str">
            <v>Volumes Gridfee</v>
          </cell>
          <cell r="B47" t="str">
            <v>MWh</v>
          </cell>
          <cell r="C47">
            <v>0</v>
          </cell>
          <cell r="D47">
            <v>4550151</v>
          </cell>
          <cell r="E47">
            <v>4385230</v>
          </cell>
          <cell r="F47">
            <v>4309805</v>
          </cell>
          <cell r="G47">
            <v>4237235</v>
          </cell>
          <cell r="H47">
            <v>4167468</v>
          </cell>
          <cell r="I47">
            <v>4100222</v>
          </cell>
          <cell r="J47">
            <v>5342042.3451639991</v>
          </cell>
          <cell r="K47">
            <v>5273167.8403909998</v>
          </cell>
          <cell r="L47">
            <v>5086968.5047279997</v>
          </cell>
          <cell r="M47">
            <v>5015942.8156319996</v>
          </cell>
          <cell r="N47">
            <v>5019617.7662390005</v>
          </cell>
          <cell r="O47">
            <v>4806316.4259790005</v>
          </cell>
          <cell r="P47">
            <v>4761304.6711980002</v>
          </cell>
          <cell r="Q47">
            <v>4734892.8053860003</v>
          </cell>
          <cell r="R47">
            <v>4672785.5207890002</v>
          </cell>
          <cell r="S47">
            <v>4614205.0186240003</v>
          </cell>
          <cell r="T47">
            <v>0</v>
          </cell>
        </row>
        <row r="48">
          <cell r="A48" t="str">
            <v>Transformation MT</v>
          </cell>
          <cell r="B48">
            <v>0</v>
          </cell>
          <cell r="C48">
            <v>48</v>
          </cell>
          <cell r="D48">
            <v>239378</v>
          </cell>
          <cell r="E48">
            <v>226607</v>
          </cell>
          <cell r="F48">
            <v>223208</v>
          </cell>
          <cell r="G48">
            <v>219860</v>
          </cell>
          <cell r="H48">
            <v>216562</v>
          </cell>
          <cell r="I48">
            <v>213314</v>
          </cell>
          <cell r="J48">
            <v>468848.65431199997</v>
          </cell>
          <cell r="K48">
            <v>500762.99459299998</v>
          </cell>
          <cell r="L48">
            <v>448546.415653</v>
          </cell>
          <cell r="M48">
            <v>371783.509112</v>
          </cell>
          <cell r="N48">
            <v>574594.47693</v>
          </cell>
          <cell r="O48">
            <v>343650.02874899999</v>
          </cell>
          <cell r="P48">
            <v>362560.78333499999</v>
          </cell>
          <cell r="Q48">
            <v>118575.459472</v>
          </cell>
          <cell r="R48">
            <v>228934.04749</v>
          </cell>
          <cell r="S48">
            <v>222494.53634799999</v>
          </cell>
        </row>
        <row r="49">
          <cell r="A49" t="str">
            <v>Secours TMT</v>
          </cell>
          <cell r="B49">
            <v>0</v>
          </cell>
          <cell r="C49">
            <v>49</v>
          </cell>
          <cell r="D49">
            <v>0</v>
          </cell>
          <cell r="E49">
            <v>0</v>
          </cell>
          <cell r="F49">
            <v>0</v>
          </cell>
          <cell r="G49">
            <v>0</v>
          </cell>
          <cell r="H49">
            <v>0</v>
          </cell>
          <cell r="I49">
            <v>0</v>
          </cell>
          <cell r="J49">
            <v>2742.8434999999999</v>
          </cell>
          <cell r="K49">
            <v>1.6500000000000001E-2</v>
          </cell>
          <cell r="L49">
            <v>-2742.3375000000001</v>
          </cell>
          <cell r="M49">
            <v>0</v>
          </cell>
          <cell r="N49">
            <v>0</v>
          </cell>
          <cell r="O49">
            <v>0</v>
          </cell>
          <cell r="P49">
            <v>0</v>
          </cell>
          <cell r="Q49">
            <v>0</v>
          </cell>
          <cell r="R49">
            <v>0</v>
          </cell>
          <cell r="S49">
            <v>0</v>
          </cell>
        </row>
        <row r="50">
          <cell r="A50" t="str">
            <v>Réseau MT</v>
          </cell>
          <cell r="B50">
            <v>0</v>
          </cell>
          <cell r="C50">
            <v>50</v>
          </cell>
          <cell r="D50">
            <v>2034441</v>
          </cell>
          <cell r="E50">
            <v>2007936</v>
          </cell>
          <cell r="F50">
            <v>1981230</v>
          </cell>
          <cell r="G50">
            <v>1954880</v>
          </cell>
          <cell r="H50">
            <v>1928880</v>
          </cell>
          <cell r="I50">
            <v>1903226</v>
          </cell>
          <cell r="J50">
            <v>2285356.3935269997</v>
          </cell>
          <cell r="K50">
            <v>2259681.610909</v>
          </cell>
          <cell r="L50">
            <v>2198545.0361609999</v>
          </cell>
          <cell r="M50">
            <v>2215390.1601649998</v>
          </cell>
          <cell r="N50">
            <v>1976465.7926630001</v>
          </cell>
          <cell r="O50">
            <v>2087930.4174009999</v>
          </cell>
          <cell r="P50">
            <v>2044421.151945</v>
          </cell>
          <cell r="Q50">
            <v>2267742.1320580002</v>
          </cell>
          <cell r="R50">
            <v>2104901.2020299998</v>
          </cell>
          <cell r="S50">
            <v>2084413.153128</v>
          </cell>
        </row>
        <row r="51">
          <cell r="A51" t="str">
            <v>Secours MT</v>
          </cell>
          <cell r="B51">
            <v>0</v>
          </cell>
          <cell r="C51">
            <v>51</v>
          </cell>
          <cell r="D51">
            <v>0</v>
          </cell>
          <cell r="E51">
            <v>0</v>
          </cell>
          <cell r="F51">
            <v>0</v>
          </cell>
          <cell r="G51">
            <v>0</v>
          </cell>
          <cell r="H51">
            <v>0</v>
          </cell>
          <cell r="I51">
            <v>0</v>
          </cell>
          <cell r="J51">
            <v>1848.275875</v>
          </cell>
          <cell r="K51">
            <v>1394.7992250000002</v>
          </cell>
          <cell r="L51">
            <v>1204.5283999999999</v>
          </cell>
          <cell r="M51">
            <v>4134.3036750000001</v>
          </cell>
          <cell r="N51">
            <v>1247.3027500000001</v>
          </cell>
          <cell r="O51">
            <v>780.98500000000001</v>
          </cell>
          <cell r="P51">
            <v>3896.0885250000001</v>
          </cell>
          <cell r="Q51">
            <v>267.081591</v>
          </cell>
          <cell r="R51">
            <v>51.557300000000005</v>
          </cell>
          <cell r="S51">
            <v>270.57679999999999</v>
          </cell>
        </row>
        <row r="52">
          <cell r="A52" t="str">
            <v>Transformation BT</v>
          </cell>
          <cell r="B52">
            <v>0</v>
          </cell>
          <cell r="C52">
            <v>52</v>
          </cell>
          <cell r="D52">
            <v>25541</v>
          </cell>
          <cell r="E52">
            <v>24766</v>
          </cell>
          <cell r="F52">
            <v>24023</v>
          </cell>
          <cell r="G52">
            <v>23302</v>
          </cell>
          <cell r="H52">
            <v>22603</v>
          </cell>
          <cell r="I52">
            <v>21925</v>
          </cell>
          <cell r="J52">
            <v>163229.624993</v>
          </cell>
          <cell r="K52">
            <v>102746.256396</v>
          </cell>
          <cell r="L52">
            <v>89216.323734999998</v>
          </cell>
          <cell r="M52">
            <v>75716.737336999999</v>
          </cell>
          <cell r="N52">
            <v>52793.175131999997</v>
          </cell>
          <cell r="O52">
            <v>36973.101821999997</v>
          </cell>
          <cell r="P52">
            <v>31971.295478999997</v>
          </cell>
          <cell r="Q52">
            <v>29492.541084</v>
          </cell>
          <cell r="R52">
            <v>26992.034538999997</v>
          </cell>
          <cell r="S52">
            <v>26718.171163000003</v>
          </cell>
        </row>
        <row r="53">
          <cell r="A53" t="str">
            <v>Réseau BT avec pointe</v>
          </cell>
          <cell r="B53">
            <v>0</v>
          </cell>
          <cell r="C53">
            <v>53</v>
          </cell>
          <cell r="D53">
            <v>216785</v>
          </cell>
          <cell r="E53">
            <v>225250</v>
          </cell>
          <cell r="F53">
            <v>225813</v>
          </cell>
          <cell r="G53">
            <v>226378</v>
          </cell>
          <cell r="H53">
            <v>226944</v>
          </cell>
          <cell r="I53">
            <v>227511</v>
          </cell>
          <cell r="J53">
            <v>100324.310277</v>
          </cell>
          <cell r="K53">
            <v>162736.57738100001</v>
          </cell>
          <cell r="L53">
            <v>148330.68841999999</v>
          </cell>
          <cell r="M53">
            <v>159250.94992899999</v>
          </cell>
          <cell r="N53">
            <v>185310.909739</v>
          </cell>
          <cell r="O53">
            <v>196148.393392</v>
          </cell>
          <cell r="P53">
            <v>212660.50513400001</v>
          </cell>
          <cell r="Q53">
            <v>217095.91030799999</v>
          </cell>
          <cell r="R53">
            <v>217795.33238199999</v>
          </cell>
          <cell r="S53">
            <v>217462.67711099997</v>
          </cell>
        </row>
        <row r="54">
          <cell r="A54" t="str">
            <v>Éclairage public</v>
          </cell>
          <cell r="B54">
            <v>0</v>
          </cell>
          <cell r="C54">
            <v>54</v>
          </cell>
          <cell r="D54">
            <v>48085</v>
          </cell>
          <cell r="E54">
            <v>47244</v>
          </cell>
          <cell r="F54">
            <v>46417</v>
          </cell>
          <cell r="G54">
            <v>45605</v>
          </cell>
          <cell r="H54">
            <v>44807</v>
          </cell>
          <cell r="I54">
            <v>44023</v>
          </cell>
          <cell r="J54">
            <v>56047.336200000005</v>
          </cell>
          <cell r="K54">
            <v>56281.068170999999</v>
          </cell>
          <cell r="L54">
            <v>52023.246411</v>
          </cell>
          <cell r="M54">
            <v>52227.984298000003</v>
          </cell>
          <cell r="N54">
            <v>51804.533236000003</v>
          </cell>
          <cell r="O54">
            <v>51675.795351000001</v>
          </cell>
          <cell r="P54">
            <v>51171.101253000001</v>
          </cell>
          <cell r="Q54">
            <v>49388.455408000002</v>
          </cell>
          <cell r="R54">
            <v>49043.670150999998</v>
          </cell>
          <cell r="S54">
            <v>48468.44</v>
          </cell>
        </row>
        <row r="55">
          <cell r="A55" t="str">
            <v>Réseau BT sans compteur</v>
          </cell>
          <cell r="B55">
            <v>0</v>
          </cell>
          <cell r="C55">
            <v>55</v>
          </cell>
          <cell r="D55">
            <v>30100</v>
          </cell>
          <cell r="E55">
            <v>30101</v>
          </cell>
          <cell r="F55">
            <v>30252</v>
          </cell>
          <cell r="G55">
            <v>30403</v>
          </cell>
          <cell r="H55">
            <v>30555</v>
          </cell>
          <cell r="I55">
            <v>30708</v>
          </cell>
          <cell r="J55">
            <v>0</v>
          </cell>
          <cell r="K55">
            <v>0</v>
          </cell>
          <cell r="L55">
            <v>0</v>
          </cell>
          <cell r="M55">
            <v>0</v>
          </cell>
          <cell r="N55">
            <v>0</v>
          </cell>
          <cell r="O55">
            <v>0</v>
          </cell>
          <cell r="P55">
            <v>25346.495181000006</v>
          </cell>
          <cell r="Q55">
            <v>28823.876675</v>
          </cell>
          <cell r="R55">
            <v>29072.948260000005</v>
          </cell>
          <cell r="S55">
            <v>29799.059298000007</v>
          </cell>
        </row>
        <row r="56">
          <cell r="A56" t="str">
            <v>Réseau BT sans pointe</v>
          </cell>
          <cell r="B56">
            <v>0</v>
          </cell>
          <cell r="C56">
            <v>56</v>
          </cell>
          <cell r="D56">
            <v>1955821</v>
          </cell>
          <cell r="E56">
            <v>1823326</v>
          </cell>
          <cell r="F56">
            <v>1778862</v>
          </cell>
          <cell r="G56">
            <v>1736807</v>
          </cell>
          <cell r="H56">
            <v>1697117</v>
          </cell>
          <cell r="I56">
            <v>1659515</v>
          </cell>
          <cell r="J56">
            <v>2263644.9064799994</v>
          </cell>
          <cell r="K56">
            <v>2189564.5172159998</v>
          </cell>
          <cell r="L56">
            <v>2151844.6034479993</v>
          </cell>
          <cell r="M56">
            <v>2137439.1711159996</v>
          </cell>
          <cell r="N56">
            <v>2177401.5757890008</v>
          </cell>
          <cell r="O56">
            <v>2089157.704264001</v>
          </cell>
          <cell r="P56">
            <v>2029277.2503460005</v>
          </cell>
          <cell r="Q56">
            <v>2023507.3487900002</v>
          </cell>
          <cell r="R56">
            <v>2015994.7286370005</v>
          </cell>
          <cell r="S56">
            <v>1984578.4047760002</v>
          </cell>
        </row>
        <row r="57">
          <cell r="A57" t="str">
            <v>dont conso de l'exercice</v>
          </cell>
          <cell r="B57">
            <v>0</v>
          </cell>
          <cell r="C57">
            <v>57</v>
          </cell>
          <cell r="D57">
            <v>4550151</v>
          </cell>
          <cell r="E57">
            <v>4385230</v>
          </cell>
          <cell r="F57">
            <v>4309805</v>
          </cell>
          <cell r="G57">
            <v>4237235</v>
          </cell>
          <cell r="H57">
            <v>4167468</v>
          </cell>
          <cell r="I57">
            <v>4100222</v>
          </cell>
          <cell r="J57">
            <v>5342042.3451640001</v>
          </cell>
          <cell r="K57">
            <v>5273167.8403909998</v>
          </cell>
          <cell r="L57">
            <v>5086968.5047279997</v>
          </cell>
          <cell r="M57">
            <v>4958980.8008620003</v>
          </cell>
          <cell r="N57">
            <v>4913542.5169489998</v>
          </cell>
          <cell r="O57">
            <v>4806316.4259789996</v>
          </cell>
          <cell r="P57">
            <v>4716488.2806390002</v>
          </cell>
          <cell r="Q57">
            <v>4691771.0058009997</v>
          </cell>
          <cell r="R57">
            <v>4621779.887933</v>
          </cell>
          <cell r="S57">
            <v>4579948.9772730004</v>
          </cell>
        </row>
        <row r="58">
          <cell r="A58" t="str">
            <v>Pointe synchrone</v>
          </cell>
          <cell r="B58" t="str">
            <v>kW</v>
          </cell>
          <cell r="C58">
            <v>58</v>
          </cell>
          <cell r="D58">
            <v>816295</v>
          </cell>
          <cell r="E58" t="str">
            <v>n.d.</v>
          </cell>
          <cell r="F58" t="str">
            <v>n.d.</v>
          </cell>
          <cell r="G58" t="str">
            <v>n.d.</v>
          </cell>
          <cell r="H58" t="str">
            <v>n.d.</v>
          </cell>
          <cell r="I58" t="str">
            <v>n.d.</v>
          </cell>
          <cell r="J58">
            <v>957500</v>
          </cell>
          <cell r="K58">
            <v>950587</v>
          </cell>
          <cell r="L58">
            <v>937200</v>
          </cell>
          <cell r="M58">
            <v>937700</v>
          </cell>
          <cell r="N58">
            <v>909900</v>
          </cell>
          <cell r="O58">
            <v>851100</v>
          </cell>
          <cell r="P58">
            <v>859600</v>
          </cell>
          <cell r="Q58">
            <v>856948</v>
          </cell>
          <cell r="R58">
            <v>835300</v>
          </cell>
          <cell r="S58">
            <v>837904</v>
          </cell>
        </row>
        <row r="59">
          <cell r="A59" t="str">
            <v>Transformation MT</v>
          </cell>
          <cell r="B59">
            <v>0</v>
          </cell>
          <cell r="C59">
            <v>59</v>
          </cell>
          <cell r="D59">
            <v>47075.4</v>
          </cell>
          <cell r="E59">
            <v>0</v>
          </cell>
          <cell r="F59">
            <v>0</v>
          </cell>
          <cell r="G59">
            <v>0</v>
          </cell>
          <cell r="H59">
            <v>0</v>
          </cell>
          <cell r="I59">
            <v>0</v>
          </cell>
          <cell r="J59">
            <v>0</v>
          </cell>
          <cell r="K59">
            <v>0</v>
          </cell>
          <cell r="L59">
            <v>0</v>
          </cell>
          <cell r="M59">
            <v>0</v>
          </cell>
          <cell r="N59">
            <v>0</v>
          </cell>
        </row>
        <row r="60">
          <cell r="A60" t="str">
            <v>Réseau MT</v>
          </cell>
          <cell r="B60">
            <v>0</v>
          </cell>
          <cell r="C60">
            <v>60</v>
          </cell>
          <cell r="D60">
            <v>365653.45999999996</v>
          </cell>
          <cell r="E60">
            <v>0</v>
          </cell>
          <cell r="F60">
            <v>0</v>
          </cell>
          <cell r="G60">
            <v>0</v>
          </cell>
          <cell r="H60">
            <v>0</v>
          </cell>
          <cell r="I60">
            <v>0</v>
          </cell>
          <cell r="J60">
            <v>0</v>
          </cell>
          <cell r="K60">
            <v>0</v>
          </cell>
          <cell r="L60">
            <v>0</v>
          </cell>
          <cell r="M60">
            <v>0</v>
          </cell>
          <cell r="N60">
            <v>0</v>
          </cell>
        </row>
        <row r="61">
          <cell r="A61" t="str">
            <v>Transformation BT</v>
          </cell>
          <cell r="B61">
            <v>0</v>
          </cell>
          <cell r="C61">
            <v>61</v>
          </cell>
          <cell r="D61">
            <v>4479.01</v>
          </cell>
          <cell r="E61">
            <v>0</v>
          </cell>
          <cell r="F61">
            <v>0</v>
          </cell>
          <cell r="G61">
            <v>0</v>
          </cell>
          <cell r="H61">
            <v>0</v>
          </cell>
          <cell r="I61">
            <v>0</v>
          </cell>
          <cell r="J61">
            <v>0</v>
          </cell>
          <cell r="K61">
            <v>0</v>
          </cell>
          <cell r="L61">
            <v>0</v>
          </cell>
          <cell r="M61">
            <v>0</v>
          </cell>
          <cell r="N61">
            <v>0</v>
          </cell>
        </row>
        <row r="62">
          <cell r="A62" t="str">
            <v xml:space="preserve">Réseau BT </v>
          </cell>
          <cell r="B62">
            <v>0</v>
          </cell>
          <cell r="C62">
            <v>62</v>
          </cell>
          <cell r="D62">
            <v>399086.63</v>
          </cell>
          <cell r="E62">
            <v>0</v>
          </cell>
          <cell r="F62">
            <v>0</v>
          </cell>
          <cell r="G62">
            <v>0</v>
          </cell>
          <cell r="H62">
            <v>0</v>
          </cell>
          <cell r="I62">
            <v>0</v>
          </cell>
          <cell r="J62">
            <v>0</v>
          </cell>
          <cell r="K62">
            <v>0</v>
          </cell>
          <cell r="L62">
            <v>0</v>
          </cell>
          <cell r="M62">
            <v>0</v>
          </cell>
          <cell r="N62">
            <v>0</v>
          </cell>
        </row>
        <row r="63">
          <cell r="A63" t="str">
            <v>Puissance facturée</v>
          </cell>
          <cell r="B63" t="str">
            <v>E1_kW</v>
          </cell>
          <cell r="C63">
            <v>63</v>
          </cell>
          <cell r="D63">
            <v>0</v>
          </cell>
          <cell r="E63">
            <v>0</v>
          </cell>
          <cell r="F63">
            <v>0</v>
          </cell>
          <cell r="G63">
            <v>0</v>
          </cell>
          <cell r="H63">
            <v>0</v>
          </cell>
          <cell r="I63">
            <v>0</v>
          </cell>
          <cell r="J63">
            <v>0</v>
          </cell>
          <cell r="K63">
            <v>0</v>
          </cell>
          <cell r="L63">
            <v>0</v>
          </cell>
          <cell r="M63">
            <v>0</v>
          </cell>
          <cell r="N63">
            <v>0</v>
          </cell>
        </row>
        <row r="64">
          <cell r="A64" t="str">
            <v>Transformation MT</v>
          </cell>
          <cell r="B64">
            <v>0</v>
          </cell>
          <cell r="C64">
            <v>64</v>
          </cell>
          <cell r="D64">
            <v>18041.996499897497</v>
          </cell>
          <cell r="E64">
            <v>13433.052</v>
          </cell>
          <cell r="F64">
            <v>15995.316541502169</v>
          </cell>
          <cell r="G64">
            <v>18557.580952520555</v>
          </cell>
          <cell r="H64">
            <v>21632.298245742615</v>
          </cell>
          <cell r="I64">
            <v>25731.92130337203</v>
          </cell>
          <cell r="J64">
            <v>24212.376</v>
          </cell>
          <cell r="K64">
            <v>24474.392</v>
          </cell>
          <cell r="L64">
            <v>23508.986000000001</v>
          </cell>
          <cell r="M64">
            <v>20495.770818312561</v>
          </cell>
          <cell r="N64">
            <v>21381.257701125745</v>
          </cell>
          <cell r="O64">
            <v>19137.137021862614</v>
          </cell>
          <cell r="P64">
            <v>19253.452789323175</v>
          </cell>
          <cell r="Q64">
            <v>12317.963323335376</v>
          </cell>
          <cell r="R64">
            <v>11091.371887789877</v>
          </cell>
          <cell r="S64">
            <v>10957.54017810318</v>
          </cell>
          <cell r="U64">
            <v>1.1907432906164712</v>
          </cell>
          <cell r="V64">
            <v>1.1601884154258666</v>
          </cell>
          <cell r="W64">
            <v>1.1656852421168848</v>
          </cell>
          <cell r="X64">
            <v>1.1895139855718404</v>
          </cell>
        </row>
        <row r="65">
          <cell r="A65" t="str">
            <v>Secours TMT</v>
          </cell>
          <cell r="B65">
            <v>0</v>
          </cell>
          <cell r="C65">
            <v>65</v>
          </cell>
          <cell r="D65">
            <v>0</v>
          </cell>
          <cell r="E65">
            <v>0</v>
          </cell>
          <cell r="F65">
            <v>0</v>
          </cell>
          <cell r="G65">
            <v>0</v>
          </cell>
          <cell r="H65">
            <v>0</v>
          </cell>
          <cell r="I65">
            <v>0</v>
          </cell>
          <cell r="J65">
            <v>4607.3639999999996</v>
          </cell>
          <cell r="K65">
            <v>2322.1590000000001</v>
          </cell>
          <cell r="L65">
            <v>915.05799999999999</v>
          </cell>
          <cell r="M65">
            <v>915.05968253241622</v>
          </cell>
          <cell r="N65">
            <v>1625.1902631066962</v>
          </cell>
          <cell r="O65">
            <v>0</v>
          </cell>
          <cell r="P65">
            <v>0</v>
          </cell>
          <cell r="Q65">
            <v>0</v>
          </cell>
          <cell r="R65">
            <v>0</v>
          </cell>
          <cell r="S65">
            <v>0</v>
          </cell>
        </row>
        <row r="66">
          <cell r="A66" t="str">
            <v>Réseau MT</v>
          </cell>
          <cell r="B66">
            <v>0</v>
          </cell>
          <cell r="C66">
            <v>66</v>
          </cell>
          <cell r="D66">
            <v>385122.44096179528</v>
          </cell>
          <cell r="E66">
            <v>398887.58100000001</v>
          </cell>
          <cell r="F66">
            <v>411194.76917549607</v>
          </cell>
          <cell r="G66">
            <v>423501.95718937687</v>
          </cell>
          <cell r="H66">
            <v>438270.58280603623</v>
          </cell>
          <cell r="I66">
            <v>457962.08362825005</v>
          </cell>
          <cell r="J66">
            <v>394430.44500000001</v>
          </cell>
          <cell r="K66">
            <v>403981.99699999997</v>
          </cell>
          <cell r="L66">
            <v>401581.94900000002</v>
          </cell>
          <cell r="M66">
            <v>396217.52135307103</v>
          </cell>
          <cell r="N66">
            <v>394344.21236356744</v>
          </cell>
          <cell r="O66">
            <v>388484.8199542056</v>
          </cell>
          <cell r="P66">
            <v>386702.19214436843</v>
          </cell>
          <cell r="Q66">
            <v>426570.48035039939</v>
          </cell>
          <cell r="R66">
            <v>394466.64252535644</v>
          </cell>
          <cell r="S66">
            <v>390631.013295629</v>
          </cell>
          <cell r="U66">
            <v>1.0308537762560626</v>
          </cell>
          <cell r="V66">
            <v>1.0299303126801891</v>
          </cell>
          <cell r="W66">
            <v>1.03487262659817</v>
          </cell>
          <cell r="X66">
            <v>1.0449300080697606</v>
          </cell>
        </row>
        <row r="67">
          <cell r="A67" t="str">
            <v>Secours MT</v>
          </cell>
          <cell r="B67">
            <v>0</v>
          </cell>
          <cell r="C67">
            <v>67</v>
          </cell>
          <cell r="D67">
            <v>6511.896451092367</v>
          </cell>
          <cell r="E67">
            <v>14708.217000000001</v>
          </cell>
          <cell r="F67">
            <v>17291.460133356122</v>
          </cell>
          <cell r="G67">
            <v>19874.703335000806</v>
          </cell>
          <cell r="H67">
            <v>22974.595176974428</v>
          </cell>
          <cell r="I67">
            <v>27107.784299605919</v>
          </cell>
          <cell r="J67">
            <v>8050.2839999999997</v>
          </cell>
          <cell r="K67">
            <v>13352.43</v>
          </cell>
          <cell r="L67">
            <v>9727.2000000000007</v>
          </cell>
          <cell r="M67">
            <v>8282.5722709768143</v>
          </cell>
          <cell r="N67">
            <v>7606.7695559628501</v>
          </cell>
          <cell r="O67">
            <v>7315.9059686034861</v>
          </cell>
          <cell r="P67">
            <v>9162.4994930990633</v>
          </cell>
          <cell r="Q67">
            <v>10638.021755781074</v>
          </cell>
          <cell r="R67">
            <v>10521.330941054426</v>
          </cell>
          <cell r="S67">
            <v>7698.9115786733191</v>
          </cell>
        </row>
        <row r="68">
          <cell r="A68" t="str">
            <v>Transformation BT</v>
          </cell>
          <cell r="B68">
            <v>0</v>
          </cell>
          <cell r="C68">
            <v>68</v>
          </cell>
          <cell r="D68">
            <v>12645.904842715479</v>
          </cell>
          <cell r="E68">
            <v>7664.6260000000002</v>
          </cell>
          <cell r="F68">
            <v>7789.01</v>
          </cell>
          <cell r="G68">
            <v>7927.2139999999999</v>
          </cell>
          <cell r="H68">
            <v>8051.5969999999998</v>
          </cell>
          <cell r="I68">
            <v>8175.9809999999998</v>
          </cell>
          <cell r="J68">
            <v>44713.741999999998</v>
          </cell>
          <cell r="K68">
            <v>37203.230000000003</v>
          </cell>
          <cell r="L68">
            <v>30000.248</v>
          </cell>
          <cell r="M68">
            <v>24193.035376292028</v>
          </cell>
          <cell r="N68">
            <v>16598.614984550069</v>
          </cell>
          <cell r="O68">
            <v>12047.327752487638</v>
          </cell>
          <cell r="P68">
            <v>10059.571917507959</v>
          </cell>
          <cell r="Q68">
            <v>9937.8493018469508</v>
          </cell>
          <cell r="R68">
            <v>8624.4208198219094</v>
          </cell>
          <cell r="S68">
            <v>8587.4703119674177</v>
          </cell>
        </row>
        <row r="69">
          <cell r="A69" t="str">
            <v>Réseau BT avec pointe</v>
          </cell>
          <cell r="B69">
            <v>0</v>
          </cell>
          <cell r="C69">
            <v>69</v>
          </cell>
          <cell r="D69">
            <v>78553.933499011633</v>
          </cell>
          <cell r="E69">
            <v>81285.823999999993</v>
          </cell>
          <cell r="F69">
            <v>81285.823999999993</v>
          </cell>
          <cell r="G69">
            <v>81285.823999999993</v>
          </cell>
          <cell r="H69">
            <v>81285.823999999993</v>
          </cell>
          <cell r="I69">
            <v>81285.823999999993</v>
          </cell>
          <cell r="J69">
            <v>35623.038</v>
          </cell>
          <cell r="K69">
            <v>49667.455999999998</v>
          </cell>
          <cell r="L69">
            <v>55434.457999999999</v>
          </cell>
          <cell r="M69">
            <v>60995.594355916764</v>
          </cell>
          <cell r="N69">
            <v>77741.540103279331</v>
          </cell>
          <cell r="O69">
            <v>77609.361194286845</v>
          </cell>
          <cell r="P69">
            <v>82304.482591366585</v>
          </cell>
          <cell r="Q69">
            <v>92236.288112521492</v>
          </cell>
          <cell r="R69">
            <v>86527.880678526999</v>
          </cell>
          <cell r="S69">
            <v>87548.748099285585</v>
          </cell>
        </row>
        <row r="70">
          <cell r="A70" t="str">
            <v>Infeed</v>
          </cell>
          <cell r="B70" t="str">
            <v>MWh</v>
          </cell>
          <cell r="C70">
            <v>70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t="str">
            <v>Elia</v>
          </cell>
          <cell r="B71">
            <v>0</v>
          </cell>
          <cell r="C71">
            <v>71</v>
          </cell>
          <cell r="D71">
            <v>4617707.5489999996</v>
          </cell>
          <cell r="E71">
            <v>4442545</v>
          </cell>
          <cell r="F71">
            <v>4359291</v>
          </cell>
          <cell r="G71">
            <v>4278596</v>
          </cell>
          <cell r="H71">
            <v>4200377</v>
          </cell>
          <cell r="I71">
            <v>4124320</v>
          </cell>
          <cell r="J71">
            <v>5367833.5760000004</v>
          </cell>
          <cell r="K71">
            <v>5389752.9550000001</v>
          </cell>
          <cell r="L71">
            <v>5210162.4869999997</v>
          </cell>
          <cell r="M71">
            <v>5175991.2039999999</v>
          </cell>
          <cell r="N71">
            <v>5083332.8929999992</v>
          </cell>
          <cell r="O71">
            <v>4888443.8079999993</v>
          </cell>
          <cell r="P71">
            <v>4842375.3930000002</v>
          </cell>
          <cell r="Q71">
            <v>4825118.1229099985</v>
          </cell>
          <cell r="R71">
            <v>4720175.6673699999</v>
          </cell>
          <cell r="S71">
            <v>4655257.23324</v>
          </cell>
        </row>
        <row r="72">
          <cell r="A72" t="str">
            <v>Productions</v>
          </cell>
          <cell r="B72">
            <v>0</v>
          </cell>
          <cell r="C72">
            <v>72</v>
          </cell>
          <cell r="D72">
            <v>73347</v>
          </cell>
          <cell r="E72">
            <v>78481</v>
          </cell>
          <cell r="F72">
            <v>83975</v>
          </cell>
          <cell r="G72">
            <v>89853</v>
          </cell>
          <cell r="H72">
            <v>96143</v>
          </cell>
          <cell r="I72">
            <v>102873</v>
          </cell>
          <cell r="J72">
            <v>63611.207000000002</v>
          </cell>
          <cell r="K72">
            <v>69613.278999999995</v>
          </cell>
          <cell r="L72">
            <v>52966.417000000001</v>
          </cell>
          <cell r="M72">
            <v>59257.68</v>
          </cell>
          <cell r="N72">
            <v>52744.284</v>
          </cell>
          <cell r="O72">
            <v>40413.796999999999</v>
          </cell>
          <cell r="P72">
            <v>55011.509999999995</v>
          </cell>
          <cell r="Q72">
            <v>59458.729819999993</v>
          </cell>
          <cell r="R72">
            <v>63623.108580000007</v>
          </cell>
          <cell r="S72">
            <v>68548.682459999996</v>
          </cell>
          <cell r="U72">
            <v>0</v>
          </cell>
          <cell r="V72">
            <v>0</v>
          </cell>
          <cell r="W72">
            <v>0</v>
          </cell>
          <cell r="X72">
            <v>0</v>
          </cell>
        </row>
        <row r="73">
          <cell r="A73" t="str">
            <v>Autres GRD</v>
          </cell>
          <cell r="B73">
            <v>0</v>
          </cell>
          <cell r="C73">
            <v>73</v>
          </cell>
          <cell r="D73">
            <v>1274</v>
          </cell>
          <cell r="E73">
            <v>1228</v>
          </cell>
          <cell r="F73">
            <v>1207</v>
          </cell>
          <cell r="G73">
            <v>1186</v>
          </cell>
          <cell r="H73">
            <v>1167</v>
          </cell>
          <cell r="I73">
            <v>1148</v>
          </cell>
          <cell r="J73">
            <v>2701.9949999999999</v>
          </cell>
          <cell r="K73">
            <v>2391.6680000000001</v>
          </cell>
          <cell r="L73">
            <v>2090.8229999999999</v>
          </cell>
          <cell r="M73">
            <v>2142.6590000000001</v>
          </cell>
          <cell r="N73">
            <v>1867.2619999999999</v>
          </cell>
          <cell r="O73">
            <v>1395.663</v>
          </cell>
          <cell r="P73">
            <v>1316.3509999999999</v>
          </cell>
          <cell r="Q73">
            <v>1245.7041299999999</v>
          </cell>
          <cell r="R73">
            <v>1193.3064399999998</v>
          </cell>
          <cell r="S73">
            <v>1321.1681800000001</v>
          </cell>
          <cell r="T73">
            <v>0</v>
          </cell>
          <cell r="U73">
            <v>0</v>
          </cell>
          <cell r="V73">
            <v>0</v>
          </cell>
          <cell r="W73">
            <v>0</v>
          </cell>
          <cell r="X73">
            <v>0</v>
          </cell>
        </row>
        <row r="74">
          <cell r="A74" t="str">
            <v>Productions Sibelga</v>
          </cell>
          <cell r="B74">
            <v>0</v>
          </cell>
          <cell r="C74">
            <v>74</v>
          </cell>
          <cell r="D74">
            <v>54828.057999999997</v>
          </cell>
          <cell r="E74">
            <v>48830</v>
          </cell>
          <cell r="F74">
            <v>42938</v>
          </cell>
          <cell r="G74">
            <v>37412</v>
          </cell>
          <cell r="H74">
            <v>47618</v>
          </cell>
          <cell r="I74">
            <v>47616</v>
          </cell>
          <cell r="J74">
            <v>0</v>
          </cell>
          <cell r="K74">
            <v>0</v>
          </cell>
          <cell r="L74">
            <v>0</v>
          </cell>
          <cell r="M74">
            <v>55888.069360000001</v>
          </cell>
          <cell r="N74">
            <v>45922.164499999999</v>
          </cell>
          <cell r="O74">
            <v>28298.6623</v>
          </cell>
          <cell r="P74">
            <v>40034.949999999997</v>
          </cell>
          <cell r="Q74">
            <v>43011.652617000007</v>
          </cell>
          <cell r="R74">
            <v>44126.873</v>
          </cell>
          <cell r="S74">
            <v>43086.163618999992</v>
          </cell>
        </row>
        <row r="75">
          <cell r="A75" t="str">
            <v>Pertes réseau</v>
          </cell>
          <cell r="B75" t="str">
            <v>MWh</v>
          </cell>
          <cell r="C75">
            <v>75</v>
          </cell>
          <cell r="D75">
            <v>142177.54899999965</v>
          </cell>
          <cell r="E75">
            <v>137024</v>
          </cell>
          <cell r="F75">
            <v>134668</v>
          </cell>
          <cell r="G75">
            <v>132400</v>
          </cell>
          <cell r="H75">
            <v>130219</v>
          </cell>
          <cell r="I75">
            <v>128119</v>
          </cell>
          <cell r="J75">
            <v>164658.41800000001</v>
          </cell>
          <cell r="K75">
            <v>165493.85</v>
          </cell>
          <cell r="L75">
            <v>158951.37227299999</v>
          </cell>
          <cell r="M75">
            <v>158672.46100000001</v>
          </cell>
          <cell r="N75">
            <v>155647.86799999999</v>
          </cell>
          <cell r="O75">
            <v>149365.52799999999</v>
          </cell>
          <cell r="P75">
            <v>148376.24400000001</v>
          </cell>
          <cell r="Q75">
            <v>147970.56200000001</v>
          </cell>
          <cell r="R75">
            <v>144890.71299999999</v>
          </cell>
          <cell r="S75">
            <v>143011.01895999999</v>
          </cell>
          <cell r="T75">
            <v>0</v>
          </cell>
        </row>
        <row r="76">
          <cell r="A76" t="str">
            <v>Transformation MT</v>
          </cell>
          <cell r="B76">
            <v>0</v>
          </cell>
          <cell r="C76">
            <v>76</v>
          </cell>
          <cell r="D76">
            <v>2532</v>
          </cell>
          <cell r="E76">
            <v>2479</v>
          </cell>
          <cell r="F76">
            <v>2442</v>
          </cell>
          <cell r="G76">
            <v>2405</v>
          </cell>
          <cell r="H76">
            <v>2369</v>
          </cell>
          <cell r="I76">
            <v>2333</v>
          </cell>
          <cell r="J76">
            <v>4619.2439999999997</v>
          </cell>
          <cell r="K76">
            <v>4904.9892959999997</v>
          </cell>
          <cell r="L76">
            <v>4366.6776810000001</v>
          </cell>
          <cell r="M76">
            <v>4366.6776808372897</v>
          </cell>
          <cell r="N76">
            <v>5628.1873610000002</v>
          </cell>
          <cell r="O76">
            <v>3366.0729999999999</v>
          </cell>
          <cell r="P76">
            <v>3551.3049999999998</v>
          </cell>
          <cell r="Q76">
            <v>1265.809962589695</v>
          </cell>
          <cell r="R76">
            <v>2443.9168187146938</v>
          </cell>
          <cell r="S76">
            <v>2375.1266390187943</v>
          </cell>
        </row>
        <row r="77">
          <cell r="A77" t="str">
            <v>Réseau MT</v>
          </cell>
          <cell r="B77">
            <v>0</v>
          </cell>
          <cell r="C77">
            <v>77</v>
          </cell>
          <cell r="D77">
            <v>21045</v>
          </cell>
          <cell r="E77">
            <v>20905</v>
          </cell>
          <cell r="F77">
            <v>20627</v>
          </cell>
          <cell r="G77">
            <v>20352</v>
          </cell>
          <cell r="H77">
            <v>20082</v>
          </cell>
          <cell r="I77">
            <v>19815</v>
          </cell>
          <cell r="J77">
            <v>24971.503000000001</v>
          </cell>
          <cell r="K77">
            <v>24686.199714999999</v>
          </cell>
          <cell r="L77">
            <v>24016.639302</v>
          </cell>
          <cell r="M77">
            <v>24016.639302302501</v>
          </cell>
          <cell r="N77">
            <v>21592.467989000001</v>
          </cell>
          <cell r="O77">
            <v>22804.335999999999</v>
          </cell>
          <cell r="P77">
            <v>22363.316699999999</v>
          </cell>
          <cell r="Q77">
            <v>24211.200633532346</v>
          </cell>
          <cell r="R77">
            <v>22470.497373142032</v>
          </cell>
          <cell r="S77">
            <v>22254.103238565065</v>
          </cell>
        </row>
        <row r="78">
          <cell r="A78" t="str">
            <v>Transformation BT</v>
          </cell>
          <cell r="B78">
            <v>0</v>
          </cell>
          <cell r="C78">
            <v>78</v>
          </cell>
          <cell r="D78">
            <v>739</v>
          </cell>
          <cell r="E78">
            <v>728</v>
          </cell>
          <cell r="F78">
            <v>706</v>
          </cell>
          <cell r="G78">
            <v>685</v>
          </cell>
          <cell r="H78">
            <v>664</v>
          </cell>
          <cell r="I78">
            <v>644</v>
          </cell>
          <cell r="J78">
            <v>3331.2170000000001</v>
          </cell>
          <cell r="K78">
            <v>2096.882873</v>
          </cell>
          <cell r="L78">
            <v>1820.766793</v>
          </cell>
          <cell r="M78">
            <v>1820.7667930160101</v>
          </cell>
          <cell r="N78">
            <v>1077.4268219999999</v>
          </cell>
          <cell r="O78">
            <v>754.56399999999996</v>
          </cell>
          <cell r="P78">
            <v>652.48483999999996</v>
          </cell>
          <cell r="Q78">
            <v>879.40105387854567</v>
          </cell>
          <cell r="R78">
            <v>804.8855160537604</v>
          </cell>
          <cell r="S78">
            <v>796.74936772559181</v>
          </cell>
        </row>
        <row r="79">
          <cell r="A79" t="str">
            <v xml:space="preserve">Réseau BT </v>
          </cell>
          <cell r="B79">
            <v>0</v>
          </cell>
          <cell r="C79">
            <v>79</v>
          </cell>
          <cell r="D79">
            <v>117861.54899999965</v>
          </cell>
          <cell r="E79">
            <v>112912</v>
          </cell>
          <cell r="F79">
            <v>110893</v>
          </cell>
          <cell r="G79">
            <v>108958</v>
          </cell>
          <cell r="H79">
            <v>107104</v>
          </cell>
          <cell r="I79">
            <v>105327</v>
          </cell>
          <cell r="J79">
            <v>131736.454</v>
          </cell>
          <cell r="K79">
            <v>133805.778116</v>
          </cell>
          <cell r="L79">
            <v>128747.28849699999</v>
          </cell>
          <cell r="M79">
            <v>128468.3772238442</v>
          </cell>
          <cell r="N79">
            <v>127349.78582799999</v>
          </cell>
          <cell r="O79">
            <v>122440.55499999999</v>
          </cell>
          <cell r="P79">
            <v>121809.13746</v>
          </cell>
          <cell r="Q79">
            <v>121614.15034999943</v>
          </cell>
          <cell r="R79">
            <v>119171.41329208951</v>
          </cell>
          <cell r="S79">
            <v>117585.03971469053</v>
          </cell>
        </row>
        <row r="80">
          <cell r="A80" t="str">
            <v>Energie réactive</v>
          </cell>
          <cell r="B80" t="str">
            <v>Mvarh</v>
          </cell>
          <cell r="C80">
            <v>80</v>
          </cell>
          <cell r="D80">
            <v>47601.579000000005</v>
          </cell>
          <cell r="E80">
            <v>47214</v>
          </cell>
          <cell r="F80">
            <v>46556</v>
          </cell>
          <cell r="G80">
            <v>45908</v>
          </cell>
          <cell r="H80">
            <v>45269</v>
          </cell>
          <cell r="I80">
            <v>43434</v>
          </cell>
          <cell r="J80">
            <v>85510.056000000011</v>
          </cell>
          <cell r="K80">
            <v>78684.41</v>
          </cell>
          <cell r="L80">
            <v>89414.182000000001</v>
          </cell>
          <cell r="M80">
            <v>49622.674999999996</v>
          </cell>
          <cell r="N80">
            <v>63066.508000000002</v>
          </cell>
          <cell r="O80">
            <v>55567.518000000004</v>
          </cell>
          <cell r="P80">
            <v>51350.34</v>
          </cell>
          <cell r="Q80">
            <v>48110.945999999996</v>
          </cell>
          <cell r="R80">
            <v>50379.216999999997</v>
          </cell>
          <cell r="S80">
            <v>49457.837336666664</v>
          </cell>
        </row>
        <row r="81">
          <cell r="A81" t="str">
            <v>Transformation MT</v>
          </cell>
          <cell r="B81">
            <v>0</v>
          </cell>
          <cell r="C81">
            <v>81</v>
          </cell>
          <cell r="D81">
            <v>4166.5499999999993</v>
          </cell>
          <cell r="E81">
            <v>4079</v>
          </cell>
          <cell r="F81">
            <v>4018</v>
          </cell>
          <cell r="G81">
            <v>3957</v>
          </cell>
          <cell r="H81">
            <v>3898</v>
          </cell>
          <cell r="I81">
            <v>3840</v>
          </cell>
          <cell r="J81">
            <v>8214.4680000000008</v>
          </cell>
          <cell r="K81">
            <v>9505.7459999999992</v>
          </cell>
          <cell r="L81">
            <v>7638.1530000000002</v>
          </cell>
          <cell r="M81">
            <v>7293.8829999999998</v>
          </cell>
          <cell r="N81">
            <v>8558.9150000000009</v>
          </cell>
          <cell r="O81">
            <v>3657.6129999999998</v>
          </cell>
          <cell r="P81">
            <v>617.76800000000003</v>
          </cell>
          <cell r="Q81">
            <v>1112.357</v>
          </cell>
          <cell r="R81">
            <v>2837.123</v>
          </cell>
          <cell r="S81">
            <v>4030.9853333333335</v>
          </cell>
        </row>
        <row r="82">
          <cell r="A82" t="str">
            <v>Secours TMT</v>
          </cell>
          <cell r="B82">
            <v>0</v>
          </cell>
          <cell r="C82">
            <v>82</v>
          </cell>
          <cell r="D82">
            <v>0</v>
          </cell>
          <cell r="E82">
            <v>0</v>
          </cell>
          <cell r="F82">
            <v>0</v>
          </cell>
          <cell r="G82">
            <v>0</v>
          </cell>
          <cell r="H82">
            <v>0</v>
          </cell>
          <cell r="I82">
            <v>0</v>
          </cell>
          <cell r="J82">
            <v>3.6999999999999998E-2</v>
          </cell>
          <cell r="K82">
            <v>3.5000000000000003E-2</v>
          </cell>
          <cell r="L82">
            <v>-8.5000000000000006E-2</v>
          </cell>
          <cell r="M82">
            <v>5.0000000000000001E-3</v>
          </cell>
          <cell r="N82">
            <v>0</v>
          </cell>
          <cell r="O82">
            <v>0</v>
          </cell>
          <cell r="P82">
            <v>0</v>
          </cell>
          <cell r="Q82">
            <v>0</v>
          </cell>
          <cell r="R82">
            <v>0</v>
          </cell>
          <cell r="S82">
            <v>0</v>
          </cell>
        </row>
        <row r="83">
          <cell r="A83" t="str">
            <v>Réseau MT</v>
          </cell>
          <cell r="B83">
            <v>0</v>
          </cell>
          <cell r="C83">
            <v>83</v>
          </cell>
          <cell r="D83">
            <v>42052.164000000004</v>
          </cell>
          <cell r="E83">
            <v>41773</v>
          </cell>
          <cell r="F83">
            <v>41217</v>
          </cell>
          <cell r="G83">
            <v>40669</v>
          </cell>
          <cell r="H83">
            <v>40128</v>
          </cell>
          <cell r="I83">
            <v>39594</v>
          </cell>
          <cell r="J83">
            <v>58094.341</v>
          </cell>
          <cell r="K83">
            <v>56508.951000000001</v>
          </cell>
          <cell r="L83">
            <v>72445.407999999996</v>
          </cell>
          <cell r="M83">
            <v>34431.010999999999</v>
          </cell>
          <cell r="N83">
            <v>49872.434999999998</v>
          </cell>
          <cell r="O83">
            <v>49183.285000000003</v>
          </cell>
          <cell r="P83">
            <v>47927.178999999996</v>
          </cell>
          <cell r="Q83">
            <v>45096.932999999997</v>
          </cell>
          <cell r="R83">
            <v>46034.879000000001</v>
          </cell>
          <cell r="S83">
            <v>43939.914666666664</v>
          </cell>
        </row>
        <row r="84">
          <cell r="A84" t="str">
            <v>Secours MT</v>
          </cell>
          <cell r="B84">
            <v>0</v>
          </cell>
          <cell r="C84">
            <v>84</v>
          </cell>
          <cell r="D84">
            <v>0</v>
          </cell>
          <cell r="E84">
            <v>0</v>
          </cell>
          <cell r="F84">
            <v>0</v>
          </cell>
          <cell r="G84">
            <v>0</v>
          </cell>
          <cell r="H84">
            <v>0</v>
          </cell>
          <cell r="I84">
            <v>0</v>
          </cell>
          <cell r="J84">
            <v>39.939</v>
          </cell>
          <cell r="K84">
            <v>46.472999999999999</v>
          </cell>
          <cell r="L84">
            <v>34.552999999999997</v>
          </cell>
          <cell r="M84">
            <v>38.838999999999999</v>
          </cell>
          <cell r="N84">
            <v>0.48699999999999999</v>
          </cell>
          <cell r="O84">
            <v>123.51</v>
          </cell>
          <cell r="P84">
            <v>751.24599999999998</v>
          </cell>
          <cell r="Q84">
            <v>6.0570000000000004</v>
          </cell>
          <cell r="R84">
            <v>0</v>
          </cell>
          <cell r="S84">
            <v>1.0670000000000001E-2</v>
          </cell>
        </row>
        <row r="85">
          <cell r="A85" t="str">
            <v>Transformation BT</v>
          </cell>
          <cell r="B85">
            <v>0</v>
          </cell>
          <cell r="C85">
            <v>85</v>
          </cell>
          <cell r="D85">
            <v>1382.865</v>
          </cell>
          <cell r="E85">
            <v>1362</v>
          </cell>
          <cell r="F85">
            <v>1321</v>
          </cell>
          <cell r="G85">
            <v>1282</v>
          </cell>
          <cell r="H85">
            <v>1243</v>
          </cell>
          <cell r="I85">
            <v>0</v>
          </cell>
          <cell r="J85">
            <v>19161.271000000001</v>
          </cell>
          <cell r="K85">
            <v>12623.205</v>
          </cell>
          <cell r="L85">
            <v>9296.1530000000002</v>
          </cell>
          <cell r="M85">
            <v>7858.9369999999999</v>
          </cell>
          <cell r="N85">
            <v>4634.6710000000003</v>
          </cell>
          <cell r="O85">
            <v>2603.11</v>
          </cell>
          <cell r="P85">
            <v>2054.1469999999999</v>
          </cell>
          <cell r="Q85">
            <v>1895.5989999999999</v>
          </cell>
          <cell r="R85">
            <v>1507.2149999999999</v>
          </cell>
          <cell r="S85">
            <v>1486.9266666666667</v>
          </cell>
        </row>
        <row r="86">
          <cell r="A86" t="str">
            <v>Volumes en heures creuses</v>
          </cell>
          <cell r="B86" t="str">
            <v>MWh</v>
          </cell>
          <cell r="C86">
            <v>0</v>
          </cell>
          <cell r="D86">
            <v>0</v>
          </cell>
          <cell r="E86">
            <v>0</v>
          </cell>
          <cell r="F86">
            <v>0</v>
          </cell>
          <cell r="G86">
            <v>0</v>
          </cell>
          <cell r="H86">
            <v>0</v>
          </cell>
          <cell r="I86">
            <v>0</v>
          </cell>
          <cell r="J86">
            <v>0</v>
          </cell>
          <cell r="K86">
            <v>0</v>
          </cell>
          <cell r="L86">
            <v>0</v>
          </cell>
          <cell r="M86">
            <v>0</v>
          </cell>
          <cell r="N86">
            <v>0</v>
          </cell>
        </row>
        <row r="87">
          <cell r="A87" t="str">
            <v>Transformation MT</v>
          </cell>
          <cell r="B87">
            <v>0</v>
          </cell>
          <cell r="C87">
            <v>87</v>
          </cell>
          <cell r="D87">
            <v>108793</v>
          </cell>
          <cell r="E87">
            <v>106505</v>
          </cell>
          <cell r="F87">
            <v>104908</v>
          </cell>
          <cell r="G87">
            <v>103334</v>
          </cell>
          <cell r="H87">
            <v>101784</v>
          </cell>
          <cell r="I87">
            <v>100258</v>
          </cell>
          <cell r="J87">
            <v>217506.491373</v>
          </cell>
          <cell r="K87">
            <v>234459.472072</v>
          </cell>
          <cell r="L87">
            <v>205735.888462</v>
          </cell>
          <cell r="M87">
            <v>167258.67280700002</v>
          </cell>
          <cell r="N87">
            <v>267283.24375199998</v>
          </cell>
          <cell r="O87">
            <v>157148.180322</v>
          </cell>
          <cell r="P87">
            <v>163936.77730199997</v>
          </cell>
          <cell r="Q87">
            <v>61673.812825000001</v>
          </cell>
          <cell r="R87">
            <v>107593.75400399999</v>
          </cell>
          <cell r="S87">
            <v>103616.435226</v>
          </cell>
        </row>
        <row r="88">
          <cell r="A88" t="str">
            <v>Secours TMT</v>
          </cell>
          <cell r="B88">
            <v>0</v>
          </cell>
          <cell r="C88">
            <v>88</v>
          </cell>
          <cell r="D88">
            <v>0</v>
          </cell>
          <cell r="E88">
            <v>0</v>
          </cell>
          <cell r="F88">
            <v>0</v>
          </cell>
          <cell r="G88">
            <v>0</v>
          </cell>
          <cell r="H88">
            <v>0</v>
          </cell>
          <cell r="I88">
            <v>0</v>
          </cell>
          <cell r="J88">
            <v>934.40480000000002</v>
          </cell>
          <cell r="K88">
            <v>8.9999999999999993E-3</v>
          </cell>
          <cell r="L88">
            <v>-933.98249999999996</v>
          </cell>
          <cell r="M88">
            <v>0</v>
          </cell>
          <cell r="N88">
            <v>0</v>
          </cell>
          <cell r="O88">
            <v>0</v>
          </cell>
          <cell r="P88">
            <v>0</v>
          </cell>
          <cell r="Q88">
            <v>0</v>
          </cell>
          <cell r="R88">
            <v>0</v>
          </cell>
          <cell r="S88">
            <v>0</v>
          </cell>
        </row>
        <row r="89">
          <cell r="A89" t="str">
            <v>Réseau MT</v>
          </cell>
          <cell r="B89">
            <v>0</v>
          </cell>
          <cell r="C89">
            <v>89</v>
          </cell>
          <cell r="D89">
            <v>881093</v>
          </cell>
          <cell r="E89">
            <v>875233</v>
          </cell>
          <cell r="F89">
            <v>863593</v>
          </cell>
          <cell r="G89">
            <v>852107</v>
          </cell>
          <cell r="H89">
            <v>840774</v>
          </cell>
          <cell r="I89">
            <v>829592</v>
          </cell>
          <cell r="J89">
            <v>979250.74138499994</v>
          </cell>
          <cell r="K89">
            <v>973949.51955799991</v>
          </cell>
          <cell r="L89">
            <v>945857.16122699995</v>
          </cell>
          <cell r="M89">
            <v>956655.22638800007</v>
          </cell>
          <cell r="N89">
            <v>848512.20406100003</v>
          </cell>
          <cell r="O89">
            <v>905683.58851300005</v>
          </cell>
          <cell r="P89">
            <v>886971.51953699999</v>
          </cell>
          <cell r="Q89">
            <v>984760.31024500006</v>
          </cell>
          <cell r="R89">
            <v>920615.58013599995</v>
          </cell>
          <cell r="S89">
            <v>911627.02252699994</v>
          </cell>
        </row>
        <row r="90">
          <cell r="A90" t="str">
            <v>Secours MT</v>
          </cell>
          <cell r="B90">
            <v>0</v>
          </cell>
          <cell r="C90">
            <v>90</v>
          </cell>
          <cell r="D90">
            <v>0</v>
          </cell>
          <cell r="E90">
            <v>0</v>
          </cell>
          <cell r="F90">
            <v>0</v>
          </cell>
          <cell r="G90">
            <v>0</v>
          </cell>
          <cell r="H90">
            <v>0</v>
          </cell>
          <cell r="I90">
            <v>0</v>
          </cell>
          <cell r="J90">
            <v>987.12047499999994</v>
          </cell>
          <cell r="K90">
            <v>577.48907499999996</v>
          </cell>
          <cell r="L90">
            <v>450.46125000000001</v>
          </cell>
          <cell r="M90">
            <v>1923.11105</v>
          </cell>
          <cell r="N90">
            <v>478.10624999999999</v>
          </cell>
          <cell r="O90">
            <v>426.1</v>
          </cell>
          <cell r="P90">
            <v>2140.039675</v>
          </cell>
          <cell r="Q90">
            <v>76.733646000000007</v>
          </cell>
          <cell r="R90">
            <v>26.943999999999999</v>
          </cell>
          <cell r="S90">
            <v>134.49350000000001</v>
          </cell>
        </row>
        <row r="91">
          <cell r="A91" t="str">
            <v>Transformation BT</v>
          </cell>
          <cell r="B91">
            <v>0</v>
          </cell>
          <cell r="C91">
            <v>91</v>
          </cell>
          <cell r="D91">
            <v>11314</v>
          </cell>
          <cell r="E91">
            <v>11145</v>
          </cell>
          <cell r="F91">
            <v>10810</v>
          </cell>
          <cell r="G91">
            <v>10486</v>
          </cell>
          <cell r="H91">
            <v>10171</v>
          </cell>
          <cell r="I91">
            <v>9866</v>
          </cell>
          <cell r="J91">
            <v>70026.399695999993</v>
          </cell>
          <cell r="K91">
            <v>42660.411271999998</v>
          </cell>
          <cell r="L91">
            <v>35532.221562999999</v>
          </cell>
          <cell r="M91">
            <v>32569.127089999998</v>
          </cell>
          <cell r="N91">
            <v>22897.817405999998</v>
          </cell>
          <cell r="O91">
            <v>15960.772997</v>
          </cell>
          <cell r="P91">
            <v>13969.940736</v>
          </cell>
          <cell r="Q91">
            <v>13085.850744000001</v>
          </cell>
          <cell r="R91">
            <v>11806.781540999998</v>
          </cell>
          <cell r="S91">
            <v>12007.985252999999</v>
          </cell>
        </row>
        <row r="92">
          <cell r="A92" t="str">
            <v>Réseau BT avec pointe</v>
          </cell>
          <cell r="B92">
            <v>0</v>
          </cell>
          <cell r="C92">
            <v>92</v>
          </cell>
          <cell r="D92">
            <v>96737</v>
          </cell>
          <cell r="E92">
            <v>96858</v>
          </cell>
          <cell r="F92">
            <v>97100</v>
          </cell>
          <cell r="G92">
            <v>97343</v>
          </cell>
          <cell r="H92">
            <v>97586</v>
          </cell>
          <cell r="I92">
            <v>97830</v>
          </cell>
          <cell r="J92">
            <v>39350.449467999999</v>
          </cell>
          <cell r="K92">
            <v>62724.057680999998</v>
          </cell>
          <cell r="L92">
            <v>58694.536881</v>
          </cell>
          <cell r="M92">
            <v>63745.436317</v>
          </cell>
          <cell r="N92">
            <v>75099.85205300001</v>
          </cell>
          <cell r="O92">
            <v>81046.511453999992</v>
          </cell>
          <cell r="P92">
            <v>88488.06727</v>
          </cell>
          <cell r="Q92">
            <v>90601.433206000002</v>
          </cell>
          <cell r="R92">
            <v>91660.259452999991</v>
          </cell>
          <cell r="S92">
            <v>93706.749364000003</v>
          </cell>
        </row>
        <row r="93">
          <cell r="A93" t="str">
            <v>Éclairage public</v>
          </cell>
          <cell r="B93">
            <v>0</v>
          </cell>
          <cell r="C93">
            <v>93</v>
          </cell>
          <cell r="D93">
            <v>38949</v>
          </cell>
          <cell r="E93">
            <v>38268</v>
          </cell>
          <cell r="F93">
            <v>37598</v>
          </cell>
          <cell r="G93">
            <v>36940</v>
          </cell>
          <cell r="H93">
            <v>36294</v>
          </cell>
          <cell r="I93">
            <v>35659</v>
          </cell>
          <cell r="J93">
            <v>36431</v>
          </cell>
          <cell r="K93">
            <v>36583</v>
          </cell>
          <cell r="L93">
            <v>33815</v>
          </cell>
          <cell r="M93">
            <v>33948</v>
          </cell>
          <cell r="N93">
            <v>33673</v>
          </cell>
          <cell r="O93">
            <v>33589</v>
          </cell>
          <cell r="P93">
            <v>33261</v>
          </cell>
          <cell r="Q93">
            <v>32102</v>
          </cell>
          <cell r="R93">
            <v>31878</v>
          </cell>
          <cell r="S93">
            <v>31504</v>
          </cell>
        </row>
        <row r="94">
          <cell r="A94" t="str">
            <v>Réseau BT sans compteur</v>
          </cell>
          <cell r="B94">
            <v>0</v>
          </cell>
          <cell r="C94">
            <v>94</v>
          </cell>
          <cell r="D94">
            <v>18420</v>
          </cell>
          <cell r="E94">
            <v>18512</v>
          </cell>
          <cell r="F94">
            <v>18605</v>
          </cell>
          <cell r="G94">
            <v>18698</v>
          </cell>
          <cell r="H94">
            <v>18791</v>
          </cell>
          <cell r="I94">
            <v>18885</v>
          </cell>
          <cell r="J94">
            <v>8741.3279240000047</v>
          </cell>
          <cell r="K94">
            <v>8843.068177000001</v>
          </cell>
          <cell r="L94">
            <v>8199.5054369999998</v>
          </cell>
          <cell r="M94">
            <v>8357.7803549999953</v>
          </cell>
          <cell r="N94">
            <v>8224.3369890000031</v>
          </cell>
          <cell r="O94">
            <v>8197.4997990000047</v>
          </cell>
          <cell r="P94">
            <v>23514.093375999997</v>
          </cell>
          <cell r="Q94">
            <v>25484.736891</v>
          </cell>
          <cell r="R94">
            <v>25579.428346000001</v>
          </cell>
          <cell r="S94">
            <v>26236.333306999994</v>
          </cell>
        </row>
        <row r="95">
          <cell r="A95" t="str">
            <v>Réseau BT sans pointe</v>
          </cell>
          <cell r="B95">
            <v>0</v>
          </cell>
          <cell r="C95">
            <v>95</v>
          </cell>
          <cell r="D95">
            <v>457250</v>
          </cell>
          <cell r="E95">
            <v>423682</v>
          </cell>
          <cell r="F95">
            <v>413398</v>
          </cell>
          <cell r="G95">
            <v>403668</v>
          </cell>
          <cell r="H95">
            <v>394484</v>
          </cell>
          <cell r="I95">
            <v>385780</v>
          </cell>
          <cell r="J95">
            <v>464384.58048899984</v>
          </cell>
          <cell r="K95">
            <v>413699.67014100007</v>
          </cell>
          <cell r="L95">
            <v>435621.61724900012</v>
          </cell>
          <cell r="M95">
            <v>442317.95493199979</v>
          </cell>
          <cell r="N95">
            <v>461354.54467900004</v>
          </cell>
          <cell r="O95">
            <v>445774.46155399992</v>
          </cell>
          <cell r="P95">
            <v>425089.48329000018</v>
          </cell>
          <cell r="Q95">
            <v>433418.37172400003</v>
          </cell>
          <cell r="R95">
            <v>438994.7062400002</v>
          </cell>
          <cell r="S95">
            <v>442176.37412600004</v>
          </cell>
        </row>
        <row r="96">
          <cell r="A96" t="str">
            <v>Volumes exclusif nuit</v>
          </cell>
          <cell r="B96" t="str">
            <v>MWh</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row>
        <row r="97">
          <cell r="A97" t="str">
            <v>Réseau BT sans pointe</v>
          </cell>
          <cell r="B97">
            <v>0</v>
          </cell>
          <cell r="C97">
            <v>97</v>
          </cell>
          <cell r="D97">
            <v>0</v>
          </cell>
          <cell r="E97">
            <v>0</v>
          </cell>
          <cell r="F97">
            <v>0</v>
          </cell>
          <cell r="G97">
            <v>0</v>
          </cell>
          <cell r="H97">
            <v>0</v>
          </cell>
          <cell r="I97">
            <v>0</v>
          </cell>
          <cell r="J97">
            <v>24702.399469</v>
          </cell>
          <cell r="K97">
            <v>21061.779392</v>
          </cell>
          <cell r="L97">
            <v>20829.034527</v>
          </cell>
          <cell r="M97">
            <v>18273.445215</v>
          </cell>
          <cell r="N97">
            <v>23516.743149999998</v>
          </cell>
          <cell r="O97">
            <v>16914.342100000002</v>
          </cell>
          <cell r="P97">
            <v>17188.764899999998</v>
          </cell>
          <cell r="Q97">
            <v>17445.36665</v>
          </cell>
          <cell r="R97">
            <v>18359.605149999999</v>
          </cell>
          <cell r="S97">
            <v>17413.638900000002</v>
          </cell>
        </row>
        <row r="98">
          <cell r="A98" t="str">
            <v>Clients protégés</v>
          </cell>
          <cell r="C98">
            <v>0</v>
          </cell>
          <cell r="D98">
            <v>0</v>
          </cell>
          <cell r="E98">
            <v>0</v>
          </cell>
          <cell r="F98">
            <v>0</v>
          </cell>
          <cell r="G98">
            <v>0</v>
          </cell>
          <cell r="H98">
            <v>0</v>
          </cell>
          <cell r="I98">
            <v>0</v>
          </cell>
          <cell r="R98">
            <v>0</v>
          </cell>
          <cell r="S98">
            <v>0</v>
          </cell>
        </row>
        <row r="99">
          <cell r="A99" t="str">
            <v>Nombre de clients protégés</v>
          </cell>
          <cell r="B99">
            <v>0</v>
          </cell>
          <cell r="C99">
            <v>99</v>
          </cell>
          <cell r="D99">
            <v>2675</v>
          </cell>
          <cell r="E99">
            <v>2480</v>
          </cell>
          <cell r="F99">
            <v>3130</v>
          </cell>
          <cell r="G99">
            <v>3130</v>
          </cell>
          <cell r="H99">
            <v>3130</v>
          </cell>
          <cell r="I99">
            <v>3130</v>
          </cell>
          <cell r="J99">
            <v>1260</v>
          </cell>
          <cell r="K99">
            <v>2727</v>
          </cell>
          <cell r="L99">
            <v>3885</v>
          </cell>
          <cell r="M99">
            <v>4078</v>
          </cell>
          <cell r="N99">
            <v>3432</v>
          </cell>
          <cell r="O99">
            <v>3242</v>
          </cell>
          <cell r="P99">
            <v>2809</v>
          </cell>
          <cell r="Q99">
            <v>2448</v>
          </cell>
          <cell r="R99">
            <v>2293</v>
          </cell>
          <cell r="S99">
            <v>2480</v>
          </cell>
        </row>
        <row r="100">
          <cell r="A100" t="str">
            <v>Quantité d'énergie achetée</v>
          </cell>
          <cell r="B100" t="str">
            <v>MWh</v>
          </cell>
          <cell r="C100">
            <v>100</v>
          </cell>
          <cell r="D100">
            <v>7387.5</v>
          </cell>
          <cell r="E100">
            <v>5766.1487400000042</v>
          </cell>
          <cell r="F100">
            <v>9390</v>
          </cell>
          <cell r="G100">
            <v>9390</v>
          </cell>
          <cell r="H100">
            <v>9390</v>
          </cell>
          <cell r="I100">
            <v>9390</v>
          </cell>
          <cell r="J100">
            <v>3423.663</v>
          </cell>
          <cell r="K100">
            <v>7934.6959999999999</v>
          </cell>
          <cell r="L100">
            <v>11259.26</v>
          </cell>
          <cell r="M100">
            <v>12551.217000000001</v>
          </cell>
          <cell r="N100">
            <v>10697.254000000001</v>
          </cell>
          <cell r="O100">
            <v>9315.9750000000004</v>
          </cell>
          <cell r="P100">
            <v>8005.9780000000001</v>
          </cell>
          <cell r="Q100">
            <v>6975.2076399999996</v>
          </cell>
          <cell r="R100">
            <v>6260.8980000000001</v>
          </cell>
          <cell r="S100">
            <v>5766.1487400000042</v>
          </cell>
        </row>
        <row r="101">
          <cell r="A101" t="str">
            <v>Prix d'achat moyen</v>
          </cell>
          <cell r="B101" t="str">
            <v>€/MWh</v>
          </cell>
          <cell r="C101">
            <v>101</v>
          </cell>
          <cell r="D101">
            <v>0</v>
          </cell>
          <cell r="E101">
            <v>0</v>
          </cell>
          <cell r="F101">
            <v>0</v>
          </cell>
          <cell r="G101">
            <v>0</v>
          </cell>
          <cell r="H101">
            <v>0</v>
          </cell>
          <cell r="I101">
            <v>0</v>
          </cell>
          <cell r="J101">
            <v>0</v>
          </cell>
          <cell r="K101">
            <v>0</v>
          </cell>
          <cell r="L101">
            <v>161.47</v>
          </cell>
          <cell r="M101">
            <v>160.80000000000001</v>
          </cell>
          <cell r="N101">
            <v>160.80000000000001</v>
          </cell>
          <cell r="O101">
            <v>147.78</v>
          </cell>
          <cell r="P101">
            <v>0</v>
          </cell>
          <cell r="Q101">
            <v>0</v>
          </cell>
          <cell r="R101">
            <v>0</v>
          </cell>
          <cell r="S101">
            <v>0</v>
          </cell>
        </row>
        <row r="102">
          <cell r="A102" t="str">
            <v>Prix de vente moyen</v>
          </cell>
          <cell r="B102" t="str">
            <v>€/MWh</v>
          </cell>
          <cell r="C102">
            <v>102</v>
          </cell>
          <cell r="D102">
            <v>0</v>
          </cell>
          <cell r="E102">
            <v>0</v>
          </cell>
          <cell r="F102">
            <v>0</v>
          </cell>
          <cell r="G102">
            <v>0</v>
          </cell>
          <cell r="H102">
            <v>0</v>
          </cell>
          <cell r="I102">
            <v>0</v>
          </cell>
          <cell r="J102">
            <v>0</v>
          </cell>
          <cell r="K102">
            <v>0</v>
          </cell>
          <cell r="L102">
            <v>0</v>
          </cell>
          <cell r="M102">
            <v>0</v>
          </cell>
          <cell r="N102">
            <v>114.15</v>
          </cell>
          <cell r="O102">
            <v>0</v>
          </cell>
          <cell r="P102">
            <v>0</v>
          </cell>
          <cell r="Q102">
            <v>0</v>
          </cell>
          <cell r="R102">
            <v>0</v>
          </cell>
          <cell r="S102">
            <v>0</v>
          </cell>
        </row>
        <row r="103">
          <cell r="A103" t="str">
            <v>Longueur du réseau</v>
          </cell>
          <cell r="B103" t="str">
            <v>km</v>
          </cell>
          <cell r="C103">
            <v>0</v>
          </cell>
          <cell r="D103">
            <v>0</v>
          </cell>
          <cell r="E103">
            <v>0</v>
          </cell>
          <cell r="F103">
            <v>0</v>
          </cell>
          <cell r="G103">
            <v>0</v>
          </cell>
          <cell r="H103">
            <v>0</v>
          </cell>
          <cell r="I103">
            <v>0</v>
          </cell>
          <cell r="M103">
            <v>0</v>
          </cell>
          <cell r="N103">
            <v>0</v>
          </cell>
          <cell r="O103">
            <v>0</v>
          </cell>
          <cell r="P103">
            <v>0</v>
          </cell>
          <cell r="Q103">
            <v>0</v>
          </cell>
          <cell r="R103">
            <v>0</v>
          </cell>
          <cell r="S103">
            <v>0</v>
          </cell>
        </row>
        <row r="104">
          <cell r="A104" t="str">
            <v>- réseau alimenté en MT (100% souterrain)</v>
          </cell>
          <cell r="B104">
            <v>0</v>
          </cell>
          <cell r="C104">
            <v>104</v>
          </cell>
          <cell r="D104" t="str">
            <v>n.d.</v>
          </cell>
          <cell r="E104" t="str">
            <v>n.d.</v>
          </cell>
          <cell r="F104" t="str">
            <v>n.d.</v>
          </cell>
          <cell r="G104" t="str">
            <v>n.d.</v>
          </cell>
          <cell r="H104" t="str">
            <v>n.d.</v>
          </cell>
          <cell r="I104" t="str">
            <v>n.d.</v>
          </cell>
          <cell r="J104">
            <v>2302.5</v>
          </cell>
          <cell r="K104">
            <v>2279.402</v>
          </cell>
          <cell r="L104">
            <v>2277.5</v>
          </cell>
          <cell r="M104">
            <v>2276.3000000000002</v>
          </cell>
          <cell r="N104">
            <v>2280.0770000000002</v>
          </cell>
          <cell r="O104">
            <v>2256.6</v>
          </cell>
          <cell r="P104">
            <v>2260.7190000000001</v>
          </cell>
          <cell r="Q104">
            <v>2255.9369999999999</v>
          </cell>
          <cell r="R104">
            <v>2229.5190596876901</v>
          </cell>
          <cell r="S104">
            <v>2223.55456</v>
          </cell>
        </row>
        <row r="105">
          <cell r="A105" t="str">
            <v>- réseau alimenté en BT-aérien</v>
          </cell>
          <cell r="B105">
            <v>0</v>
          </cell>
          <cell r="C105">
            <v>105</v>
          </cell>
          <cell r="D105" t="str">
            <v>n.d.</v>
          </cell>
          <cell r="E105" t="str">
            <v>n.d.</v>
          </cell>
          <cell r="F105" t="str">
            <v>n.d.</v>
          </cell>
          <cell r="G105" t="str">
            <v>n.d.</v>
          </cell>
          <cell r="H105" t="str">
            <v>n.d.</v>
          </cell>
          <cell r="I105" t="str">
            <v>n.d.</v>
          </cell>
          <cell r="J105">
            <v>14.4</v>
          </cell>
          <cell r="K105">
            <v>15.3</v>
          </cell>
          <cell r="L105">
            <v>20.399999999999999</v>
          </cell>
          <cell r="M105">
            <v>19.899999999999999</v>
          </cell>
          <cell r="N105">
            <v>19.145</v>
          </cell>
          <cell r="O105">
            <v>18.600000000000001</v>
          </cell>
          <cell r="P105">
            <v>18.5</v>
          </cell>
          <cell r="Q105">
            <v>18.108000000000001</v>
          </cell>
          <cell r="R105">
            <v>18.247401679267899</v>
          </cell>
          <cell r="S105">
            <v>18.10783</v>
          </cell>
        </row>
        <row r="106">
          <cell r="A106" t="str">
            <v>- réseau alimenté en BT-souterrain</v>
          </cell>
          <cell r="B106">
            <v>0</v>
          </cell>
          <cell r="C106">
            <v>106</v>
          </cell>
          <cell r="D106" t="str">
            <v>n.d.</v>
          </cell>
          <cell r="E106" t="str">
            <v>n.d.</v>
          </cell>
          <cell r="F106" t="str">
            <v>n.d.</v>
          </cell>
          <cell r="G106" t="str">
            <v>n.d.</v>
          </cell>
          <cell r="H106" t="str">
            <v>n.d.</v>
          </cell>
          <cell r="I106" t="str">
            <v>n.d.</v>
          </cell>
          <cell r="J106">
            <v>3989.4409999999998</v>
          </cell>
          <cell r="K106">
            <v>4010.02</v>
          </cell>
          <cell r="L106">
            <v>4030.5</v>
          </cell>
          <cell r="M106">
            <v>4055.9</v>
          </cell>
          <cell r="N106">
            <v>4066.9290000000001</v>
          </cell>
          <cell r="O106">
            <v>4091.1</v>
          </cell>
          <cell r="P106">
            <v>4127.5</v>
          </cell>
          <cell r="Q106">
            <v>4146.3789999999999</v>
          </cell>
          <cell r="R106">
            <v>4169.0362199340998</v>
          </cell>
          <cell r="S106">
            <v>4182.5819799999999</v>
          </cell>
        </row>
        <row r="107">
          <cell r="A107" t="str">
            <v>Nombre de branchements BT</v>
          </cell>
          <cell r="B107">
            <v>0</v>
          </cell>
          <cell r="C107">
            <v>107</v>
          </cell>
          <cell r="D107" t="str">
            <v>n.d.</v>
          </cell>
          <cell r="E107" t="str">
            <v>n.d.</v>
          </cell>
          <cell r="F107" t="str">
            <v>n.d.</v>
          </cell>
          <cell r="G107" t="str">
            <v>n.d.</v>
          </cell>
          <cell r="H107" t="str">
            <v>n.d.</v>
          </cell>
          <cell r="I107" t="str">
            <v>n.d.</v>
          </cell>
          <cell r="J107">
            <v>0</v>
          </cell>
          <cell r="K107">
            <v>0</v>
          </cell>
          <cell r="L107">
            <v>0</v>
          </cell>
          <cell r="M107">
            <v>212752</v>
          </cell>
          <cell r="N107">
            <v>213369</v>
          </cell>
          <cell r="O107">
            <v>213845</v>
          </cell>
          <cell r="P107">
            <v>214122</v>
          </cell>
          <cell r="Q107">
            <v>214417</v>
          </cell>
          <cell r="R107">
            <v>214678</v>
          </cell>
          <cell r="S107">
            <v>215006</v>
          </cell>
        </row>
        <row r="108">
          <cell r="A108" t="str">
            <v>Fréquence des interruptions MT</v>
          </cell>
          <cell r="B108">
            <v>0</v>
          </cell>
          <cell r="C108">
            <v>108</v>
          </cell>
          <cell r="D108" t="str">
            <v>n.d.</v>
          </cell>
          <cell r="E108" t="str">
            <v>n.d.</v>
          </cell>
          <cell r="F108" t="str">
            <v>n.d.</v>
          </cell>
          <cell r="G108" t="str">
            <v>n.d.</v>
          </cell>
          <cell r="H108" t="str">
            <v>n.d.</v>
          </cell>
          <cell r="I108" t="str">
            <v>n.d.</v>
          </cell>
          <cell r="J108">
            <v>0.46300000000000002</v>
          </cell>
          <cell r="K108">
            <v>0.34710000000000002</v>
          </cell>
          <cell r="L108">
            <v>0.4884</v>
          </cell>
          <cell r="M108">
            <v>0.41489999999999999</v>
          </cell>
          <cell r="N108">
            <v>0.53029999999999999</v>
          </cell>
          <cell r="O108">
            <v>0.3624</v>
          </cell>
          <cell r="P108">
            <v>0.3236</v>
          </cell>
          <cell r="Q108">
            <v>0.29480000000000001</v>
          </cell>
          <cell r="R108">
            <v>0.49419999999999997</v>
          </cell>
          <cell r="S108">
            <v>0.29110000000000003</v>
          </cell>
        </row>
        <row r="109">
          <cell r="A109" t="str">
            <v>Durée de rétablissement MT</v>
          </cell>
          <cell r="B109">
            <v>0</v>
          </cell>
          <cell r="C109">
            <v>109</v>
          </cell>
          <cell r="D109" t="str">
            <v>n.d.</v>
          </cell>
          <cell r="E109" t="str">
            <v>n.d.</v>
          </cell>
          <cell r="F109" t="str">
            <v>n.d.</v>
          </cell>
          <cell r="G109" t="str">
            <v>n.d.</v>
          </cell>
          <cell r="H109" t="str">
            <v>n.d.</v>
          </cell>
          <cell r="I109" t="str">
            <v>n.d.</v>
          </cell>
          <cell r="J109">
            <v>3.0601851851851852E-2</v>
          </cell>
          <cell r="K109">
            <v>3.4768518518518525E-2</v>
          </cell>
          <cell r="L109">
            <v>3.2187500000000001E-2</v>
          </cell>
          <cell r="M109">
            <v>2.613425925925926E-2</v>
          </cell>
          <cell r="N109">
            <v>3.1886574074074074E-2</v>
          </cell>
          <cell r="O109">
            <v>2.6400462962962962E-2</v>
          </cell>
          <cell r="P109">
            <v>2.6215277777777778E-2</v>
          </cell>
          <cell r="Q109">
            <v>2.3912037037037034E-2</v>
          </cell>
          <cell r="R109">
            <v>3.498842592592593E-2</v>
          </cell>
          <cell r="S109">
            <v>3.1180555555555555E-2</v>
          </cell>
        </row>
        <row r="110">
          <cell r="A110" t="str">
            <v>Indisponibilite moyenne MT</v>
          </cell>
          <cell r="B110">
            <v>0</v>
          </cell>
          <cell r="C110">
            <v>110</v>
          </cell>
          <cell r="D110" t="str">
            <v>n.d.</v>
          </cell>
          <cell r="E110" t="str">
            <v>n.d.</v>
          </cell>
          <cell r="F110" t="str">
            <v>n.d.</v>
          </cell>
          <cell r="G110" t="str">
            <v>n.d.</v>
          </cell>
          <cell r="H110" t="str">
            <v>n.d.</v>
          </cell>
          <cell r="I110" t="str">
            <v>n.d.</v>
          </cell>
          <cell r="J110">
            <v>1.4178240740740741E-2</v>
          </cell>
          <cell r="K110">
            <v>1.207175925925926E-2</v>
          </cell>
          <cell r="L110">
            <v>1.5682870370370371E-2</v>
          </cell>
          <cell r="M110">
            <v>1.0856481481481481E-2</v>
          </cell>
          <cell r="N110">
            <v>1.6932870370370369E-2</v>
          </cell>
          <cell r="O110">
            <v>9.571759259259259E-3</v>
          </cell>
          <cell r="P110">
            <v>8.4837962962962966E-3</v>
          </cell>
          <cell r="Q110">
            <v>7.0486111111111105E-3</v>
          </cell>
          <cell r="R110">
            <v>1.7314814814814814E-2</v>
          </cell>
          <cell r="S110">
            <v>9.0046296296296298E-3</v>
          </cell>
        </row>
        <row r="111">
          <cell r="A111" t="str">
            <v>Nombre de transformateurs MT/BT réseau</v>
          </cell>
          <cell r="B111">
            <v>0</v>
          </cell>
          <cell r="C111">
            <v>111</v>
          </cell>
          <cell r="D111" t="str">
            <v>n.d.</v>
          </cell>
          <cell r="E111" t="str">
            <v>n.d.</v>
          </cell>
          <cell r="F111" t="str">
            <v>n.d.</v>
          </cell>
          <cell r="G111" t="str">
            <v>n.d.</v>
          </cell>
          <cell r="H111" t="str">
            <v>n.d.</v>
          </cell>
          <cell r="I111" t="str">
            <v>n.d.</v>
          </cell>
          <cell r="J111">
            <v>3411</v>
          </cell>
          <cell r="K111">
            <v>3401</v>
          </cell>
          <cell r="L111">
            <v>3385</v>
          </cell>
          <cell r="M111">
            <v>3364</v>
          </cell>
          <cell r="N111">
            <v>3342</v>
          </cell>
          <cell r="O111">
            <v>3333</v>
          </cell>
          <cell r="P111">
            <v>3323</v>
          </cell>
          <cell r="Q111">
            <v>3319</v>
          </cell>
          <cell r="R111">
            <v>3300</v>
          </cell>
          <cell r="S111">
            <v>3302</v>
          </cell>
        </row>
        <row r="112">
          <cell r="A112" t="str">
            <v>Capacité des transformateurs installés (MVA)</v>
          </cell>
          <cell r="B112">
            <v>0</v>
          </cell>
          <cell r="C112">
            <v>112</v>
          </cell>
          <cell r="D112" t="str">
            <v>n.d.</v>
          </cell>
          <cell r="E112" t="str">
            <v>n.d.</v>
          </cell>
          <cell r="F112" t="str">
            <v>n.d.</v>
          </cell>
          <cell r="G112" t="str">
            <v>n.d.</v>
          </cell>
          <cell r="H112" t="str">
            <v>n.d.</v>
          </cell>
          <cell r="I112" t="str">
            <v>n.d.</v>
          </cell>
          <cell r="J112">
            <v>1260.075</v>
          </cell>
          <cell r="K112">
            <v>1272.5</v>
          </cell>
          <cell r="L112">
            <v>1280.415</v>
          </cell>
          <cell r="M112">
            <v>1285.915</v>
          </cell>
          <cell r="N112">
            <v>1288.3900000000001</v>
          </cell>
          <cell r="O112">
            <v>1293.9949999999999</v>
          </cell>
          <cell r="P112">
            <v>1299.05</v>
          </cell>
          <cell r="Q112">
            <v>1305.96</v>
          </cell>
          <cell r="R112">
            <v>1308.585</v>
          </cell>
          <cell r="S112">
            <v>1316.96</v>
          </cell>
        </row>
        <row r="113">
          <cell r="A113" t="str">
            <v>Nombre de limiteurs de puissance installés</v>
          </cell>
          <cell r="B113">
            <v>0</v>
          </cell>
          <cell r="C113">
            <v>113</v>
          </cell>
          <cell r="D113" t="str">
            <v>n.d.</v>
          </cell>
          <cell r="E113" t="str">
            <v>n.d.</v>
          </cell>
          <cell r="F113" t="str">
            <v>n.d.</v>
          </cell>
          <cell r="G113" t="str">
            <v>n.d.</v>
          </cell>
          <cell r="H113" t="str">
            <v>n.d.</v>
          </cell>
          <cell r="I113" t="str">
            <v>n.d.</v>
          </cell>
          <cell r="L113">
            <v>18046</v>
          </cell>
          <cell r="M113">
            <v>20594</v>
          </cell>
          <cell r="N113">
            <v>21007</v>
          </cell>
          <cell r="O113">
            <v>21221</v>
          </cell>
          <cell r="P113">
            <v>21085</v>
          </cell>
          <cell r="Q113">
            <v>24829</v>
          </cell>
          <cell r="R113">
            <v>27884</v>
          </cell>
          <cell r="S113">
            <v>27628</v>
          </cell>
        </row>
        <row r="114">
          <cell r="A114" t="str">
            <v>Nombre d'EAN coupés pour cause de non-paiement</v>
          </cell>
          <cell r="B114">
            <v>0</v>
          </cell>
          <cell r="C114">
            <v>114</v>
          </cell>
          <cell r="D114">
            <v>0</v>
          </cell>
          <cell r="E114">
            <v>0</v>
          </cell>
          <cell r="F114">
            <v>0</v>
          </cell>
          <cell r="G114">
            <v>0</v>
          </cell>
          <cell r="H114">
            <v>0</v>
          </cell>
          <cell r="I114">
            <v>0</v>
          </cell>
          <cell r="M114">
            <v>0</v>
          </cell>
          <cell r="N114">
            <v>0</v>
          </cell>
          <cell r="O114">
            <v>0</v>
          </cell>
          <cell r="P114">
            <v>0</v>
          </cell>
          <cell r="Q114">
            <v>0</v>
          </cell>
          <cell r="R114">
            <v>0</v>
          </cell>
          <cell r="S114">
            <v>0</v>
          </cell>
        </row>
        <row r="115">
          <cell r="A115" t="str">
            <v>- MT</v>
          </cell>
          <cell r="B115">
            <v>0</v>
          </cell>
          <cell r="C115">
            <v>115</v>
          </cell>
          <cell r="D115" t="str">
            <v>n.d.</v>
          </cell>
          <cell r="E115" t="str">
            <v>n.d.</v>
          </cell>
          <cell r="F115" t="str">
            <v>n.d.</v>
          </cell>
          <cell r="G115" t="str">
            <v>n.d.</v>
          </cell>
          <cell r="H115" t="str">
            <v>n.d.</v>
          </cell>
          <cell r="I115" t="str">
            <v>n.d.</v>
          </cell>
          <cell r="K115">
            <v>7</v>
          </cell>
          <cell r="L115">
            <v>3</v>
          </cell>
          <cell r="M115">
            <v>9</v>
          </cell>
          <cell r="N115">
            <v>5</v>
          </cell>
          <cell r="O115">
            <v>8</v>
          </cell>
          <cell r="P115">
            <v>6</v>
          </cell>
          <cell r="Q115">
            <v>8</v>
          </cell>
          <cell r="R115">
            <v>6</v>
          </cell>
          <cell r="S115">
            <v>3</v>
          </cell>
        </row>
        <row r="116">
          <cell r="A116" t="str">
            <v>- BT</v>
          </cell>
          <cell r="B116">
            <v>0</v>
          </cell>
          <cell r="C116">
            <v>116</v>
          </cell>
          <cell r="D116" t="str">
            <v>n.d.</v>
          </cell>
          <cell r="E116" t="str">
            <v>n.d.</v>
          </cell>
          <cell r="F116" t="str">
            <v>n.d.</v>
          </cell>
          <cell r="G116" t="str">
            <v>n.d.</v>
          </cell>
          <cell r="H116" t="str">
            <v>n.d.</v>
          </cell>
          <cell r="I116" t="str">
            <v>n.d.</v>
          </cell>
          <cell r="K116">
            <v>2254</v>
          </cell>
          <cell r="L116">
            <v>2049</v>
          </cell>
          <cell r="M116">
            <v>1480</v>
          </cell>
          <cell r="N116">
            <v>1365</v>
          </cell>
          <cell r="O116">
            <v>1426</v>
          </cell>
          <cell r="P116">
            <v>1278</v>
          </cell>
          <cell r="Q116">
            <v>1053</v>
          </cell>
          <cell r="R116">
            <v>1510</v>
          </cell>
          <cell r="S116">
            <v>1715</v>
          </cell>
        </row>
        <row r="117">
          <cell r="A117" t="str">
            <v>Redevances de voirie - MT</v>
          </cell>
          <cell r="B117" t="str">
            <v>EUR</v>
          </cell>
          <cell r="C117">
            <v>117</v>
          </cell>
          <cell r="D117">
            <v>7878782.8399999999</v>
          </cell>
          <cell r="E117">
            <v>7854418.6500000004</v>
          </cell>
          <cell r="F117">
            <v>7874252.54</v>
          </cell>
          <cell r="G117">
            <v>7907354.6399999997</v>
          </cell>
          <cell r="H117">
            <v>7942426.2800000003</v>
          </cell>
          <cell r="I117">
            <v>7983588.8799999999</v>
          </cell>
          <cell r="J117">
            <v>0</v>
          </cell>
          <cell r="K117">
            <v>0</v>
          </cell>
          <cell r="L117">
            <v>0</v>
          </cell>
          <cell r="M117">
            <v>0</v>
          </cell>
          <cell r="N117">
            <v>8125488</v>
          </cell>
          <cell r="O117">
            <v>7819679.5199999996</v>
          </cell>
          <cell r="P117">
            <v>7668347.1500000004</v>
          </cell>
          <cell r="Q117">
            <v>7756285.7399999993</v>
          </cell>
          <cell r="R117">
            <v>7739028.4300000006</v>
          </cell>
          <cell r="S117">
            <v>7814720.1500000004</v>
          </cell>
        </row>
        <row r="118">
          <cell r="A118" t="str">
            <v>Prix transport</v>
          </cell>
          <cell r="B118" t="str">
            <v>€/MWh</v>
          </cell>
          <cell r="C118">
            <v>118</v>
          </cell>
          <cell r="D118">
            <v>22.280999999999999</v>
          </cell>
          <cell r="E118">
            <v>22.280999999999999</v>
          </cell>
          <cell r="F118">
            <v>22.280999999999999</v>
          </cell>
          <cell r="G118">
            <v>22.280999999999999</v>
          </cell>
          <cell r="H118">
            <v>22.280999999999999</v>
          </cell>
          <cell r="I118">
            <v>22.280999999999999</v>
          </cell>
          <cell r="J118">
            <v>0</v>
          </cell>
          <cell r="K118">
            <v>0</v>
          </cell>
          <cell r="L118">
            <v>0</v>
          </cell>
          <cell r="M118">
            <v>0</v>
          </cell>
          <cell r="N118">
            <v>0</v>
          </cell>
          <cell r="O118">
            <v>17.443800000000003</v>
          </cell>
          <cell r="P118">
            <v>18.225299999999997</v>
          </cell>
          <cell r="Q118">
            <v>19.031099999999999</v>
          </cell>
          <cell r="R118">
            <v>19.254730000000002</v>
          </cell>
          <cell r="S118">
            <v>20.435220000000001</v>
          </cell>
        </row>
        <row r="119">
          <cell r="A119" t="str">
            <v>x</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sheetData>
      <sheetData sheetId="8"/>
      <sheetData sheetId="9"/>
      <sheetData sheetId="10">
        <row r="5">
          <cell r="D5" t="str">
            <v xml:space="preserve">montants en euro </v>
          </cell>
        </row>
      </sheetData>
      <sheetData sheetId="11"/>
      <sheetData sheetId="12"/>
      <sheetData sheetId="13"/>
      <sheetData sheetId="14"/>
      <sheetData sheetId="15"/>
      <sheetData sheetId="16"/>
      <sheetData sheetId="17"/>
      <sheetData sheetId="18"/>
      <sheetData sheetId="19">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row>
        <row r="2">
          <cell r="A2">
            <v>0</v>
          </cell>
          <cell r="B2">
            <v>0</v>
          </cell>
          <cell r="C2">
            <v>0</v>
          </cell>
          <cell r="E2" t="str">
            <v>Distribution Électricité</v>
          </cell>
          <cell r="F2">
            <v>0</v>
          </cell>
          <cell r="G2">
            <v>0</v>
          </cell>
          <cell r="H2">
            <v>0</v>
          </cell>
          <cell r="I2">
            <v>0</v>
          </cell>
          <cell r="J2">
            <v>0</v>
          </cell>
          <cell r="K2">
            <v>0</v>
          </cell>
          <cell r="L2">
            <v>0</v>
          </cell>
          <cell r="M2">
            <v>0</v>
          </cell>
          <cell r="N2" t="str">
            <v>Tableau 15 : Détermination des tarifs</v>
          </cell>
          <cell r="O2">
            <v>0</v>
          </cell>
          <cell r="P2">
            <v>0</v>
          </cell>
          <cell r="Q2">
            <v>0</v>
          </cell>
          <cell r="R2">
            <v>0</v>
          </cell>
          <cell r="S2">
            <v>0</v>
          </cell>
          <cell r="T2">
            <v>0</v>
          </cell>
          <cell r="U2">
            <v>0</v>
          </cell>
          <cell r="V2">
            <v>0</v>
          </cell>
          <cell r="W2" t="str">
            <v>Tableau 15 : Détermination des tarifs</v>
          </cell>
          <cell r="X2">
            <v>0</v>
          </cell>
          <cell r="Y2">
            <v>0</v>
          </cell>
          <cell r="Z2">
            <v>0</v>
          </cell>
          <cell r="AA2">
            <v>0</v>
          </cell>
          <cell r="AB2">
            <v>0</v>
          </cell>
          <cell r="AC2">
            <v>0</v>
          </cell>
          <cell r="AD2">
            <v>0</v>
          </cell>
          <cell r="AE2">
            <v>0</v>
          </cell>
          <cell r="AF2" t="str">
            <v>Tableau 15 : Détermination des tarifs</v>
          </cell>
          <cell r="AG2">
            <v>0</v>
          </cell>
          <cell r="AH2">
            <v>0</v>
          </cell>
          <cell r="AI2">
            <v>0</v>
          </cell>
          <cell r="AJ2">
            <v>0</v>
          </cell>
          <cell r="AK2">
            <v>0</v>
          </cell>
          <cell r="AL2">
            <v>0</v>
          </cell>
          <cell r="AM2">
            <v>0</v>
          </cell>
          <cell r="AN2">
            <v>0</v>
          </cell>
          <cell r="AO2" t="str">
            <v>Tableau 15 : Détermination des tarifs</v>
          </cell>
          <cell r="AX2" t="str">
            <v>Tableau 15 : Détermination des tarifs</v>
          </cell>
        </row>
        <row r="3">
          <cell r="A3">
            <v>0</v>
          </cell>
          <cell r="B3">
            <v>0</v>
          </cell>
          <cell r="C3">
            <v>0</v>
          </cell>
          <cell r="D3">
            <v>0</v>
          </cell>
          <cell r="E3">
            <v>0</v>
          </cell>
          <cell r="F3">
            <v>2020</v>
          </cell>
          <cell r="G3">
            <v>0</v>
          </cell>
          <cell r="H3">
            <v>0</v>
          </cell>
          <cell r="I3">
            <v>0</v>
          </cell>
          <cell r="J3">
            <v>0</v>
          </cell>
          <cell r="K3">
            <v>0</v>
          </cell>
          <cell r="L3">
            <v>0</v>
          </cell>
          <cell r="M3">
            <v>0</v>
          </cell>
          <cell r="N3">
            <v>0</v>
          </cell>
          <cell r="O3">
            <v>2021</v>
          </cell>
          <cell r="P3">
            <v>0</v>
          </cell>
          <cell r="Q3">
            <v>0</v>
          </cell>
          <cell r="R3">
            <v>0</v>
          </cell>
          <cell r="S3">
            <v>0</v>
          </cell>
          <cell r="T3">
            <v>0</v>
          </cell>
          <cell r="U3">
            <v>0</v>
          </cell>
          <cell r="V3">
            <v>0</v>
          </cell>
          <cell r="W3">
            <v>0</v>
          </cell>
          <cell r="X3">
            <v>2022</v>
          </cell>
          <cell r="Y3">
            <v>0</v>
          </cell>
          <cell r="Z3">
            <v>0</v>
          </cell>
          <cell r="AA3">
            <v>0</v>
          </cell>
          <cell r="AB3">
            <v>0</v>
          </cell>
          <cell r="AC3">
            <v>0</v>
          </cell>
          <cell r="AD3">
            <v>0</v>
          </cell>
          <cell r="AE3">
            <v>0</v>
          </cell>
          <cell r="AF3">
            <v>0</v>
          </cell>
          <cell r="AG3">
            <v>2023</v>
          </cell>
          <cell r="AH3">
            <v>0</v>
          </cell>
          <cell r="AI3">
            <v>0</v>
          </cell>
          <cell r="AJ3">
            <v>0</v>
          </cell>
          <cell r="AK3">
            <v>0</v>
          </cell>
          <cell r="AL3">
            <v>0</v>
          </cell>
          <cell r="AM3">
            <v>0</v>
          </cell>
          <cell r="AN3">
            <v>0</v>
          </cell>
          <cell r="AO3">
            <v>0</v>
          </cell>
          <cell r="AP3">
            <v>2024</v>
          </cell>
          <cell r="AQ3">
            <v>0</v>
          </cell>
          <cell r="AR3">
            <v>0</v>
          </cell>
          <cell r="AS3">
            <v>0</v>
          </cell>
          <cell r="AT3">
            <v>0</v>
          </cell>
          <cell r="AU3">
            <v>0</v>
          </cell>
          <cell r="AV3">
            <v>0</v>
          </cell>
          <cell r="AW3">
            <v>0</v>
          </cell>
          <cell r="AX3">
            <v>0</v>
          </cell>
        </row>
        <row r="4">
          <cell r="A4">
            <v>0</v>
          </cell>
          <cell r="B4">
            <v>0</v>
          </cell>
          <cell r="C4" t="str">
            <v>NoPrint</v>
          </cell>
          <cell r="F4" t="str">
            <v>Prévision 2020</v>
          </cell>
          <cell r="G4">
            <v>0</v>
          </cell>
          <cell r="H4">
            <v>0</v>
          </cell>
          <cell r="I4">
            <v>0</v>
          </cell>
          <cell r="J4">
            <v>0</v>
          </cell>
          <cell r="K4">
            <v>0</v>
          </cell>
          <cell r="L4">
            <v>0</v>
          </cell>
          <cell r="M4">
            <v>0</v>
          </cell>
          <cell r="N4">
            <v>0</v>
          </cell>
          <cell r="O4" t="str">
            <v>Prévision 2021</v>
          </cell>
          <cell r="P4">
            <v>0</v>
          </cell>
          <cell r="Q4">
            <v>0</v>
          </cell>
          <cell r="R4">
            <v>0</v>
          </cell>
          <cell r="S4">
            <v>0</v>
          </cell>
          <cell r="T4">
            <v>0</v>
          </cell>
          <cell r="U4">
            <v>0</v>
          </cell>
          <cell r="V4">
            <v>0</v>
          </cell>
          <cell r="W4">
            <v>0</v>
          </cell>
          <cell r="X4" t="str">
            <v>Prévision 2022</v>
          </cell>
          <cell r="Y4">
            <v>0</v>
          </cell>
          <cell r="Z4">
            <v>0</v>
          </cell>
          <cell r="AA4">
            <v>0</v>
          </cell>
          <cell r="AB4">
            <v>0</v>
          </cell>
          <cell r="AC4">
            <v>0</v>
          </cell>
          <cell r="AD4">
            <v>0</v>
          </cell>
          <cell r="AE4">
            <v>0</v>
          </cell>
          <cell r="AF4">
            <v>0</v>
          </cell>
          <cell r="AG4" t="str">
            <v>Prévision 2023</v>
          </cell>
          <cell r="AH4">
            <v>0</v>
          </cell>
          <cell r="AI4">
            <v>0</v>
          </cell>
          <cell r="AJ4">
            <v>0</v>
          </cell>
          <cell r="AK4">
            <v>0</v>
          </cell>
          <cell r="AL4">
            <v>0</v>
          </cell>
          <cell r="AM4">
            <v>0</v>
          </cell>
          <cell r="AN4">
            <v>0</v>
          </cell>
          <cell r="AO4">
            <v>0</v>
          </cell>
          <cell r="AP4" t="str">
            <v>Prévision 2024</v>
          </cell>
          <cell r="AQ4">
            <v>0</v>
          </cell>
          <cell r="AR4" t="str">
            <v>Prévision 2024</v>
          </cell>
          <cell r="AS4">
            <v>0</v>
          </cell>
          <cell r="AT4">
            <v>0</v>
          </cell>
          <cell r="AU4">
            <v>0</v>
          </cell>
          <cell r="AV4">
            <v>0</v>
          </cell>
          <cell r="AW4">
            <v>0</v>
          </cell>
          <cell r="AX4">
            <v>0</v>
          </cell>
        </row>
        <row r="5">
          <cell r="A5" t="str">
            <v>Fact GF</v>
          </cell>
          <cell r="B5">
            <v>0</v>
          </cell>
          <cell r="C5">
            <v>0</v>
          </cell>
          <cell r="F5" t="str">
            <v>Transformation MT</v>
          </cell>
          <cell r="G5">
            <v>0</v>
          </cell>
          <cell r="H5" t="str">
            <v>Réseau MT</v>
          </cell>
          <cell r="I5">
            <v>0</v>
          </cell>
          <cell r="J5" t="str">
            <v>Transfor-mation BT</v>
          </cell>
          <cell r="K5" t="str">
            <v xml:space="preserve">Réseau BT </v>
          </cell>
          <cell r="L5">
            <v>0</v>
          </cell>
          <cell r="M5">
            <v>0</v>
          </cell>
          <cell r="N5" t="str">
            <v>TOTAL</v>
          </cell>
          <cell r="O5" t="str">
            <v>Transformation MT</v>
          </cell>
          <cell r="P5">
            <v>0</v>
          </cell>
          <cell r="Q5" t="str">
            <v>Réseau MT</v>
          </cell>
          <cell r="R5">
            <v>0</v>
          </cell>
          <cell r="S5" t="str">
            <v>Transfor-mation BT</v>
          </cell>
          <cell r="T5" t="str">
            <v xml:space="preserve">Réseau BT </v>
          </cell>
          <cell r="U5">
            <v>0</v>
          </cell>
          <cell r="V5">
            <v>0</v>
          </cell>
          <cell r="W5" t="str">
            <v>TOTAL</v>
          </cell>
          <cell r="X5" t="str">
            <v>Transformation MT</v>
          </cell>
          <cell r="Y5">
            <v>0</v>
          </cell>
          <cell r="Z5" t="str">
            <v>Réseau MT</v>
          </cell>
          <cell r="AA5">
            <v>0</v>
          </cell>
          <cell r="AB5" t="str">
            <v>Transfor-mation BT</v>
          </cell>
          <cell r="AC5" t="str">
            <v xml:space="preserve">Réseau BT </v>
          </cell>
          <cell r="AD5">
            <v>0</v>
          </cell>
          <cell r="AE5">
            <v>0</v>
          </cell>
          <cell r="AF5" t="str">
            <v>TOTAL</v>
          </cell>
          <cell r="AG5" t="str">
            <v>Transformation MT</v>
          </cell>
          <cell r="AH5">
            <v>0</v>
          </cell>
          <cell r="AI5" t="str">
            <v>Réseau MT</v>
          </cell>
          <cell r="AJ5">
            <v>0</v>
          </cell>
          <cell r="AK5" t="str">
            <v>Transfor-mation BT</v>
          </cell>
          <cell r="AL5" t="str">
            <v xml:space="preserve">Réseau BT </v>
          </cell>
          <cell r="AM5">
            <v>0</v>
          </cell>
          <cell r="AN5">
            <v>0</v>
          </cell>
          <cell r="AO5" t="str">
            <v>TOTAL</v>
          </cell>
          <cell r="AP5" t="str">
            <v>Transformation MT</v>
          </cell>
          <cell r="AQ5">
            <v>0</v>
          </cell>
          <cell r="AR5" t="str">
            <v>Réseau MT</v>
          </cell>
          <cell r="AS5">
            <v>0</v>
          </cell>
          <cell r="AT5" t="str">
            <v>Transfor-mation BT</v>
          </cell>
          <cell r="AU5" t="str">
            <v xml:space="preserve">Réseau BT </v>
          </cell>
          <cell r="AV5">
            <v>0</v>
          </cell>
          <cell r="AW5">
            <v>0</v>
          </cell>
          <cell r="AX5" t="str">
            <v>TOTAL</v>
          </cell>
        </row>
        <row r="6">
          <cell r="A6">
            <v>0</v>
          </cell>
          <cell r="B6">
            <v>0</v>
          </cell>
          <cell r="C6">
            <v>0</v>
          </cell>
          <cell r="F6" t="str">
            <v>principal</v>
          </cell>
          <cell r="G6" t="str">
            <v>secours</v>
          </cell>
          <cell r="H6" t="str">
            <v>principal</v>
          </cell>
          <cell r="I6" t="str">
            <v>secours</v>
          </cell>
          <cell r="J6" t="str">
            <v>Transformation BT</v>
          </cell>
          <cell r="K6" t="str">
            <v>avec pointe</v>
          </cell>
          <cell r="L6" t="str">
            <v>sans pointe</v>
          </cell>
          <cell r="M6" t="str">
            <v>sans compteur</v>
          </cell>
          <cell r="N6">
            <v>0</v>
          </cell>
          <cell r="O6" t="str">
            <v>principal</v>
          </cell>
          <cell r="P6" t="str">
            <v>secours</v>
          </cell>
          <cell r="Q6" t="str">
            <v>principal</v>
          </cell>
          <cell r="R6" t="str">
            <v>secours</v>
          </cell>
          <cell r="S6">
            <v>0</v>
          </cell>
          <cell r="T6" t="str">
            <v>avec pointe</v>
          </cell>
          <cell r="U6" t="str">
            <v>sans pointe</v>
          </cell>
          <cell r="V6" t="str">
            <v>sans compteur</v>
          </cell>
          <cell r="W6">
            <v>0</v>
          </cell>
          <cell r="X6" t="str">
            <v>principal</v>
          </cell>
          <cell r="Y6" t="str">
            <v>secours</v>
          </cell>
          <cell r="Z6" t="str">
            <v>principal</v>
          </cell>
          <cell r="AA6" t="str">
            <v>secours</v>
          </cell>
          <cell r="AB6">
            <v>0</v>
          </cell>
          <cell r="AC6" t="str">
            <v>avec pointe</v>
          </cell>
          <cell r="AD6" t="str">
            <v>sans pointe</v>
          </cell>
          <cell r="AE6" t="str">
            <v>sans compteur</v>
          </cell>
          <cell r="AF6">
            <v>0</v>
          </cell>
          <cell r="AG6" t="str">
            <v>principal</v>
          </cell>
          <cell r="AH6" t="str">
            <v>secours</v>
          </cell>
          <cell r="AI6" t="str">
            <v>principal</v>
          </cell>
          <cell r="AJ6" t="str">
            <v>secours</v>
          </cell>
          <cell r="AK6">
            <v>0</v>
          </cell>
          <cell r="AL6" t="str">
            <v>avec pointe</v>
          </cell>
          <cell r="AM6" t="str">
            <v>sans pointe</v>
          </cell>
          <cell r="AN6" t="str">
            <v>sans compteur</v>
          </cell>
          <cell r="AO6">
            <v>0</v>
          </cell>
          <cell r="AP6" t="str">
            <v>principal</v>
          </cell>
          <cell r="AQ6" t="str">
            <v>secours</v>
          </cell>
          <cell r="AR6" t="str">
            <v>principal</v>
          </cell>
          <cell r="AS6" t="str">
            <v>secours</v>
          </cell>
          <cell r="AT6">
            <v>0</v>
          </cell>
          <cell r="AU6" t="str">
            <v>avec pointe</v>
          </cell>
          <cell r="AV6" t="str">
            <v>sans pointe</v>
          </cell>
          <cell r="AW6" t="str">
            <v>sans compteur</v>
          </cell>
          <cell r="AX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row>
        <row r="8">
          <cell r="A8">
            <v>0</v>
          </cell>
          <cell r="B8">
            <v>0</v>
          </cell>
          <cell r="C8">
            <v>0</v>
          </cell>
          <cell r="D8" t="str">
            <v>Puissance à facturer</v>
          </cell>
          <cell r="E8" t="str">
            <v>E1_kW</v>
          </cell>
          <cell r="F8">
            <v>13433.052</v>
          </cell>
          <cell r="G8">
            <v>0</v>
          </cell>
          <cell r="H8">
            <v>398887.58100000001</v>
          </cell>
          <cell r="I8">
            <v>14708.217000000001</v>
          </cell>
          <cell r="J8">
            <v>7664.6260000000002</v>
          </cell>
          <cell r="K8">
            <v>81285.823999999993</v>
          </cell>
          <cell r="L8" t="str">
            <v>-</v>
          </cell>
          <cell r="M8" t="str">
            <v>-</v>
          </cell>
          <cell r="N8" t="str">
            <v>-</v>
          </cell>
          <cell r="O8">
            <v>15995.316541502169</v>
          </cell>
          <cell r="P8">
            <v>0</v>
          </cell>
          <cell r="Q8">
            <v>411194.76917549607</v>
          </cell>
          <cell r="R8">
            <v>17291.460133356122</v>
          </cell>
          <cell r="S8">
            <v>7789.01</v>
          </cell>
          <cell r="T8">
            <v>81285.823999999993</v>
          </cell>
          <cell r="U8" t="str">
            <v>-</v>
          </cell>
          <cell r="V8" t="str">
            <v>-</v>
          </cell>
          <cell r="W8" t="str">
            <v>-</v>
          </cell>
          <cell r="X8">
            <v>18557.580952520555</v>
          </cell>
          <cell r="Y8">
            <v>0</v>
          </cell>
          <cell r="Z8">
            <v>423501.95718937687</v>
          </cell>
          <cell r="AA8">
            <v>19874.703335000806</v>
          </cell>
          <cell r="AB8">
            <v>7927.2139999999999</v>
          </cell>
          <cell r="AC8">
            <v>81285.823999999993</v>
          </cell>
          <cell r="AD8" t="str">
            <v>-</v>
          </cell>
          <cell r="AE8" t="str">
            <v>-</v>
          </cell>
          <cell r="AF8" t="str">
            <v>-</v>
          </cell>
          <cell r="AG8">
            <v>21632.298245742615</v>
          </cell>
          <cell r="AH8">
            <v>0</v>
          </cell>
          <cell r="AI8">
            <v>438270.58280603623</v>
          </cell>
          <cell r="AJ8">
            <v>22974.595176974428</v>
          </cell>
          <cell r="AK8">
            <v>8051.5969999999998</v>
          </cell>
          <cell r="AL8">
            <v>81285.823999999993</v>
          </cell>
          <cell r="AM8" t="str">
            <v>-</v>
          </cell>
          <cell r="AN8" t="str">
            <v>-</v>
          </cell>
          <cell r="AO8" t="str">
            <v>-</v>
          </cell>
          <cell r="AP8">
            <v>0</v>
          </cell>
          <cell r="AQ8">
            <v>0</v>
          </cell>
          <cell r="AR8">
            <v>483694.00493162207</v>
          </cell>
          <cell r="AS8">
            <v>27107.784299605919</v>
          </cell>
          <cell r="AT8">
            <v>0</v>
          </cell>
          <cell r="AU8">
            <v>89461.804999999993</v>
          </cell>
          <cell r="AV8" t="str">
            <v>-</v>
          </cell>
          <cell r="AW8" t="str">
            <v>-</v>
          </cell>
          <cell r="AX8" t="str">
            <v>-</v>
          </cell>
        </row>
        <row r="9">
          <cell r="A9">
            <v>0</v>
          </cell>
          <cell r="B9">
            <v>0</v>
          </cell>
          <cell r="C9">
            <v>0</v>
          </cell>
          <cell r="D9" t="str">
            <v>Consommations en heures pleines</v>
          </cell>
          <cell r="E9" t="str">
            <v>MWh HI</v>
          </cell>
          <cell r="F9">
            <v>120102</v>
          </cell>
          <cell r="G9">
            <v>0</v>
          </cell>
          <cell r="H9">
            <v>1132703</v>
          </cell>
          <cell r="I9">
            <v>0</v>
          </cell>
          <cell r="J9">
            <v>13621</v>
          </cell>
          <cell r="K9">
            <v>128392</v>
          </cell>
          <cell r="L9">
            <v>1399644</v>
          </cell>
          <cell r="M9">
            <v>20565</v>
          </cell>
          <cell r="N9">
            <v>2815027</v>
          </cell>
          <cell r="O9">
            <v>118300</v>
          </cell>
          <cell r="P9">
            <v>0</v>
          </cell>
          <cell r="Q9">
            <v>1117637</v>
          </cell>
          <cell r="R9">
            <v>0</v>
          </cell>
          <cell r="S9">
            <v>13213</v>
          </cell>
          <cell r="T9">
            <v>128713</v>
          </cell>
          <cell r="U9">
            <v>1365464</v>
          </cell>
          <cell r="V9">
            <v>20466</v>
          </cell>
          <cell r="W9">
            <v>2763793</v>
          </cell>
          <cell r="X9">
            <v>114952</v>
          </cell>
          <cell r="Y9">
            <v>0</v>
          </cell>
          <cell r="Z9">
            <v>1091287</v>
          </cell>
          <cell r="AA9">
            <v>0</v>
          </cell>
          <cell r="AB9">
            <v>12492</v>
          </cell>
          <cell r="AC9">
            <v>129278</v>
          </cell>
          <cell r="AD9">
            <v>1323409</v>
          </cell>
          <cell r="AE9">
            <v>20370</v>
          </cell>
          <cell r="AF9">
            <v>2691788</v>
          </cell>
          <cell r="AG9">
            <v>113228</v>
          </cell>
          <cell r="AH9">
            <v>0</v>
          </cell>
          <cell r="AI9">
            <v>1076773</v>
          </cell>
          <cell r="AJ9">
            <v>0</v>
          </cell>
          <cell r="AK9">
            <v>12117</v>
          </cell>
          <cell r="AL9">
            <v>129601</v>
          </cell>
          <cell r="AM9">
            <v>1293449</v>
          </cell>
          <cell r="AN9">
            <v>20277</v>
          </cell>
          <cell r="AO9">
            <v>2645445</v>
          </cell>
          <cell r="AP9">
            <v>0</v>
          </cell>
          <cell r="AQ9">
            <v>0</v>
          </cell>
          <cell r="AR9">
            <v>1186690</v>
          </cell>
          <cell r="AS9">
            <v>0</v>
          </cell>
          <cell r="AT9">
            <v>0</v>
          </cell>
          <cell r="AU9">
            <v>141740</v>
          </cell>
          <cell r="AV9">
            <v>1273735</v>
          </cell>
          <cell r="AW9">
            <v>20187</v>
          </cell>
          <cell r="AX9">
            <v>2622352</v>
          </cell>
        </row>
        <row r="10">
          <cell r="A10">
            <v>0</v>
          </cell>
          <cell r="B10">
            <v>0</v>
          </cell>
          <cell r="C10">
            <v>0</v>
          </cell>
          <cell r="D10" t="str">
            <v>Consommations en heures creuses</v>
          </cell>
          <cell r="E10" t="str">
            <v>MWh LO</v>
          </cell>
          <cell r="F10">
            <v>106505</v>
          </cell>
          <cell r="G10">
            <v>0</v>
          </cell>
          <cell r="H10">
            <v>875233</v>
          </cell>
          <cell r="I10">
            <v>0</v>
          </cell>
          <cell r="J10">
            <v>11145</v>
          </cell>
          <cell r="K10">
            <v>96858</v>
          </cell>
          <cell r="L10">
            <v>423682</v>
          </cell>
          <cell r="M10">
            <v>56780</v>
          </cell>
          <cell r="N10">
            <v>1570203</v>
          </cell>
          <cell r="O10">
            <v>104908</v>
          </cell>
          <cell r="P10">
            <v>0</v>
          </cell>
          <cell r="Q10">
            <v>863593</v>
          </cell>
          <cell r="R10">
            <v>0</v>
          </cell>
          <cell r="S10">
            <v>10810</v>
          </cell>
          <cell r="T10">
            <v>97100</v>
          </cell>
          <cell r="U10">
            <v>413398</v>
          </cell>
          <cell r="V10">
            <v>56203</v>
          </cell>
          <cell r="W10">
            <v>1546012</v>
          </cell>
          <cell r="X10">
            <v>104908</v>
          </cell>
          <cell r="Y10">
            <v>0</v>
          </cell>
          <cell r="Z10">
            <v>863593</v>
          </cell>
          <cell r="AA10">
            <v>0</v>
          </cell>
          <cell r="AB10">
            <v>10810</v>
          </cell>
          <cell r="AC10">
            <v>97100</v>
          </cell>
          <cell r="AD10">
            <v>413398</v>
          </cell>
          <cell r="AE10">
            <v>55638</v>
          </cell>
          <cell r="AF10">
            <v>1545447</v>
          </cell>
          <cell r="AG10">
            <v>103334</v>
          </cell>
          <cell r="AH10">
            <v>0</v>
          </cell>
          <cell r="AI10">
            <v>852107</v>
          </cell>
          <cell r="AJ10">
            <v>0</v>
          </cell>
          <cell r="AK10">
            <v>10486</v>
          </cell>
          <cell r="AL10">
            <v>97343</v>
          </cell>
          <cell r="AM10">
            <v>403668</v>
          </cell>
          <cell r="AN10">
            <v>55085</v>
          </cell>
          <cell r="AO10">
            <v>1522023</v>
          </cell>
          <cell r="AP10">
            <v>0</v>
          </cell>
          <cell r="AQ10">
            <v>0</v>
          </cell>
          <cell r="AR10">
            <v>929850</v>
          </cell>
          <cell r="AS10">
            <v>0</v>
          </cell>
          <cell r="AT10">
            <v>0</v>
          </cell>
          <cell r="AU10">
            <v>107696</v>
          </cell>
          <cell r="AV10">
            <v>385780</v>
          </cell>
          <cell r="AW10">
            <v>54544</v>
          </cell>
          <cell r="AX10">
            <v>1477870</v>
          </cell>
        </row>
        <row r="11">
          <cell r="A11">
            <v>0</v>
          </cell>
          <cell r="B11">
            <v>0</v>
          </cell>
          <cell r="C11">
            <v>0</v>
          </cell>
          <cell r="D11" t="str">
            <v>Consommation totale</v>
          </cell>
          <cell r="E11" t="str">
            <v>MWh T</v>
          </cell>
          <cell r="F11">
            <v>226607</v>
          </cell>
          <cell r="G11">
            <v>0</v>
          </cell>
          <cell r="H11">
            <v>2007936</v>
          </cell>
          <cell r="I11">
            <v>0</v>
          </cell>
          <cell r="J11">
            <v>24766</v>
          </cell>
          <cell r="K11">
            <v>225250</v>
          </cell>
          <cell r="L11">
            <v>1823326</v>
          </cell>
          <cell r="M11">
            <v>77345</v>
          </cell>
          <cell r="N11">
            <v>4385230</v>
          </cell>
          <cell r="O11">
            <v>223208</v>
          </cell>
          <cell r="P11">
            <v>0</v>
          </cell>
          <cell r="Q11">
            <v>1981230</v>
          </cell>
          <cell r="R11">
            <v>0</v>
          </cell>
          <cell r="S11">
            <v>24023</v>
          </cell>
          <cell r="T11">
            <v>225813</v>
          </cell>
          <cell r="U11">
            <v>1778862</v>
          </cell>
          <cell r="V11">
            <v>76669</v>
          </cell>
          <cell r="W11">
            <v>4309805</v>
          </cell>
          <cell r="X11">
            <v>219860</v>
          </cell>
          <cell r="Y11">
            <v>0</v>
          </cell>
          <cell r="Z11">
            <v>1954880</v>
          </cell>
          <cell r="AA11">
            <v>0</v>
          </cell>
          <cell r="AB11">
            <v>23302</v>
          </cell>
          <cell r="AC11">
            <v>226378</v>
          </cell>
          <cell r="AD11">
            <v>1736807</v>
          </cell>
          <cell r="AE11">
            <v>76008</v>
          </cell>
          <cell r="AF11">
            <v>4237235</v>
          </cell>
          <cell r="AG11">
            <v>216562</v>
          </cell>
          <cell r="AH11">
            <v>0</v>
          </cell>
          <cell r="AI11">
            <v>1928880</v>
          </cell>
          <cell r="AJ11">
            <v>0</v>
          </cell>
          <cell r="AK11">
            <v>22603</v>
          </cell>
          <cell r="AL11">
            <v>226944</v>
          </cell>
          <cell r="AM11">
            <v>1697117</v>
          </cell>
          <cell r="AN11">
            <v>75362</v>
          </cell>
          <cell r="AO11">
            <v>4167468</v>
          </cell>
          <cell r="AP11">
            <v>0</v>
          </cell>
          <cell r="AQ11">
            <v>0</v>
          </cell>
          <cell r="AR11">
            <v>2116540</v>
          </cell>
          <cell r="AS11">
            <v>0</v>
          </cell>
          <cell r="AT11">
            <v>0</v>
          </cell>
          <cell r="AU11">
            <v>249436</v>
          </cell>
          <cell r="AV11">
            <v>1659515</v>
          </cell>
          <cell r="AW11">
            <v>74731</v>
          </cell>
          <cell r="AX11">
            <v>4100222</v>
          </cell>
        </row>
        <row r="12">
          <cell r="A12">
            <v>0</v>
          </cell>
          <cell r="B12">
            <v>0</v>
          </cell>
          <cell r="C12">
            <v>0</v>
          </cell>
          <cell r="D12" t="str">
            <v>Tarifs Utilisation du réseau de distribution</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row>
        <row r="13">
          <cell r="A13">
            <v>0</v>
          </cell>
          <cell r="B13">
            <v>0</v>
          </cell>
          <cell r="C13">
            <v>0</v>
          </cell>
          <cell r="D13" t="str">
            <v>Coûts imputés</v>
          </cell>
          <cell r="E13" t="str">
            <v>EUR</v>
          </cell>
          <cell r="F13">
            <v>1402359.2602041028</v>
          </cell>
          <cell r="G13">
            <v>0</v>
          </cell>
          <cell r="H13">
            <v>26419045.035862826</v>
          </cell>
          <cell r="I13">
            <v>0</v>
          </cell>
          <cell r="J13">
            <v>751670.01772599434</v>
          </cell>
          <cell r="K13">
            <v>0</v>
          </cell>
          <cell r="L13">
            <v>113221371.60620707</v>
          </cell>
          <cell r="M13">
            <v>0</v>
          </cell>
          <cell r="N13">
            <v>141794445.91999999</v>
          </cell>
          <cell r="O13">
            <v>1698540.6684994276</v>
          </cell>
          <cell r="P13">
            <v>0</v>
          </cell>
          <cell r="Q13">
            <v>26539766.421722516</v>
          </cell>
          <cell r="R13">
            <v>0</v>
          </cell>
          <cell r="S13">
            <v>806113.05167114711</v>
          </cell>
          <cell r="T13">
            <v>0</v>
          </cell>
          <cell r="U13">
            <v>110180271.0681069</v>
          </cell>
          <cell r="V13">
            <v>0</v>
          </cell>
          <cell r="W13">
            <v>139224691.21000001</v>
          </cell>
          <cell r="X13">
            <v>1934753.1698479822</v>
          </cell>
          <cell r="Y13">
            <v>0</v>
          </cell>
          <cell r="Z13">
            <v>27486387.194440316</v>
          </cell>
          <cell r="AA13">
            <v>0</v>
          </cell>
          <cell r="AB13">
            <v>893938.15553197451</v>
          </cell>
          <cell r="AC13">
            <v>0</v>
          </cell>
          <cell r="AD13">
            <v>112372565.46017973</v>
          </cell>
          <cell r="AE13">
            <v>0</v>
          </cell>
          <cell r="AF13">
            <v>142687643.98000002</v>
          </cell>
          <cell r="AG13">
            <v>2211059.1814371627</v>
          </cell>
          <cell r="AH13">
            <v>0</v>
          </cell>
          <cell r="AI13">
            <v>28081335.068897322</v>
          </cell>
          <cell r="AJ13">
            <v>0</v>
          </cell>
          <cell r="AK13">
            <v>957149.6206080449</v>
          </cell>
          <cell r="AL13">
            <v>0</v>
          </cell>
          <cell r="AM13">
            <v>113607005.85905747</v>
          </cell>
          <cell r="AN13">
            <v>0</v>
          </cell>
          <cell r="AO13">
            <v>144856549.73000002</v>
          </cell>
          <cell r="AP13">
            <v>0</v>
          </cell>
          <cell r="AQ13">
            <v>0</v>
          </cell>
          <cell r="AR13">
            <v>31825830.511802509</v>
          </cell>
          <cell r="AS13">
            <v>0</v>
          </cell>
          <cell r="AT13">
            <v>0</v>
          </cell>
          <cell r="AU13">
            <v>0</v>
          </cell>
          <cell r="AV13">
            <v>115833537.8581975</v>
          </cell>
          <cell r="AW13">
            <v>0</v>
          </cell>
          <cell r="AX13">
            <v>147659368.37</v>
          </cell>
        </row>
        <row r="14">
          <cell r="A14">
            <v>0</v>
          </cell>
          <cell r="B14">
            <v>0</v>
          </cell>
          <cell r="C14">
            <v>0</v>
          </cell>
          <cell r="D14" t="str">
            <v>Recettes énergie réactive</v>
          </cell>
          <cell r="E14" t="str">
            <v>EUR</v>
          </cell>
          <cell r="F14">
            <v>-61185</v>
          </cell>
          <cell r="G14">
            <v>0</v>
          </cell>
          <cell r="H14">
            <v>-626595</v>
          </cell>
          <cell r="I14">
            <v>0</v>
          </cell>
          <cell r="J14">
            <v>-20430</v>
          </cell>
          <cell r="K14">
            <v>0</v>
          </cell>
          <cell r="L14">
            <v>0</v>
          </cell>
          <cell r="M14">
            <v>0</v>
          </cell>
          <cell r="N14">
            <v>0</v>
          </cell>
          <cell r="O14">
            <v>-60270</v>
          </cell>
          <cell r="P14">
            <v>0</v>
          </cell>
          <cell r="Q14">
            <v>-618255</v>
          </cell>
          <cell r="R14">
            <v>0</v>
          </cell>
          <cell r="S14">
            <v>-19815</v>
          </cell>
          <cell r="T14">
            <v>0</v>
          </cell>
          <cell r="U14">
            <v>0</v>
          </cell>
          <cell r="V14">
            <v>0</v>
          </cell>
          <cell r="W14">
            <v>0</v>
          </cell>
          <cell r="X14">
            <v>-59355</v>
          </cell>
          <cell r="Y14">
            <v>0</v>
          </cell>
          <cell r="Z14">
            <v>-610035</v>
          </cell>
          <cell r="AA14">
            <v>0</v>
          </cell>
          <cell r="AB14">
            <v>-19230</v>
          </cell>
          <cell r="AC14">
            <v>0</v>
          </cell>
          <cell r="AD14">
            <v>0</v>
          </cell>
          <cell r="AE14">
            <v>0</v>
          </cell>
          <cell r="AF14">
            <v>0</v>
          </cell>
          <cell r="AG14">
            <v>-58470</v>
          </cell>
          <cell r="AH14">
            <v>0</v>
          </cell>
          <cell r="AI14">
            <v>-601920</v>
          </cell>
          <cell r="AJ14">
            <v>0</v>
          </cell>
          <cell r="AK14">
            <v>-18645</v>
          </cell>
          <cell r="AL14">
            <v>0</v>
          </cell>
          <cell r="AM14">
            <v>0</v>
          </cell>
          <cell r="AN14">
            <v>0</v>
          </cell>
          <cell r="AO14">
            <v>0</v>
          </cell>
          <cell r="AP14">
            <v>0</v>
          </cell>
          <cell r="AQ14">
            <v>0</v>
          </cell>
          <cell r="AR14">
            <v>-651510</v>
          </cell>
          <cell r="AS14">
            <v>0</v>
          </cell>
          <cell r="AT14">
            <v>0</v>
          </cell>
          <cell r="AU14">
            <v>0</v>
          </cell>
          <cell r="AV14">
            <v>0</v>
          </cell>
          <cell r="AW14">
            <v>0</v>
          </cell>
          <cell r="AX14">
            <v>0</v>
          </cell>
        </row>
        <row r="15">
          <cell r="A15">
            <v>0</v>
          </cell>
          <cell r="B15">
            <v>0</v>
          </cell>
          <cell r="C15">
            <v>0</v>
          </cell>
          <cell r="D15" t="str">
            <v>Coûts à recouvrer</v>
          </cell>
          <cell r="E15" t="str">
            <v>EUR</v>
          </cell>
          <cell r="F15">
            <v>1341174.2602041028</v>
          </cell>
          <cell r="G15">
            <v>0</v>
          </cell>
          <cell r="H15">
            <v>25792450.035862826</v>
          </cell>
          <cell r="I15">
            <v>0</v>
          </cell>
          <cell r="J15">
            <v>731240.01772599434</v>
          </cell>
          <cell r="K15">
            <v>0</v>
          </cell>
          <cell r="L15">
            <v>0</v>
          </cell>
          <cell r="M15">
            <v>0</v>
          </cell>
          <cell r="N15">
            <v>0</v>
          </cell>
          <cell r="O15">
            <v>1638270.6684994276</v>
          </cell>
          <cell r="P15">
            <v>0</v>
          </cell>
          <cell r="Q15">
            <v>25921511.421722516</v>
          </cell>
          <cell r="R15">
            <v>0</v>
          </cell>
          <cell r="S15">
            <v>786298.05167114711</v>
          </cell>
          <cell r="T15">
            <v>0</v>
          </cell>
          <cell r="U15">
            <v>0</v>
          </cell>
          <cell r="V15">
            <v>0</v>
          </cell>
          <cell r="W15">
            <v>0</v>
          </cell>
          <cell r="X15">
            <v>1875398.1698479822</v>
          </cell>
          <cell r="Y15">
            <v>0</v>
          </cell>
          <cell r="Z15">
            <v>26876352.194440316</v>
          </cell>
          <cell r="AA15">
            <v>0</v>
          </cell>
          <cell r="AB15">
            <v>874708.15553197451</v>
          </cell>
          <cell r="AC15">
            <v>0</v>
          </cell>
          <cell r="AD15">
            <v>0</v>
          </cell>
          <cell r="AE15">
            <v>0</v>
          </cell>
          <cell r="AF15">
            <v>0</v>
          </cell>
          <cell r="AG15">
            <v>2152589.1814371627</v>
          </cell>
          <cell r="AH15">
            <v>0</v>
          </cell>
          <cell r="AI15">
            <v>27479415.068897322</v>
          </cell>
          <cell r="AJ15">
            <v>0</v>
          </cell>
          <cell r="AK15">
            <v>938504.6206080449</v>
          </cell>
          <cell r="AL15">
            <v>0</v>
          </cell>
          <cell r="AM15">
            <v>0</v>
          </cell>
          <cell r="AN15">
            <v>0</v>
          </cell>
          <cell r="AO15">
            <v>0</v>
          </cell>
          <cell r="AP15">
            <v>0</v>
          </cell>
          <cell r="AQ15">
            <v>0</v>
          </cell>
          <cell r="AR15">
            <v>31174320.511802509</v>
          </cell>
          <cell r="AS15">
            <v>0</v>
          </cell>
          <cell r="AT15">
            <v>0</v>
          </cell>
          <cell r="AU15">
            <v>0</v>
          </cell>
          <cell r="AV15">
            <v>0</v>
          </cell>
          <cell r="AW15">
            <v>0</v>
          </cell>
          <cell r="AX15">
            <v>0</v>
          </cell>
        </row>
        <row r="16">
          <cell r="A16">
            <v>0</v>
          </cell>
          <cell r="B16">
            <v>0</v>
          </cell>
          <cell r="C16">
            <v>0</v>
          </cell>
          <cell r="D16" t="str">
            <v>Tarif de pointe</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row>
        <row r="17">
          <cell r="A17">
            <v>0</v>
          </cell>
          <cell r="B17">
            <v>0</v>
          </cell>
          <cell r="C17">
            <v>0</v>
          </cell>
          <cell r="D17" t="str">
            <v>Puissance à facturer</v>
          </cell>
          <cell r="E17" t="str">
            <v>E1_kW</v>
          </cell>
          <cell r="F17">
            <v>13433.052</v>
          </cell>
          <cell r="G17">
            <v>0</v>
          </cell>
          <cell r="H17">
            <v>398887.58100000001</v>
          </cell>
          <cell r="I17">
            <v>14708.217000000001</v>
          </cell>
          <cell r="J17">
            <v>7664.6260000000002</v>
          </cell>
          <cell r="K17">
            <v>81285.823999999993</v>
          </cell>
          <cell r="L17">
            <v>0</v>
          </cell>
          <cell r="M17">
            <v>0</v>
          </cell>
          <cell r="N17">
            <v>0</v>
          </cell>
          <cell r="O17">
            <v>15995.316541502169</v>
          </cell>
          <cell r="P17">
            <v>0</v>
          </cell>
          <cell r="Q17">
            <v>411194.76917549607</v>
          </cell>
          <cell r="R17">
            <v>17291.460133356122</v>
          </cell>
          <cell r="S17">
            <v>7789.01</v>
          </cell>
          <cell r="T17">
            <v>81285.823999999993</v>
          </cell>
          <cell r="U17">
            <v>0</v>
          </cell>
          <cell r="V17">
            <v>0</v>
          </cell>
          <cell r="W17">
            <v>0</v>
          </cell>
          <cell r="X17">
            <v>18557.580952520555</v>
          </cell>
          <cell r="Y17">
            <v>0</v>
          </cell>
          <cell r="Z17">
            <v>423501.95718937687</v>
          </cell>
          <cell r="AA17">
            <v>19874.703335000806</v>
          </cell>
          <cell r="AB17">
            <v>7927.2139999999999</v>
          </cell>
          <cell r="AC17">
            <v>81285.823999999993</v>
          </cell>
          <cell r="AD17">
            <v>0</v>
          </cell>
          <cell r="AE17">
            <v>0</v>
          </cell>
          <cell r="AF17">
            <v>0</v>
          </cell>
          <cell r="AG17">
            <v>21632.298245742615</v>
          </cell>
          <cell r="AH17">
            <v>0</v>
          </cell>
          <cell r="AI17">
            <v>438270.58280603623</v>
          </cell>
          <cell r="AJ17">
            <v>22974.595176974428</v>
          </cell>
          <cell r="AK17">
            <v>8051.5969999999998</v>
          </cell>
          <cell r="AL17">
            <v>81285.823999999993</v>
          </cell>
          <cell r="AM17">
            <v>0</v>
          </cell>
          <cell r="AN17">
            <v>0</v>
          </cell>
          <cell r="AO17">
            <v>0</v>
          </cell>
          <cell r="AP17">
            <v>0</v>
          </cell>
          <cell r="AQ17">
            <v>0</v>
          </cell>
          <cell r="AR17">
            <v>483694.00493162207</v>
          </cell>
          <cell r="AS17">
            <v>27107.784299605919</v>
          </cell>
          <cell r="AT17">
            <v>0</v>
          </cell>
          <cell r="AU17">
            <v>89461.804999999993</v>
          </cell>
          <cell r="AV17">
            <v>0</v>
          </cell>
          <cell r="AW17">
            <v>0</v>
          </cell>
          <cell r="AX17">
            <v>0</v>
          </cell>
        </row>
        <row r="18">
          <cell r="A18" t="str">
            <v>A</v>
          </cell>
          <cell r="B18">
            <v>18</v>
          </cell>
          <cell r="C18">
            <v>0</v>
          </cell>
          <cell r="D18" t="str">
            <v>Tarif</v>
          </cell>
          <cell r="E18" t="str">
            <v>EUR/kW/an</v>
          </cell>
          <cell r="F18">
            <v>79.873103999999998</v>
          </cell>
          <cell r="G18">
            <v>39.936551999999999</v>
          </cell>
          <cell r="H18">
            <v>50.792328000000005</v>
          </cell>
          <cell r="I18">
            <v>25.396164000000002</v>
          </cell>
          <cell r="J18">
            <v>62.01294</v>
          </cell>
          <cell r="K18">
            <v>54.578664000000003</v>
          </cell>
          <cell r="L18">
            <v>0</v>
          </cell>
          <cell r="M18">
            <v>0</v>
          </cell>
          <cell r="N18">
            <v>0</v>
          </cell>
          <cell r="O18">
            <v>81.937511999999998</v>
          </cell>
          <cell r="P18">
            <v>40.968755999999999</v>
          </cell>
          <cell r="Q18">
            <v>49.393056000000001</v>
          </cell>
          <cell r="R18">
            <v>24.696528000000001</v>
          </cell>
          <cell r="S18">
            <v>65.617295999999996</v>
          </cell>
          <cell r="T18">
            <v>59.344644000000002</v>
          </cell>
          <cell r="U18">
            <v>0</v>
          </cell>
          <cell r="V18">
            <v>0</v>
          </cell>
          <cell r="W18">
            <v>0</v>
          </cell>
          <cell r="X18">
            <v>83.4054</v>
          </cell>
          <cell r="Y18">
            <v>41.7027</v>
          </cell>
          <cell r="Z18">
            <v>50.731704000000008</v>
          </cell>
          <cell r="AA18">
            <v>25.365852000000004</v>
          </cell>
          <cell r="AB18">
            <v>67.660955999999999</v>
          </cell>
          <cell r="AC18">
            <v>58.636392000000001</v>
          </cell>
          <cell r="AD18">
            <v>0</v>
          </cell>
          <cell r="AE18">
            <v>0</v>
          </cell>
          <cell r="AF18">
            <v>0</v>
          </cell>
          <cell r="AG18">
            <v>81.768816000000001</v>
          </cell>
          <cell r="AH18">
            <v>40.884408000000001</v>
          </cell>
          <cell r="AI18">
            <v>49.949255999999998</v>
          </cell>
          <cell r="AJ18">
            <v>24.974627999999999</v>
          </cell>
          <cell r="AK18">
            <v>71.3262</v>
          </cell>
          <cell r="AL18">
            <v>61.958556000000002</v>
          </cell>
          <cell r="AM18">
            <v>0</v>
          </cell>
          <cell r="AN18">
            <v>0</v>
          </cell>
          <cell r="AO18">
            <v>0</v>
          </cell>
          <cell r="AP18">
            <v>0</v>
          </cell>
          <cell r="AQ18">
            <v>0</v>
          </cell>
          <cell r="AR18">
            <v>51.203160000000004</v>
          </cell>
          <cell r="AS18">
            <v>25.601580000000002</v>
          </cell>
          <cell r="AT18">
            <v>0</v>
          </cell>
          <cell r="AU18">
            <v>64.872204000000011</v>
          </cell>
          <cell r="AV18">
            <v>0</v>
          </cell>
          <cell r="AW18">
            <v>0</v>
          </cell>
          <cell r="AX18">
            <v>0</v>
          </cell>
        </row>
        <row r="19">
          <cell r="A19">
            <v>0</v>
          </cell>
          <cell r="B19">
            <v>0</v>
          </cell>
          <cell r="C19">
            <v>0</v>
          </cell>
          <cell r="D19" t="str">
            <v>Recettes</v>
          </cell>
          <cell r="E19" t="str">
            <v>EUR</v>
          </cell>
          <cell r="F19">
            <v>1072939.56</v>
          </cell>
          <cell r="G19">
            <v>0</v>
          </cell>
          <cell r="H19">
            <v>20260428.850000001</v>
          </cell>
          <cell r="I19">
            <v>373532.29</v>
          </cell>
          <cell r="J19">
            <v>475305.99</v>
          </cell>
          <cell r="K19">
            <v>4436471.68</v>
          </cell>
          <cell r="L19">
            <v>0</v>
          </cell>
          <cell r="N19">
            <v>26618678.369999997</v>
          </cell>
          <cell r="O19">
            <v>1310616.44</v>
          </cell>
          <cell r="P19">
            <v>0</v>
          </cell>
          <cell r="Q19">
            <v>20737205.290000003</v>
          </cell>
          <cell r="R19">
            <v>0</v>
          </cell>
          <cell r="S19">
            <v>511093.77</v>
          </cell>
          <cell r="T19">
            <v>4823878.29</v>
          </cell>
          <cell r="W19">
            <v>27382793.790000003</v>
          </cell>
          <cell r="X19">
            <v>1547802.46</v>
          </cell>
          <cell r="Y19">
            <v>0</v>
          </cell>
          <cell r="Z19">
            <v>21989114.720000003</v>
          </cell>
          <cell r="AA19">
            <v>0</v>
          </cell>
          <cell r="AB19">
            <v>536362.88</v>
          </cell>
          <cell r="AC19">
            <v>4766307.4400000004</v>
          </cell>
          <cell r="AF19">
            <v>28839587.500000004</v>
          </cell>
          <cell r="AG19">
            <v>1768847.41</v>
          </cell>
          <cell r="AH19">
            <v>0</v>
          </cell>
          <cell r="AI19">
            <v>22465071.509999998</v>
          </cell>
          <cell r="AJ19">
            <v>0</v>
          </cell>
          <cell r="AK19">
            <v>574289.81999999995</v>
          </cell>
          <cell r="AL19">
            <v>5036352.28</v>
          </cell>
          <cell r="AO19">
            <v>29844561.02</v>
          </cell>
          <cell r="AP19">
            <v>0</v>
          </cell>
          <cell r="AQ19">
            <v>0</v>
          </cell>
          <cell r="AR19">
            <v>25460663.640000001</v>
          </cell>
          <cell r="AS19">
            <v>0</v>
          </cell>
          <cell r="AT19">
            <v>0</v>
          </cell>
          <cell r="AU19">
            <v>5803584.46</v>
          </cell>
          <cell r="AX19">
            <v>31264248.100000001</v>
          </cell>
        </row>
        <row r="20">
          <cell r="A20">
            <v>0</v>
          </cell>
          <cell r="B20">
            <v>0</v>
          </cell>
          <cell r="C20">
            <v>0</v>
          </cell>
          <cell r="D20" t="str">
            <v>Tarif capacitaire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row>
        <row r="21">
          <cell r="A21">
            <v>0</v>
          </cell>
          <cell r="B21">
            <v>0</v>
          </cell>
          <cell r="C21">
            <v>0</v>
          </cell>
          <cell r="D21" t="str">
            <v>Nombre de compteurs ≤13 kVA</v>
          </cell>
          <cell r="E21">
            <v>0</v>
          </cell>
          <cell r="F21">
            <v>0</v>
          </cell>
          <cell r="G21">
            <v>0</v>
          </cell>
          <cell r="H21">
            <v>0</v>
          </cell>
          <cell r="I21">
            <v>0</v>
          </cell>
          <cell r="J21">
            <v>0</v>
          </cell>
          <cell r="K21">
            <v>0</v>
          </cell>
          <cell r="L21">
            <v>507659</v>
          </cell>
          <cell r="M21">
            <v>0</v>
          </cell>
          <cell r="N21">
            <v>0</v>
          </cell>
          <cell r="O21">
            <v>0</v>
          </cell>
          <cell r="P21">
            <v>0</v>
          </cell>
          <cell r="Q21">
            <v>0</v>
          </cell>
          <cell r="R21">
            <v>0</v>
          </cell>
          <cell r="S21">
            <v>0</v>
          </cell>
          <cell r="T21">
            <v>0</v>
          </cell>
          <cell r="U21">
            <v>511877</v>
          </cell>
          <cell r="V21">
            <v>0</v>
          </cell>
          <cell r="W21">
            <v>0</v>
          </cell>
          <cell r="X21">
            <v>0</v>
          </cell>
          <cell r="Y21">
            <v>0</v>
          </cell>
          <cell r="Z21">
            <v>0</v>
          </cell>
          <cell r="AA21">
            <v>0</v>
          </cell>
          <cell r="AB21">
            <v>0</v>
          </cell>
          <cell r="AC21">
            <v>0</v>
          </cell>
          <cell r="AD21">
            <v>516130</v>
          </cell>
          <cell r="AE21">
            <v>0</v>
          </cell>
          <cell r="AF21">
            <v>0</v>
          </cell>
          <cell r="AG21">
            <v>0</v>
          </cell>
          <cell r="AH21">
            <v>0</v>
          </cell>
          <cell r="AI21">
            <v>0</v>
          </cell>
          <cell r="AJ21">
            <v>0</v>
          </cell>
          <cell r="AK21">
            <v>0</v>
          </cell>
          <cell r="AL21">
            <v>0</v>
          </cell>
          <cell r="AM21">
            <v>520419</v>
          </cell>
          <cell r="AN21">
            <v>0</v>
          </cell>
          <cell r="AO21">
            <v>0</v>
          </cell>
          <cell r="AP21">
            <v>0</v>
          </cell>
          <cell r="AQ21">
            <v>0</v>
          </cell>
          <cell r="AR21">
            <v>0</v>
          </cell>
          <cell r="AS21">
            <v>0</v>
          </cell>
          <cell r="AT21">
            <v>0</v>
          </cell>
          <cell r="AU21">
            <v>0</v>
          </cell>
          <cell r="AV21">
            <v>524744</v>
          </cell>
          <cell r="AW21">
            <v>0</v>
          </cell>
          <cell r="AX21">
            <v>0</v>
          </cell>
        </row>
        <row r="22">
          <cell r="A22">
            <v>0</v>
          </cell>
          <cell r="B22">
            <v>0</v>
          </cell>
          <cell r="C22">
            <v>0</v>
          </cell>
          <cell r="D22" t="str">
            <v>Nombre de compteurs &gt;13 kVA</v>
          </cell>
          <cell r="E22">
            <v>0</v>
          </cell>
          <cell r="F22">
            <v>0</v>
          </cell>
          <cell r="G22">
            <v>0</v>
          </cell>
          <cell r="H22">
            <v>0</v>
          </cell>
          <cell r="I22">
            <v>0</v>
          </cell>
          <cell r="J22">
            <v>0</v>
          </cell>
          <cell r="K22">
            <v>0</v>
          </cell>
          <cell r="L22">
            <v>154393</v>
          </cell>
          <cell r="M22">
            <v>0</v>
          </cell>
          <cell r="N22">
            <v>0</v>
          </cell>
          <cell r="O22">
            <v>0</v>
          </cell>
          <cell r="P22">
            <v>0</v>
          </cell>
          <cell r="Q22">
            <v>0</v>
          </cell>
          <cell r="R22">
            <v>0</v>
          </cell>
          <cell r="S22">
            <v>0</v>
          </cell>
          <cell r="T22">
            <v>0</v>
          </cell>
          <cell r="U22">
            <v>155818</v>
          </cell>
          <cell r="V22">
            <v>0</v>
          </cell>
          <cell r="W22">
            <v>0</v>
          </cell>
          <cell r="X22">
            <v>0</v>
          </cell>
          <cell r="Y22">
            <v>0</v>
          </cell>
          <cell r="Z22">
            <v>0</v>
          </cell>
          <cell r="AA22">
            <v>0</v>
          </cell>
          <cell r="AB22">
            <v>0</v>
          </cell>
          <cell r="AC22">
            <v>0</v>
          </cell>
          <cell r="AD22">
            <v>157256</v>
          </cell>
          <cell r="AE22">
            <v>0</v>
          </cell>
          <cell r="AF22">
            <v>0</v>
          </cell>
          <cell r="AG22">
            <v>0</v>
          </cell>
          <cell r="AH22">
            <v>0</v>
          </cell>
          <cell r="AI22">
            <v>0</v>
          </cell>
          <cell r="AJ22">
            <v>0</v>
          </cell>
          <cell r="AK22">
            <v>0</v>
          </cell>
          <cell r="AL22">
            <v>0</v>
          </cell>
          <cell r="AM22">
            <v>158707</v>
          </cell>
          <cell r="AN22">
            <v>0</v>
          </cell>
          <cell r="AO22">
            <v>0</v>
          </cell>
          <cell r="AP22">
            <v>0</v>
          </cell>
          <cell r="AQ22">
            <v>0</v>
          </cell>
          <cell r="AR22">
            <v>0</v>
          </cell>
          <cell r="AS22">
            <v>0</v>
          </cell>
          <cell r="AT22">
            <v>0</v>
          </cell>
          <cell r="AU22">
            <v>0</v>
          </cell>
          <cell r="AV22">
            <v>160171</v>
          </cell>
          <cell r="AW22">
            <v>0</v>
          </cell>
          <cell r="AX22">
            <v>0</v>
          </cell>
        </row>
        <row r="23">
          <cell r="A23" t="str">
            <v>A'</v>
          </cell>
          <cell r="B23">
            <v>23</v>
          </cell>
          <cell r="C23">
            <v>0</v>
          </cell>
          <cell r="D23" t="str">
            <v>Tarif ≤13 kVA</v>
          </cell>
          <cell r="E23" t="str">
            <v>EUR/an</v>
          </cell>
          <cell r="F23">
            <v>0</v>
          </cell>
          <cell r="G23">
            <v>0</v>
          </cell>
          <cell r="H23">
            <v>0</v>
          </cell>
          <cell r="I23">
            <v>0</v>
          </cell>
          <cell r="J23">
            <v>0</v>
          </cell>
          <cell r="K23">
            <v>0</v>
          </cell>
          <cell r="L23">
            <v>27.74</v>
          </cell>
          <cell r="M23">
            <v>0</v>
          </cell>
          <cell r="N23">
            <v>0</v>
          </cell>
          <cell r="O23">
            <v>0</v>
          </cell>
          <cell r="P23">
            <v>0</v>
          </cell>
          <cell r="Q23">
            <v>0</v>
          </cell>
          <cell r="R23">
            <v>0</v>
          </cell>
          <cell r="S23">
            <v>0</v>
          </cell>
          <cell r="T23">
            <v>0</v>
          </cell>
          <cell r="U23">
            <v>26.76</v>
          </cell>
          <cell r="V23">
            <v>0</v>
          </cell>
          <cell r="W23">
            <v>0</v>
          </cell>
          <cell r="X23">
            <v>0</v>
          </cell>
          <cell r="Y23">
            <v>0</v>
          </cell>
          <cell r="Z23">
            <v>0</v>
          </cell>
          <cell r="AA23">
            <v>0</v>
          </cell>
          <cell r="AB23">
            <v>0</v>
          </cell>
          <cell r="AC23">
            <v>0</v>
          </cell>
          <cell r="AD23">
            <v>27.06</v>
          </cell>
          <cell r="AE23">
            <v>0</v>
          </cell>
          <cell r="AF23">
            <v>0</v>
          </cell>
          <cell r="AG23">
            <v>0</v>
          </cell>
          <cell r="AH23">
            <v>0</v>
          </cell>
          <cell r="AI23">
            <v>0</v>
          </cell>
          <cell r="AJ23">
            <v>0</v>
          </cell>
          <cell r="AK23">
            <v>0</v>
          </cell>
          <cell r="AL23">
            <v>0</v>
          </cell>
          <cell r="AM23">
            <v>27.12</v>
          </cell>
          <cell r="AN23">
            <v>0</v>
          </cell>
          <cell r="AO23">
            <v>0</v>
          </cell>
          <cell r="AP23">
            <v>0</v>
          </cell>
          <cell r="AQ23">
            <v>0</v>
          </cell>
          <cell r="AR23">
            <v>0</v>
          </cell>
          <cell r="AS23">
            <v>0</v>
          </cell>
          <cell r="AT23">
            <v>0</v>
          </cell>
          <cell r="AU23">
            <v>0</v>
          </cell>
          <cell r="AV23">
            <v>27.41</v>
          </cell>
          <cell r="AW23">
            <v>0</v>
          </cell>
          <cell r="AX23">
            <v>0</v>
          </cell>
        </row>
        <row r="24">
          <cell r="A24" t="str">
            <v>A°</v>
          </cell>
          <cell r="B24">
            <v>24</v>
          </cell>
          <cell r="C24">
            <v>0</v>
          </cell>
          <cell r="D24" t="str">
            <v>Tarif &gt;13 kVA</v>
          </cell>
          <cell r="E24" t="str">
            <v>EUR/an</v>
          </cell>
          <cell r="F24">
            <v>0</v>
          </cell>
          <cell r="G24">
            <v>0</v>
          </cell>
          <cell r="H24">
            <v>0</v>
          </cell>
          <cell r="I24">
            <v>0</v>
          </cell>
          <cell r="J24">
            <v>0</v>
          </cell>
          <cell r="K24">
            <v>0</v>
          </cell>
          <cell r="L24">
            <v>55.45</v>
          </cell>
          <cell r="M24">
            <v>0</v>
          </cell>
          <cell r="N24">
            <v>0</v>
          </cell>
          <cell r="O24">
            <v>0</v>
          </cell>
          <cell r="P24">
            <v>0</v>
          </cell>
          <cell r="Q24">
            <v>0</v>
          </cell>
          <cell r="R24">
            <v>0</v>
          </cell>
          <cell r="S24">
            <v>0</v>
          </cell>
          <cell r="T24">
            <v>0</v>
          </cell>
          <cell r="U24">
            <v>53.51</v>
          </cell>
          <cell r="V24">
            <v>0</v>
          </cell>
          <cell r="W24">
            <v>0</v>
          </cell>
          <cell r="X24">
            <v>0</v>
          </cell>
          <cell r="Y24">
            <v>0</v>
          </cell>
          <cell r="Z24">
            <v>0</v>
          </cell>
          <cell r="AA24">
            <v>0</v>
          </cell>
          <cell r="AB24">
            <v>0</v>
          </cell>
          <cell r="AC24">
            <v>0</v>
          </cell>
          <cell r="AD24">
            <v>54.1</v>
          </cell>
          <cell r="AE24">
            <v>0</v>
          </cell>
          <cell r="AF24">
            <v>0</v>
          </cell>
          <cell r="AG24">
            <v>0</v>
          </cell>
          <cell r="AH24">
            <v>0</v>
          </cell>
          <cell r="AI24">
            <v>0</v>
          </cell>
          <cell r="AJ24">
            <v>0</v>
          </cell>
          <cell r="AK24">
            <v>0</v>
          </cell>
          <cell r="AL24">
            <v>0</v>
          </cell>
          <cell r="AM24">
            <v>54.24</v>
          </cell>
          <cell r="AN24">
            <v>0</v>
          </cell>
          <cell r="AO24">
            <v>0</v>
          </cell>
          <cell r="AP24">
            <v>0</v>
          </cell>
          <cell r="AQ24">
            <v>0</v>
          </cell>
          <cell r="AR24">
            <v>0</v>
          </cell>
          <cell r="AS24">
            <v>0</v>
          </cell>
          <cell r="AT24">
            <v>0</v>
          </cell>
          <cell r="AU24">
            <v>0</v>
          </cell>
          <cell r="AV24">
            <v>54.84</v>
          </cell>
          <cell r="AW24">
            <v>0</v>
          </cell>
          <cell r="AX24">
            <v>0</v>
          </cell>
        </row>
        <row r="25">
          <cell r="A25">
            <v>0</v>
          </cell>
          <cell r="B25">
            <v>0</v>
          </cell>
          <cell r="C25">
            <v>0</v>
          </cell>
          <cell r="D25" t="str">
            <v>Recettes</v>
          </cell>
          <cell r="E25" t="str">
            <v>EUR</v>
          </cell>
          <cell r="F25">
            <v>0</v>
          </cell>
          <cell r="G25">
            <v>0</v>
          </cell>
          <cell r="H25">
            <v>0</v>
          </cell>
          <cell r="I25">
            <v>0</v>
          </cell>
          <cell r="J25">
            <v>0</v>
          </cell>
          <cell r="K25">
            <v>0</v>
          </cell>
          <cell r="L25">
            <v>22643552.510000002</v>
          </cell>
          <cell r="M25">
            <v>0</v>
          </cell>
          <cell r="N25">
            <v>22643552.510000002</v>
          </cell>
          <cell r="O25">
            <v>0</v>
          </cell>
          <cell r="P25">
            <v>0</v>
          </cell>
          <cell r="Q25">
            <v>0</v>
          </cell>
          <cell r="R25">
            <v>0</v>
          </cell>
          <cell r="S25">
            <v>0</v>
          </cell>
          <cell r="T25">
            <v>0</v>
          </cell>
          <cell r="U25">
            <v>22035649.699999999</v>
          </cell>
          <cell r="V25">
            <v>0</v>
          </cell>
          <cell r="W25">
            <v>22035649.699999999</v>
          </cell>
          <cell r="X25">
            <v>0</v>
          </cell>
          <cell r="Y25">
            <v>0</v>
          </cell>
          <cell r="Z25">
            <v>0</v>
          </cell>
          <cell r="AA25">
            <v>0</v>
          </cell>
          <cell r="AB25">
            <v>0</v>
          </cell>
          <cell r="AC25">
            <v>0</v>
          </cell>
          <cell r="AD25">
            <v>22474027.399999999</v>
          </cell>
          <cell r="AE25">
            <v>0</v>
          </cell>
          <cell r="AF25">
            <v>22474027.399999999</v>
          </cell>
          <cell r="AG25">
            <v>0</v>
          </cell>
          <cell r="AH25">
            <v>0</v>
          </cell>
          <cell r="AI25">
            <v>0</v>
          </cell>
          <cell r="AJ25">
            <v>0</v>
          </cell>
          <cell r="AK25">
            <v>0</v>
          </cell>
          <cell r="AL25">
            <v>0</v>
          </cell>
          <cell r="AM25">
            <v>22722030.960000001</v>
          </cell>
          <cell r="AN25">
            <v>0</v>
          </cell>
          <cell r="AO25">
            <v>22722030.960000001</v>
          </cell>
          <cell r="AP25">
            <v>0</v>
          </cell>
          <cell r="AQ25">
            <v>0</v>
          </cell>
          <cell r="AR25">
            <v>0</v>
          </cell>
          <cell r="AS25">
            <v>0</v>
          </cell>
          <cell r="AT25">
            <v>0</v>
          </cell>
          <cell r="AU25">
            <v>0</v>
          </cell>
          <cell r="AV25">
            <v>23167010.68</v>
          </cell>
          <cell r="AW25">
            <v>0</v>
          </cell>
          <cell r="AX25">
            <v>23167010.68</v>
          </cell>
        </row>
        <row r="26">
          <cell r="A26">
            <v>0</v>
          </cell>
          <cell r="B26">
            <v>0</v>
          </cell>
          <cell r="C26">
            <v>0</v>
          </cell>
          <cell r="D26" t="str">
            <v>Tarif d'heures pleines</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row>
        <row r="27">
          <cell r="A27">
            <v>0</v>
          </cell>
          <cell r="B27">
            <v>0</v>
          </cell>
          <cell r="C27">
            <v>0</v>
          </cell>
          <cell r="D27" t="str">
            <v>Consommations en heures pleines</v>
          </cell>
          <cell r="E27" t="str">
            <v>MWh HI</v>
          </cell>
          <cell r="F27">
            <v>120102</v>
          </cell>
          <cell r="G27">
            <v>0</v>
          </cell>
          <cell r="H27">
            <v>1132703</v>
          </cell>
          <cell r="I27">
            <v>0</v>
          </cell>
          <cell r="J27">
            <v>13621</v>
          </cell>
          <cell r="K27">
            <v>128392</v>
          </cell>
          <cell r="L27">
            <v>1420209</v>
          </cell>
          <cell r="M27">
            <v>0</v>
          </cell>
          <cell r="N27">
            <v>0</v>
          </cell>
          <cell r="O27">
            <v>118300</v>
          </cell>
          <cell r="P27">
            <v>0</v>
          </cell>
          <cell r="Q27">
            <v>1117637</v>
          </cell>
          <cell r="R27">
            <v>0</v>
          </cell>
          <cell r="S27">
            <v>13213</v>
          </cell>
          <cell r="T27">
            <v>128713</v>
          </cell>
          <cell r="U27">
            <v>1385930</v>
          </cell>
          <cell r="V27">
            <v>0</v>
          </cell>
          <cell r="W27">
            <v>0</v>
          </cell>
          <cell r="X27">
            <v>114952</v>
          </cell>
          <cell r="Y27">
            <v>0</v>
          </cell>
          <cell r="Z27">
            <v>1091287</v>
          </cell>
          <cell r="AA27">
            <v>0</v>
          </cell>
          <cell r="AB27">
            <v>12492</v>
          </cell>
          <cell r="AC27">
            <v>129278</v>
          </cell>
          <cell r="AD27">
            <v>1343779</v>
          </cell>
          <cell r="AE27">
            <v>0</v>
          </cell>
          <cell r="AF27">
            <v>0</v>
          </cell>
          <cell r="AG27">
            <v>113228</v>
          </cell>
          <cell r="AH27">
            <v>0</v>
          </cell>
          <cell r="AI27">
            <v>1076773</v>
          </cell>
          <cell r="AJ27">
            <v>0</v>
          </cell>
          <cell r="AK27">
            <v>12117</v>
          </cell>
          <cell r="AL27">
            <v>129601</v>
          </cell>
          <cell r="AM27">
            <v>1313726</v>
          </cell>
          <cell r="AN27">
            <v>0</v>
          </cell>
          <cell r="AO27">
            <v>0</v>
          </cell>
          <cell r="AP27">
            <v>0</v>
          </cell>
          <cell r="AQ27">
            <v>0</v>
          </cell>
          <cell r="AR27">
            <v>1186690</v>
          </cell>
          <cell r="AS27">
            <v>0</v>
          </cell>
          <cell r="AT27">
            <v>0</v>
          </cell>
          <cell r="AU27">
            <v>141740</v>
          </cell>
          <cell r="AV27">
            <v>1293922</v>
          </cell>
          <cell r="AW27">
            <v>0</v>
          </cell>
          <cell r="AX27">
            <v>0</v>
          </cell>
        </row>
        <row r="28">
          <cell r="A28" t="str">
            <v>B</v>
          </cell>
          <cell r="B28">
            <v>28</v>
          </cell>
          <cell r="C28">
            <v>0</v>
          </cell>
          <cell r="D28" t="str">
            <v>Tarif</v>
          </cell>
          <cell r="E28" t="str">
            <v>EUR/kWh</v>
          </cell>
          <cell r="F28">
            <v>1.4580000000000001E-3</v>
          </cell>
          <cell r="G28">
            <v>3.1120000000000002E-3</v>
          </cell>
          <cell r="H28">
            <v>3.1120000000000002E-3</v>
          </cell>
          <cell r="I28">
            <v>0</v>
          </cell>
          <cell r="J28">
            <v>1.2603E-2</v>
          </cell>
          <cell r="K28">
            <v>1.5858000000000001E-2</v>
          </cell>
          <cell r="L28">
            <v>4.8689000000000003E-2</v>
          </cell>
          <cell r="M28">
            <v>0</v>
          </cell>
          <cell r="N28">
            <v>0</v>
          </cell>
          <cell r="O28">
            <v>1.8079999999999999E-3</v>
          </cell>
          <cell r="P28">
            <v>3.1700000000000001E-3</v>
          </cell>
          <cell r="Q28">
            <v>3.1700000000000001E-3</v>
          </cell>
          <cell r="R28">
            <v>0</v>
          </cell>
          <cell r="S28">
            <v>1.397E-2</v>
          </cell>
          <cell r="T28">
            <v>1.3892E-2</v>
          </cell>
          <cell r="U28">
            <v>4.8405000000000004E-2</v>
          </cell>
          <cell r="V28">
            <v>0</v>
          </cell>
          <cell r="W28">
            <v>0</v>
          </cell>
          <cell r="X28">
            <v>1.841E-3</v>
          </cell>
          <cell r="Y28">
            <v>3.0370000000000002E-3</v>
          </cell>
          <cell r="Z28">
            <v>3.0370000000000002E-3</v>
          </cell>
          <cell r="AA28">
            <v>0</v>
          </cell>
          <cell r="AB28">
            <v>1.7828E-2</v>
          </cell>
          <cell r="AC28">
            <v>2.0171000000000001E-2</v>
          </cell>
          <cell r="AD28">
            <v>5.0427E-2</v>
          </cell>
          <cell r="AE28">
            <v>0</v>
          </cell>
          <cell r="AF28">
            <v>0</v>
          </cell>
          <cell r="AG28">
            <v>2.1900000000000001E-3</v>
          </cell>
          <cell r="AH28">
            <v>3.1570000000000001E-3</v>
          </cell>
          <cell r="AI28">
            <v>3.1570000000000001E-3</v>
          </cell>
          <cell r="AJ28">
            <v>0</v>
          </cell>
          <cell r="AK28">
            <v>1.9785000000000001E-2</v>
          </cell>
          <cell r="AL28">
            <v>2.0766E-2</v>
          </cell>
          <cell r="AM28">
            <v>5.1915000000000003E-2</v>
          </cell>
          <cell r="AN28">
            <v>0</v>
          </cell>
          <cell r="AO28">
            <v>0</v>
          </cell>
          <cell r="AP28">
            <v>0</v>
          </cell>
          <cell r="AQ28">
            <v>0</v>
          </cell>
          <cell r="AR28">
            <v>3.274E-3</v>
          </cell>
          <cell r="AS28">
            <v>0</v>
          </cell>
          <cell r="AT28">
            <v>0</v>
          </cell>
          <cell r="AU28">
            <v>2.1305999999999999E-2</v>
          </cell>
          <cell r="AV28">
            <v>5.3265E-2</v>
          </cell>
          <cell r="AW28">
            <v>0</v>
          </cell>
          <cell r="AX28">
            <v>0</v>
          </cell>
        </row>
        <row r="29">
          <cell r="A29">
            <v>0</v>
          </cell>
          <cell r="B29">
            <v>0</v>
          </cell>
          <cell r="C29">
            <v>0</v>
          </cell>
          <cell r="D29" t="str">
            <v>Recettes</v>
          </cell>
          <cell r="E29" t="str">
            <v>EUR</v>
          </cell>
          <cell r="F29">
            <v>175108.72</v>
          </cell>
          <cell r="G29">
            <v>0</v>
          </cell>
          <cell r="H29">
            <v>3524971.74</v>
          </cell>
          <cell r="I29">
            <v>0</v>
          </cell>
          <cell r="J29">
            <v>171665.46</v>
          </cell>
          <cell r="K29">
            <v>2036040.34</v>
          </cell>
          <cell r="L29">
            <v>69148556</v>
          </cell>
          <cell r="M29">
            <v>0</v>
          </cell>
          <cell r="N29">
            <v>75056342.260000005</v>
          </cell>
          <cell r="O29">
            <v>213886.4</v>
          </cell>
          <cell r="P29">
            <v>0</v>
          </cell>
          <cell r="Q29">
            <v>3542909.29</v>
          </cell>
          <cell r="R29">
            <v>0</v>
          </cell>
          <cell r="S29">
            <v>184585.61</v>
          </cell>
          <cell r="T29">
            <v>1788081</v>
          </cell>
          <cell r="U29">
            <v>67085941.649999999</v>
          </cell>
          <cell r="V29">
            <v>0</v>
          </cell>
          <cell r="W29">
            <v>72815403.950000003</v>
          </cell>
          <cell r="X29">
            <v>211626.63</v>
          </cell>
          <cell r="Y29">
            <v>0</v>
          </cell>
          <cell r="Z29">
            <v>3314238.62</v>
          </cell>
          <cell r="AA29">
            <v>0</v>
          </cell>
          <cell r="AB29">
            <v>222707.38</v>
          </cell>
          <cell r="AC29">
            <v>2607666.54</v>
          </cell>
          <cell r="AD29">
            <v>67762743.629999995</v>
          </cell>
          <cell r="AE29">
            <v>0</v>
          </cell>
          <cell r="AF29">
            <v>74118982.799999997</v>
          </cell>
          <cell r="AG29">
            <v>247969.32</v>
          </cell>
          <cell r="AH29">
            <v>0</v>
          </cell>
          <cell r="AI29">
            <v>3399372.36</v>
          </cell>
          <cell r="AJ29">
            <v>0</v>
          </cell>
          <cell r="AK29">
            <v>239734.85</v>
          </cell>
          <cell r="AL29">
            <v>2691294.37</v>
          </cell>
          <cell r="AM29">
            <v>68202085.290000007</v>
          </cell>
          <cell r="AN29">
            <v>0</v>
          </cell>
          <cell r="AO29">
            <v>74780456.190000013</v>
          </cell>
          <cell r="AP29">
            <v>0</v>
          </cell>
          <cell r="AQ29">
            <v>0</v>
          </cell>
          <cell r="AR29">
            <v>3885223.06</v>
          </cell>
          <cell r="AS29">
            <v>0</v>
          </cell>
          <cell r="AT29">
            <v>0</v>
          </cell>
          <cell r="AU29">
            <v>3019912.44</v>
          </cell>
          <cell r="AV29">
            <v>68920755.329999998</v>
          </cell>
          <cell r="AW29">
            <v>0</v>
          </cell>
          <cell r="AX29">
            <v>75825890.829999998</v>
          </cell>
        </row>
        <row r="30">
          <cell r="A30">
            <v>0</v>
          </cell>
          <cell r="B30">
            <v>0</v>
          </cell>
          <cell r="C30">
            <v>0</v>
          </cell>
          <cell r="D30" t="str">
            <v>Tarif d'heures creuses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row>
        <row r="31">
          <cell r="A31">
            <v>0</v>
          </cell>
          <cell r="B31">
            <v>0</v>
          </cell>
          <cell r="C31">
            <v>0</v>
          </cell>
          <cell r="D31" t="str">
            <v>Consommations en heures creuses</v>
          </cell>
          <cell r="E31" t="str">
            <v>MWh LO</v>
          </cell>
          <cell r="F31">
            <v>106505</v>
          </cell>
          <cell r="G31">
            <v>0</v>
          </cell>
          <cell r="H31">
            <v>875233</v>
          </cell>
          <cell r="I31">
            <v>0</v>
          </cell>
          <cell r="J31">
            <v>11145</v>
          </cell>
          <cell r="K31">
            <v>96858</v>
          </cell>
          <cell r="L31">
            <v>480462</v>
          </cell>
          <cell r="M31">
            <v>0</v>
          </cell>
          <cell r="N31">
            <v>0</v>
          </cell>
          <cell r="O31">
            <v>104908</v>
          </cell>
          <cell r="P31">
            <v>0</v>
          </cell>
          <cell r="Q31">
            <v>863593</v>
          </cell>
          <cell r="R31">
            <v>0</v>
          </cell>
          <cell r="S31">
            <v>10810</v>
          </cell>
          <cell r="T31">
            <v>97100</v>
          </cell>
          <cell r="U31">
            <v>469601</v>
          </cell>
          <cell r="V31">
            <v>0</v>
          </cell>
          <cell r="W31">
            <v>0</v>
          </cell>
          <cell r="X31">
            <v>104908</v>
          </cell>
          <cell r="Y31">
            <v>0</v>
          </cell>
          <cell r="Z31">
            <v>863593</v>
          </cell>
          <cell r="AA31">
            <v>0</v>
          </cell>
          <cell r="AB31">
            <v>10810</v>
          </cell>
          <cell r="AC31">
            <v>97100</v>
          </cell>
          <cell r="AD31">
            <v>469036</v>
          </cell>
          <cell r="AE31">
            <v>0</v>
          </cell>
          <cell r="AF31">
            <v>0</v>
          </cell>
          <cell r="AG31">
            <v>103334</v>
          </cell>
          <cell r="AH31">
            <v>0</v>
          </cell>
          <cell r="AI31">
            <v>852107</v>
          </cell>
          <cell r="AJ31">
            <v>0</v>
          </cell>
          <cell r="AK31">
            <v>10486</v>
          </cell>
          <cell r="AL31">
            <v>97343</v>
          </cell>
          <cell r="AM31">
            <v>458753</v>
          </cell>
          <cell r="AN31">
            <v>0</v>
          </cell>
          <cell r="AO31">
            <v>0</v>
          </cell>
          <cell r="AP31">
            <v>0</v>
          </cell>
          <cell r="AQ31">
            <v>0</v>
          </cell>
          <cell r="AR31">
            <v>929850</v>
          </cell>
          <cell r="AS31">
            <v>0</v>
          </cell>
          <cell r="AT31">
            <v>0</v>
          </cell>
          <cell r="AU31">
            <v>107696</v>
          </cell>
          <cell r="AV31">
            <v>440324</v>
          </cell>
          <cell r="AW31">
            <v>0</v>
          </cell>
          <cell r="AX31">
            <v>0</v>
          </cell>
        </row>
        <row r="32">
          <cell r="A32" t="str">
            <v>C</v>
          </cell>
          <cell r="B32">
            <v>32</v>
          </cell>
          <cell r="C32">
            <v>0</v>
          </cell>
          <cell r="D32" t="str">
            <v>Tarif</v>
          </cell>
          <cell r="E32" t="str">
            <v>EUR/kWh</v>
          </cell>
          <cell r="F32">
            <v>8.7399999999999999E-4</v>
          </cell>
          <cell r="G32">
            <v>1.866E-3</v>
          </cell>
          <cell r="H32">
            <v>1.866E-3</v>
          </cell>
          <cell r="I32">
            <v>0</v>
          </cell>
          <cell r="J32">
            <v>7.561E-3</v>
          </cell>
          <cell r="K32">
            <v>9.5149999999999992E-3</v>
          </cell>
          <cell r="L32">
            <v>2.9212999999999999E-2</v>
          </cell>
          <cell r="M32">
            <v>0</v>
          </cell>
          <cell r="N32">
            <v>0</v>
          </cell>
          <cell r="O32">
            <v>1.0839999999999999E-3</v>
          </cell>
          <cell r="P32">
            <v>1.9009999999999999E-3</v>
          </cell>
          <cell r="Q32">
            <v>1.9009999999999999E-3</v>
          </cell>
          <cell r="R32">
            <v>0</v>
          </cell>
          <cell r="S32">
            <v>8.3829999999999998E-3</v>
          </cell>
          <cell r="T32">
            <v>8.3359999999999997E-3</v>
          </cell>
          <cell r="U32">
            <v>2.9042999999999999E-2</v>
          </cell>
          <cell r="V32">
            <v>0</v>
          </cell>
          <cell r="W32">
            <v>0</v>
          </cell>
          <cell r="X32">
            <v>1.1050000000000001E-3</v>
          </cell>
          <cell r="Y32">
            <v>1.8209999999999999E-3</v>
          </cell>
          <cell r="Z32">
            <v>1.8209999999999999E-3</v>
          </cell>
          <cell r="AA32">
            <v>0</v>
          </cell>
          <cell r="AB32">
            <v>1.0697E-2</v>
          </cell>
          <cell r="AC32">
            <v>5.8690000000000001E-3</v>
          </cell>
          <cell r="AD32">
            <v>3.0256000000000002E-2</v>
          </cell>
          <cell r="AE32">
            <v>0</v>
          </cell>
          <cell r="AF32">
            <v>0</v>
          </cell>
          <cell r="AG32">
            <v>1.3140000000000001E-3</v>
          </cell>
          <cell r="AH32">
            <v>1.895E-3</v>
          </cell>
          <cell r="AI32">
            <v>1.895E-3</v>
          </cell>
          <cell r="AJ32">
            <v>0</v>
          </cell>
          <cell r="AK32">
            <v>1.1871E-2</v>
          </cell>
          <cell r="AL32">
            <v>6.8450000000000004E-3</v>
          </cell>
          <cell r="AM32">
            <v>3.1149E-2</v>
          </cell>
          <cell r="AN32">
            <v>0</v>
          </cell>
          <cell r="AO32">
            <v>0</v>
          </cell>
          <cell r="AP32">
            <v>0</v>
          </cell>
          <cell r="AQ32">
            <v>0</v>
          </cell>
          <cell r="AR32">
            <v>1.9659999999999999E-3</v>
          </cell>
          <cell r="AS32">
            <v>0</v>
          </cell>
          <cell r="AT32">
            <v>0</v>
          </cell>
          <cell r="AU32">
            <v>7.8849999999999996E-3</v>
          </cell>
          <cell r="AV32">
            <v>3.1959000000000001E-2</v>
          </cell>
          <cell r="AW32">
            <v>0</v>
          </cell>
          <cell r="AX32">
            <v>0</v>
          </cell>
        </row>
        <row r="33">
          <cell r="A33">
            <v>0</v>
          </cell>
          <cell r="B33">
            <v>0</v>
          </cell>
          <cell r="C33">
            <v>0</v>
          </cell>
          <cell r="D33" t="str">
            <v>Recettes</v>
          </cell>
          <cell r="E33" t="str">
            <v>EUR</v>
          </cell>
          <cell r="F33">
            <v>93085.37</v>
          </cell>
          <cell r="G33">
            <v>0</v>
          </cell>
          <cell r="H33">
            <v>1633184.78</v>
          </cell>
          <cell r="I33">
            <v>0</v>
          </cell>
          <cell r="J33">
            <v>84267.35</v>
          </cell>
          <cell r="K33">
            <v>921603.87</v>
          </cell>
          <cell r="L33">
            <v>14035736.41</v>
          </cell>
          <cell r="M33">
            <v>0</v>
          </cell>
          <cell r="N33">
            <v>16767877.780000001</v>
          </cell>
          <cell r="O33">
            <v>113720.27</v>
          </cell>
          <cell r="P33">
            <v>0</v>
          </cell>
          <cell r="Q33">
            <v>1641690.29</v>
          </cell>
          <cell r="R33">
            <v>0</v>
          </cell>
          <cell r="S33">
            <v>90620.23</v>
          </cell>
          <cell r="T33">
            <v>809425.6</v>
          </cell>
          <cell r="U33">
            <v>13638621.84</v>
          </cell>
          <cell r="V33">
            <v>0</v>
          </cell>
          <cell r="W33">
            <v>16294078.23</v>
          </cell>
          <cell r="X33">
            <v>115923.34</v>
          </cell>
          <cell r="Y33">
            <v>0</v>
          </cell>
          <cell r="Z33">
            <v>1572602.85</v>
          </cell>
          <cell r="AA33">
            <v>0</v>
          </cell>
          <cell r="AB33">
            <v>115634.57</v>
          </cell>
          <cell r="AC33">
            <v>569879.9</v>
          </cell>
          <cell r="AD33">
            <v>14191153.220000001</v>
          </cell>
          <cell r="AE33">
            <v>0</v>
          </cell>
          <cell r="AF33">
            <v>16565193.880000001</v>
          </cell>
          <cell r="AG33">
            <v>135780.88</v>
          </cell>
          <cell r="AH33">
            <v>0</v>
          </cell>
          <cell r="AI33">
            <v>1614742.77</v>
          </cell>
          <cell r="AJ33">
            <v>0</v>
          </cell>
          <cell r="AK33">
            <v>124479.31</v>
          </cell>
          <cell r="AL33">
            <v>666312.84</v>
          </cell>
          <cell r="AM33">
            <v>14289697.199999999</v>
          </cell>
          <cell r="AN33">
            <v>0</v>
          </cell>
          <cell r="AO33">
            <v>16831013</v>
          </cell>
          <cell r="AP33">
            <v>0</v>
          </cell>
          <cell r="AQ33">
            <v>0</v>
          </cell>
          <cell r="AR33">
            <v>1828085.1</v>
          </cell>
          <cell r="AS33">
            <v>0</v>
          </cell>
          <cell r="AT33">
            <v>0</v>
          </cell>
          <cell r="AU33">
            <v>849182.96</v>
          </cell>
          <cell r="AV33">
            <v>14072314.720000001</v>
          </cell>
          <cell r="AW33">
            <v>0</v>
          </cell>
          <cell r="AX33">
            <v>16749582.780000001</v>
          </cell>
        </row>
        <row r="34">
          <cell r="A34">
            <v>0</v>
          </cell>
          <cell r="B34">
            <v>0</v>
          </cell>
          <cell r="C34">
            <v>0</v>
          </cell>
          <cell r="D34" t="str">
            <v>Tarif Energie réactive</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0</v>
          </cell>
          <cell r="B35">
            <v>0</v>
          </cell>
          <cell r="C35">
            <v>0</v>
          </cell>
          <cell r="D35" t="str">
            <v>Dépassement de l'énergie réactive</v>
          </cell>
          <cell r="E35" t="str">
            <v>Mvarh</v>
          </cell>
          <cell r="F35">
            <v>4079</v>
          </cell>
          <cell r="G35">
            <v>0</v>
          </cell>
          <cell r="H35">
            <v>41773</v>
          </cell>
          <cell r="I35">
            <v>0</v>
          </cell>
          <cell r="J35">
            <v>1362</v>
          </cell>
          <cell r="K35">
            <v>0</v>
          </cell>
          <cell r="L35">
            <v>0</v>
          </cell>
          <cell r="M35">
            <v>0</v>
          </cell>
          <cell r="N35">
            <v>0</v>
          </cell>
          <cell r="O35">
            <v>4018</v>
          </cell>
          <cell r="P35">
            <v>0</v>
          </cell>
          <cell r="Q35">
            <v>41217</v>
          </cell>
          <cell r="R35">
            <v>0</v>
          </cell>
          <cell r="S35">
            <v>1321</v>
          </cell>
          <cell r="T35">
            <v>0</v>
          </cell>
          <cell r="U35">
            <v>0</v>
          </cell>
          <cell r="V35">
            <v>0</v>
          </cell>
          <cell r="W35">
            <v>0</v>
          </cell>
          <cell r="X35">
            <v>3957</v>
          </cell>
          <cell r="Y35">
            <v>0</v>
          </cell>
          <cell r="Z35">
            <v>40669</v>
          </cell>
          <cell r="AA35">
            <v>0</v>
          </cell>
          <cell r="AB35">
            <v>1282</v>
          </cell>
          <cell r="AC35">
            <v>0</v>
          </cell>
          <cell r="AD35">
            <v>0</v>
          </cell>
          <cell r="AE35">
            <v>0</v>
          </cell>
          <cell r="AF35">
            <v>0</v>
          </cell>
          <cell r="AG35">
            <v>3898</v>
          </cell>
          <cell r="AH35">
            <v>0</v>
          </cell>
          <cell r="AI35">
            <v>40128</v>
          </cell>
          <cell r="AJ35">
            <v>0</v>
          </cell>
          <cell r="AK35">
            <v>1243</v>
          </cell>
          <cell r="AL35">
            <v>0</v>
          </cell>
          <cell r="AM35">
            <v>0</v>
          </cell>
          <cell r="AN35">
            <v>0</v>
          </cell>
          <cell r="AO35">
            <v>0</v>
          </cell>
          <cell r="AP35">
            <v>0</v>
          </cell>
          <cell r="AQ35">
            <v>0</v>
          </cell>
          <cell r="AR35">
            <v>43434</v>
          </cell>
          <cell r="AS35">
            <v>0</v>
          </cell>
          <cell r="AT35">
            <v>0</v>
          </cell>
          <cell r="AU35">
            <v>0</v>
          </cell>
          <cell r="AV35">
            <v>0</v>
          </cell>
          <cell r="AW35">
            <v>0</v>
          </cell>
          <cell r="AX35">
            <v>0</v>
          </cell>
        </row>
        <row r="36">
          <cell r="A36" t="str">
            <v>F</v>
          </cell>
          <cell r="B36">
            <v>36</v>
          </cell>
          <cell r="C36">
            <v>0</v>
          </cell>
          <cell r="D36" t="str">
            <v>Tarif</v>
          </cell>
          <cell r="E36" t="str">
            <v>EUR/kWh</v>
          </cell>
          <cell r="F36">
            <v>1.4999999999999999E-2</v>
          </cell>
          <cell r="G36">
            <v>0</v>
          </cell>
          <cell r="H36">
            <v>1.4999999999999999E-2</v>
          </cell>
          <cell r="I36">
            <v>0</v>
          </cell>
          <cell r="J36">
            <v>1.4999999999999999E-2</v>
          </cell>
          <cell r="K36">
            <v>0</v>
          </cell>
          <cell r="L36">
            <v>0</v>
          </cell>
          <cell r="M36">
            <v>0</v>
          </cell>
          <cell r="N36">
            <v>0</v>
          </cell>
          <cell r="O36">
            <v>1.4999999999999999E-2</v>
          </cell>
          <cell r="P36">
            <v>0</v>
          </cell>
          <cell r="Q36">
            <v>1.4999999999999999E-2</v>
          </cell>
          <cell r="R36">
            <v>0</v>
          </cell>
          <cell r="S36">
            <v>1.4999999999999999E-2</v>
          </cell>
          <cell r="T36">
            <v>0</v>
          </cell>
          <cell r="U36">
            <v>0</v>
          </cell>
          <cell r="V36">
            <v>0</v>
          </cell>
          <cell r="W36">
            <v>0</v>
          </cell>
          <cell r="X36">
            <v>1.4999999999999999E-2</v>
          </cell>
          <cell r="Y36">
            <v>0</v>
          </cell>
          <cell r="Z36">
            <v>1.4999999999999999E-2</v>
          </cell>
          <cell r="AA36">
            <v>0</v>
          </cell>
          <cell r="AB36">
            <v>1.4999999999999999E-2</v>
          </cell>
          <cell r="AC36">
            <v>0</v>
          </cell>
          <cell r="AD36">
            <v>0</v>
          </cell>
          <cell r="AE36">
            <v>0</v>
          </cell>
          <cell r="AF36">
            <v>0</v>
          </cell>
          <cell r="AG36">
            <v>1.4999999999999999E-2</v>
          </cell>
          <cell r="AH36">
            <v>0</v>
          </cell>
          <cell r="AI36">
            <v>1.4999999999999999E-2</v>
          </cell>
          <cell r="AJ36">
            <v>0</v>
          </cell>
          <cell r="AK36">
            <v>1.4999999999999999E-2</v>
          </cell>
          <cell r="AL36">
            <v>0</v>
          </cell>
          <cell r="AM36">
            <v>0</v>
          </cell>
          <cell r="AN36">
            <v>0</v>
          </cell>
          <cell r="AO36">
            <v>0</v>
          </cell>
          <cell r="AP36">
            <v>0</v>
          </cell>
          <cell r="AQ36">
            <v>0</v>
          </cell>
          <cell r="AR36">
            <v>1.4999999999999999E-2</v>
          </cell>
          <cell r="AS36">
            <v>0</v>
          </cell>
          <cell r="AT36">
            <v>0</v>
          </cell>
          <cell r="AU36">
            <v>0</v>
          </cell>
          <cell r="AV36">
            <v>0</v>
          </cell>
          <cell r="AW36">
            <v>0</v>
          </cell>
          <cell r="AX36">
            <v>0</v>
          </cell>
        </row>
        <row r="37">
          <cell r="A37">
            <v>0</v>
          </cell>
          <cell r="B37">
            <v>0</v>
          </cell>
          <cell r="C37">
            <v>0</v>
          </cell>
          <cell r="D37" t="str">
            <v>Recettes</v>
          </cell>
          <cell r="E37" t="str">
            <v>EUR</v>
          </cell>
          <cell r="F37">
            <v>61185</v>
          </cell>
          <cell r="G37">
            <v>0</v>
          </cell>
          <cell r="H37">
            <v>626595</v>
          </cell>
          <cell r="I37">
            <v>0</v>
          </cell>
          <cell r="J37">
            <v>20430</v>
          </cell>
          <cell r="K37">
            <v>0</v>
          </cell>
          <cell r="L37">
            <v>0</v>
          </cell>
          <cell r="M37">
            <v>0</v>
          </cell>
          <cell r="N37">
            <v>708210</v>
          </cell>
          <cell r="O37">
            <v>60270</v>
          </cell>
          <cell r="P37">
            <v>0</v>
          </cell>
          <cell r="Q37">
            <v>618255</v>
          </cell>
          <cell r="R37">
            <v>0</v>
          </cell>
          <cell r="S37">
            <v>19815</v>
          </cell>
          <cell r="T37">
            <v>0</v>
          </cell>
          <cell r="U37">
            <v>0</v>
          </cell>
          <cell r="V37">
            <v>0</v>
          </cell>
          <cell r="W37">
            <v>698340</v>
          </cell>
          <cell r="X37">
            <v>59355</v>
          </cell>
          <cell r="Y37">
            <v>0</v>
          </cell>
          <cell r="Z37">
            <v>610035</v>
          </cell>
          <cell r="AA37">
            <v>0</v>
          </cell>
          <cell r="AB37">
            <v>19230</v>
          </cell>
          <cell r="AC37">
            <v>0</v>
          </cell>
          <cell r="AD37">
            <v>0</v>
          </cell>
          <cell r="AE37">
            <v>0</v>
          </cell>
          <cell r="AF37">
            <v>688620</v>
          </cell>
          <cell r="AG37">
            <v>58470</v>
          </cell>
          <cell r="AH37">
            <v>0</v>
          </cell>
          <cell r="AI37">
            <v>601920</v>
          </cell>
          <cell r="AJ37">
            <v>0</v>
          </cell>
          <cell r="AK37">
            <v>18645</v>
          </cell>
          <cell r="AL37">
            <v>0</v>
          </cell>
          <cell r="AM37">
            <v>0</v>
          </cell>
          <cell r="AN37">
            <v>0</v>
          </cell>
          <cell r="AO37">
            <v>679035</v>
          </cell>
          <cell r="AP37">
            <v>0</v>
          </cell>
          <cell r="AQ37">
            <v>0</v>
          </cell>
          <cell r="AR37">
            <v>651510</v>
          </cell>
          <cell r="AS37">
            <v>0</v>
          </cell>
          <cell r="AT37">
            <v>0</v>
          </cell>
          <cell r="AU37">
            <v>0</v>
          </cell>
          <cell r="AV37">
            <v>0</v>
          </cell>
          <cell r="AW37">
            <v>0</v>
          </cell>
          <cell r="AX37">
            <v>651510</v>
          </cell>
        </row>
        <row r="38">
          <cell r="A38">
            <v>0</v>
          </cell>
          <cell r="B38">
            <v>0</v>
          </cell>
          <cell r="C38">
            <v>0</v>
          </cell>
          <cell r="D38" t="str">
            <v xml:space="preserve">Recettes totales </v>
          </cell>
          <cell r="E38" t="str">
            <v>EUR</v>
          </cell>
          <cell r="F38">
            <v>1402318.65</v>
          </cell>
          <cell r="G38">
            <v>0</v>
          </cell>
          <cell r="H38">
            <v>26418712.660000004</v>
          </cell>
          <cell r="I38">
            <v>0</v>
          </cell>
          <cell r="J38">
            <v>751668.79999999993</v>
          </cell>
          <cell r="K38">
            <v>0</v>
          </cell>
          <cell r="L38">
            <v>113221960.81</v>
          </cell>
          <cell r="M38">
            <v>0</v>
          </cell>
          <cell r="N38">
            <v>141794660.92000002</v>
          </cell>
          <cell r="O38">
            <v>1698493.1099999999</v>
          </cell>
          <cell r="P38">
            <v>0</v>
          </cell>
          <cell r="Q38">
            <v>26540059.870000001</v>
          </cell>
          <cell r="R38">
            <v>0</v>
          </cell>
          <cell r="S38">
            <v>806114.61</v>
          </cell>
          <cell r="T38">
            <v>0</v>
          </cell>
          <cell r="U38">
            <v>110181598.08</v>
          </cell>
          <cell r="V38">
            <v>0</v>
          </cell>
          <cell r="W38">
            <v>139226265.66999999</v>
          </cell>
          <cell r="X38">
            <v>1934707.43</v>
          </cell>
          <cell r="Y38">
            <v>0</v>
          </cell>
          <cell r="Z38">
            <v>27485991.190000005</v>
          </cell>
          <cell r="AA38">
            <v>0</v>
          </cell>
          <cell r="AB38">
            <v>893934.83000000007</v>
          </cell>
          <cell r="AC38">
            <v>0</v>
          </cell>
          <cell r="AD38">
            <v>112371778.13</v>
          </cell>
          <cell r="AE38">
            <v>0</v>
          </cell>
          <cell r="AF38">
            <v>142686411.57999998</v>
          </cell>
          <cell r="AG38">
            <v>2211067.61</v>
          </cell>
          <cell r="AH38">
            <v>0</v>
          </cell>
          <cell r="AI38">
            <v>28081106.639999997</v>
          </cell>
          <cell r="AJ38">
            <v>0</v>
          </cell>
          <cell r="AK38">
            <v>957148.98</v>
          </cell>
          <cell r="AL38">
            <v>0</v>
          </cell>
          <cell r="AM38">
            <v>113607772.94000001</v>
          </cell>
          <cell r="AN38">
            <v>0</v>
          </cell>
          <cell r="AO38">
            <v>144857096.17000002</v>
          </cell>
          <cell r="AP38">
            <v>0</v>
          </cell>
          <cell r="AQ38">
            <v>0</v>
          </cell>
          <cell r="AR38">
            <v>31825481.800000001</v>
          </cell>
          <cell r="AS38">
            <v>0</v>
          </cell>
          <cell r="AT38">
            <v>0</v>
          </cell>
          <cell r="AU38">
            <v>0</v>
          </cell>
          <cell r="AV38">
            <v>115832760.58999999</v>
          </cell>
          <cell r="AW38">
            <v>0</v>
          </cell>
          <cell r="AX38">
            <v>147658242.38999999</v>
          </cell>
        </row>
        <row r="39">
          <cell r="A39">
            <v>0</v>
          </cell>
          <cell r="B39">
            <v>0</v>
          </cell>
          <cell r="C39">
            <v>0</v>
          </cell>
          <cell r="D39" t="str">
            <v>Tarif Relevé &amp; comptage</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row>
        <row r="40">
          <cell r="A40">
            <v>0</v>
          </cell>
          <cell r="B40">
            <v>0</v>
          </cell>
          <cell r="C40">
            <v>0</v>
          </cell>
          <cell r="D40" t="str">
            <v>Coûts imputés</v>
          </cell>
          <cell r="E40" t="str">
            <v>EUR</v>
          </cell>
          <cell r="F40">
            <v>4146.3999999999996</v>
          </cell>
          <cell r="G40">
            <v>0</v>
          </cell>
          <cell r="H40">
            <v>1442428.9</v>
          </cell>
          <cell r="I40">
            <v>0</v>
          </cell>
          <cell r="J40">
            <v>104696.6</v>
          </cell>
          <cell r="K40">
            <v>0</v>
          </cell>
          <cell r="L40">
            <v>8346776.2999999989</v>
          </cell>
          <cell r="M40">
            <v>0</v>
          </cell>
          <cell r="N40">
            <v>9898048.1999999993</v>
          </cell>
          <cell r="O40">
            <v>4163.84</v>
          </cell>
          <cell r="P40">
            <v>0</v>
          </cell>
          <cell r="Q40">
            <v>1442770.56</v>
          </cell>
          <cell r="R40">
            <v>0</v>
          </cell>
          <cell r="S40">
            <v>102014.08</v>
          </cell>
          <cell r="T40">
            <v>0</v>
          </cell>
          <cell r="U40">
            <v>8462758.7499999981</v>
          </cell>
          <cell r="V40">
            <v>0</v>
          </cell>
          <cell r="W40">
            <v>10011707.229999999</v>
          </cell>
          <cell r="X40">
            <v>4163.5200000000004</v>
          </cell>
          <cell r="Y40">
            <v>0</v>
          </cell>
          <cell r="Z40">
            <v>1436934.8400000003</v>
          </cell>
          <cell r="AA40">
            <v>0</v>
          </cell>
          <cell r="AB40">
            <v>98883.6</v>
          </cell>
          <cell r="AC40">
            <v>0</v>
          </cell>
          <cell r="AD40">
            <v>8546823.0199999996</v>
          </cell>
          <cell r="AE40">
            <v>0</v>
          </cell>
          <cell r="AF40">
            <v>10086804.98</v>
          </cell>
          <cell r="AG40">
            <v>4132.5600000000004</v>
          </cell>
          <cell r="AH40">
            <v>0</v>
          </cell>
          <cell r="AI40">
            <v>1420567.5</v>
          </cell>
          <cell r="AJ40">
            <v>0</v>
          </cell>
          <cell r="AK40">
            <v>95048.88</v>
          </cell>
          <cell r="AL40">
            <v>0</v>
          </cell>
          <cell r="AM40">
            <v>8558179.0700000003</v>
          </cell>
          <cell r="AN40">
            <v>0</v>
          </cell>
          <cell r="AO40">
            <v>10077928.01</v>
          </cell>
          <cell r="AP40">
            <v>0</v>
          </cell>
          <cell r="AQ40">
            <v>0</v>
          </cell>
          <cell r="AR40">
            <v>1412672.2199999997</v>
          </cell>
          <cell r="AS40">
            <v>0</v>
          </cell>
          <cell r="AT40">
            <v>0</v>
          </cell>
          <cell r="AU40">
            <v>0</v>
          </cell>
          <cell r="AV40">
            <v>8706732.2200000044</v>
          </cell>
          <cell r="AW40">
            <v>0</v>
          </cell>
          <cell r="AX40">
            <v>10119404.440000005</v>
          </cell>
        </row>
        <row r="41">
          <cell r="A41">
            <v>0</v>
          </cell>
          <cell r="B41">
            <v>0</v>
          </cell>
          <cell r="C41">
            <v>0</v>
          </cell>
          <cell r="D41" t="str">
            <v>Nombre de compteurs</v>
          </cell>
          <cell r="E41">
            <v>0</v>
          </cell>
          <cell r="F41">
            <v>8</v>
          </cell>
          <cell r="G41">
            <v>0</v>
          </cell>
          <cell r="H41">
            <v>2773</v>
          </cell>
          <cell r="I41">
            <v>10</v>
          </cell>
          <cell r="J41">
            <v>202</v>
          </cell>
          <cell r="K41">
            <v>2919</v>
          </cell>
          <cell r="L41">
            <v>661727</v>
          </cell>
          <cell r="M41">
            <v>325</v>
          </cell>
          <cell r="N41">
            <v>667964</v>
          </cell>
          <cell r="O41">
            <v>8</v>
          </cell>
          <cell r="P41">
            <v>0</v>
          </cell>
          <cell r="Q41">
            <v>2762</v>
          </cell>
          <cell r="R41">
            <v>10</v>
          </cell>
          <cell r="S41">
            <v>196</v>
          </cell>
          <cell r="T41">
            <v>2977</v>
          </cell>
          <cell r="U41">
            <v>667364</v>
          </cell>
          <cell r="V41">
            <v>331</v>
          </cell>
          <cell r="W41">
            <v>673648</v>
          </cell>
          <cell r="X41">
            <v>8</v>
          </cell>
          <cell r="Y41">
            <v>0</v>
          </cell>
          <cell r="Z41">
            <v>2751</v>
          </cell>
          <cell r="AA41">
            <v>10</v>
          </cell>
          <cell r="AB41">
            <v>190</v>
          </cell>
          <cell r="AC41">
            <v>3037</v>
          </cell>
          <cell r="AD41">
            <v>673049</v>
          </cell>
          <cell r="AE41">
            <v>337</v>
          </cell>
          <cell r="AF41">
            <v>679382</v>
          </cell>
          <cell r="AG41">
            <v>8</v>
          </cell>
          <cell r="AH41">
            <v>0</v>
          </cell>
          <cell r="AI41">
            <v>2740</v>
          </cell>
          <cell r="AJ41">
            <v>10</v>
          </cell>
          <cell r="AK41">
            <v>184</v>
          </cell>
          <cell r="AL41">
            <v>3098</v>
          </cell>
          <cell r="AM41">
            <v>678783</v>
          </cell>
          <cell r="AN41">
            <v>343</v>
          </cell>
          <cell r="AO41">
            <v>685166</v>
          </cell>
          <cell r="AP41">
            <v>0</v>
          </cell>
          <cell r="AQ41">
            <v>0</v>
          </cell>
          <cell r="AR41">
            <v>2737</v>
          </cell>
          <cell r="AS41">
            <v>10</v>
          </cell>
          <cell r="AT41">
            <v>0</v>
          </cell>
          <cell r="AU41">
            <v>3338</v>
          </cell>
          <cell r="AV41">
            <v>684566</v>
          </cell>
          <cell r="AW41">
            <v>349</v>
          </cell>
          <cell r="AX41">
            <v>691000</v>
          </cell>
        </row>
        <row r="42">
          <cell r="A42" t="str">
            <v>E1</v>
          </cell>
          <cell r="B42">
            <v>42</v>
          </cell>
          <cell r="C42">
            <v>0</v>
          </cell>
          <cell r="D42" t="str">
            <v>Tarif</v>
          </cell>
          <cell r="E42" t="str">
            <v>EUR/an</v>
          </cell>
          <cell r="F42">
            <v>518.29999999999995</v>
          </cell>
          <cell r="G42">
            <v>0</v>
          </cell>
          <cell r="H42">
            <v>518.29999999999995</v>
          </cell>
          <cell r="I42">
            <v>0</v>
          </cell>
          <cell r="J42">
            <v>518.29999999999995</v>
          </cell>
          <cell r="K42">
            <v>518.29999999999995</v>
          </cell>
          <cell r="L42">
            <v>10.199999999999999</v>
          </cell>
          <cell r="M42">
            <v>259.14999999999998</v>
          </cell>
          <cell r="N42">
            <v>0</v>
          </cell>
          <cell r="O42">
            <v>520.48</v>
          </cell>
          <cell r="P42">
            <v>0</v>
          </cell>
          <cell r="Q42">
            <v>520.48</v>
          </cell>
          <cell r="R42">
            <v>0</v>
          </cell>
          <cell r="S42">
            <v>520.48</v>
          </cell>
          <cell r="T42">
            <v>520.48</v>
          </cell>
          <cell r="U42">
            <v>10.23</v>
          </cell>
          <cell r="V42">
            <v>260.24</v>
          </cell>
          <cell r="W42">
            <v>0</v>
          </cell>
          <cell r="X42">
            <v>520.44000000000005</v>
          </cell>
          <cell r="Y42">
            <v>0</v>
          </cell>
          <cell r="Z42">
            <v>520.44000000000005</v>
          </cell>
          <cell r="AA42">
            <v>0</v>
          </cell>
          <cell r="AB42">
            <v>520.44000000000005</v>
          </cell>
          <cell r="AC42">
            <v>520.44000000000005</v>
          </cell>
          <cell r="AD42">
            <v>10.220000000000001</v>
          </cell>
          <cell r="AE42">
            <v>260.22000000000003</v>
          </cell>
          <cell r="AF42">
            <v>0</v>
          </cell>
          <cell r="AG42">
            <v>516.57000000000005</v>
          </cell>
          <cell r="AH42">
            <v>0</v>
          </cell>
          <cell r="AI42">
            <v>516.57000000000005</v>
          </cell>
          <cell r="AJ42">
            <v>0</v>
          </cell>
          <cell r="AK42">
            <v>516.57000000000005</v>
          </cell>
          <cell r="AL42">
            <v>516.57000000000005</v>
          </cell>
          <cell r="AM42">
            <v>10.119999999999999</v>
          </cell>
          <cell r="AN42">
            <v>258.29000000000002</v>
          </cell>
          <cell r="AO42">
            <v>0</v>
          </cell>
          <cell r="AP42">
            <v>0</v>
          </cell>
          <cell r="AQ42">
            <v>0</v>
          </cell>
          <cell r="AR42">
            <v>514.26</v>
          </cell>
          <cell r="AS42">
            <v>0</v>
          </cell>
          <cell r="AT42">
            <v>0</v>
          </cell>
          <cell r="AU42">
            <v>514.26</v>
          </cell>
          <cell r="AV42">
            <v>10.08</v>
          </cell>
          <cell r="AW42">
            <v>257.13</v>
          </cell>
          <cell r="AX42">
            <v>0</v>
          </cell>
        </row>
        <row r="43">
          <cell r="A43">
            <v>0</v>
          </cell>
          <cell r="B43">
            <v>0</v>
          </cell>
          <cell r="C43">
            <v>0</v>
          </cell>
          <cell r="D43" t="str">
            <v>Recettes</v>
          </cell>
          <cell r="E43" t="str">
            <v>EUR</v>
          </cell>
          <cell r="F43">
            <v>4146.3999999999996</v>
          </cell>
          <cell r="G43">
            <v>0</v>
          </cell>
          <cell r="H43">
            <v>1442428.9</v>
          </cell>
          <cell r="I43">
            <v>0</v>
          </cell>
          <cell r="J43">
            <v>104696.6</v>
          </cell>
          <cell r="K43">
            <v>0</v>
          </cell>
          <cell r="L43">
            <v>8346756.8499999996</v>
          </cell>
          <cell r="M43">
            <v>0</v>
          </cell>
          <cell r="N43">
            <v>9898028.75</v>
          </cell>
          <cell r="O43">
            <v>4163.84</v>
          </cell>
          <cell r="P43">
            <v>0</v>
          </cell>
          <cell r="Q43">
            <v>1442770.56</v>
          </cell>
          <cell r="R43">
            <v>0</v>
          </cell>
          <cell r="S43">
            <v>102014.08</v>
          </cell>
          <cell r="T43">
            <v>0</v>
          </cell>
          <cell r="U43">
            <v>8462742.1199999992</v>
          </cell>
          <cell r="V43">
            <v>0</v>
          </cell>
          <cell r="W43">
            <v>10011690.6</v>
          </cell>
          <cell r="X43">
            <v>4163.5200000000004</v>
          </cell>
          <cell r="Y43">
            <v>0</v>
          </cell>
          <cell r="Z43">
            <v>1436934.84</v>
          </cell>
          <cell r="AA43">
            <v>0</v>
          </cell>
          <cell r="AB43">
            <v>98883.6</v>
          </cell>
          <cell r="AC43">
            <v>0</v>
          </cell>
          <cell r="AD43">
            <v>8546831.1999999993</v>
          </cell>
          <cell r="AE43">
            <v>0</v>
          </cell>
          <cell r="AF43">
            <v>10086813.16</v>
          </cell>
          <cell r="AG43">
            <v>4132.5600000000004</v>
          </cell>
          <cell r="AH43">
            <v>0</v>
          </cell>
          <cell r="AI43">
            <v>1420567.5</v>
          </cell>
          <cell r="AJ43">
            <v>0</v>
          </cell>
          <cell r="AK43">
            <v>95048.88</v>
          </cell>
          <cell r="AL43">
            <v>0</v>
          </cell>
          <cell r="AM43">
            <v>8558211.2899999991</v>
          </cell>
          <cell r="AN43">
            <v>0</v>
          </cell>
          <cell r="AO43">
            <v>10077960.229999999</v>
          </cell>
          <cell r="AP43">
            <v>0</v>
          </cell>
          <cell r="AQ43">
            <v>0</v>
          </cell>
          <cell r="AR43">
            <v>1412672.22</v>
          </cell>
          <cell r="AS43">
            <v>0</v>
          </cell>
          <cell r="AT43">
            <v>0</v>
          </cell>
          <cell r="AU43">
            <v>0</v>
          </cell>
          <cell r="AV43">
            <v>8706763.5299999993</v>
          </cell>
          <cell r="AW43">
            <v>0</v>
          </cell>
          <cell r="AX43">
            <v>10119435.75</v>
          </cell>
        </row>
        <row r="44">
          <cell r="A44">
            <v>0</v>
          </cell>
          <cell r="B44">
            <v>0</v>
          </cell>
          <cell r="C44">
            <v>0</v>
          </cell>
          <cell r="D44" t="str">
            <v>Tarif Obligations de service public</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row>
        <row r="45">
          <cell r="A45">
            <v>0</v>
          </cell>
          <cell r="B45">
            <v>0</v>
          </cell>
          <cell r="C45">
            <v>0</v>
          </cell>
          <cell r="D45" t="str">
            <v>Coûts imputés</v>
          </cell>
          <cell r="E45" t="str">
            <v>EUR</v>
          </cell>
          <cell r="F45">
            <v>183701.47037894544</v>
          </cell>
          <cell r="G45">
            <v>0</v>
          </cell>
          <cell r="H45">
            <v>4031147.3217425942</v>
          </cell>
          <cell r="I45">
            <v>0</v>
          </cell>
          <cell r="J45">
            <v>118516.17819774168</v>
          </cell>
          <cell r="K45">
            <v>0</v>
          </cell>
          <cell r="L45">
            <v>24137963.509680722</v>
          </cell>
          <cell r="M45">
            <v>0</v>
          </cell>
          <cell r="N45">
            <v>28471328.480000004</v>
          </cell>
          <cell r="O45">
            <v>227056.41167678573</v>
          </cell>
          <cell r="P45">
            <v>0</v>
          </cell>
          <cell r="Q45">
            <v>4795033.325428687</v>
          </cell>
          <cell r="R45">
            <v>0</v>
          </cell>
          <cell r="S45">
            <v>184870.0274419346</v>
          </cell>
          <cell r="T45">
            <v>0</v>
          </cell>
          <cell r="U45">
            <v>28090852.315452598</v>
          </cell>
          <cell r="V45">
            <v>0</v>
          </cell>
          <cell r="W45">
            <v>33297812.080000006</v>
          </cell>
          <cell r="X45">
            <v>237090.80523738111</v>
          </cell>
          <cell r="Y45">
            <v>0</v>
          </cell>
          <cell r="Z45">
            <v>4853627.4091312829</v>
          </cell>
          <cell r="AA45">
            <v>0</v>
          </cell>
          <cell r="AB45">
            <v>211760.99960358365</v>
          </cell>
          <cell r="AC45">
            <v>0</v>
          </cell>
          <cell r="AD45">
            <v>28594693.496027753</v>
          </cell>
          <cell r="AE45">
            <v>0</v>
          </cell>
          <cell r="AF45">
            <v>33897172.710000001</v>
          </cell>
          <cell r="AG45">
            <v>243623.38445072889</v>
          </cell>
          <cell r="AH45">
            <v>0</v>
          </cell>
          <cell r="AI45">
            <v>4848439.1981286332</v>
          </cell>
          <cell r="AJ45">
            <v>0</v>
          </cell>
          <cell r="AK45">
            <v>225648.31769671256</v>
          </cell>
          <cell r="AL45">
            <v>0</v>
          </cell>
          <cell r="AM45">
            <v>29189610.879723929</v>
          </cell>
          <cell r="AN45">
            <v>0</v>
          </cell>
          <cell r="AO45">
            <v>34507321.780000001</v>
          </cell>
          <cell r="AP45">
            <v>0</v>
          </cell>
          <cell r="AQ45">
            <v>0</v>
          </cell>
          <cell r="AR45">
            <v>5320531.4853042364</v>
          </cell>
          <cell r="AS45">
            <v>0</v>
          </cell>
          <cell r="AT45">
            <v>0</v>
          </cell>
          <cell r="AU45">
            <v>0</v>
          </cell>
          <cell r="AV45">
            <v>29842429.384695765</v>
          </cell>
          <cell r="AW45">
            <v>0</v>
          </cell>
          <cell r="AX45">
            <v>35162960.870000005</v>
          </cell>
        </row>
        <row r="46">
          <cell r="A46">
            <v>0</v>
          </cell>
          <cell r="B46">
            <v>0</v>
          </cell>
          <cell r="C46">
            <v>0</v>
          </cell>
          <cell r="D46" t="str">
            <v>Consommation totale</v>
          </cell>
          <cell r="E46" t="str">
            <v>MWh T</v>
          </cell>
          <cell r="F46">
            <v>226607</v>
          </cell>
          <cell r="G46">
            <v>0</v>
          </cell>
          <cell r="H46">
            <v>2007936</v>
          </cell>
          <cell r="I46">
            <v>0</v>
          </cell>
          <cell r="J46">
            <v>24766</v>
          </cell>
          <cell r="K46">
            <v>0</v>
          </cell>
          <cell r="L46">
            <v>2125921</v>
          </cell>
          <cell r="M46">
            <v>0</v>
          </cell>
          <cell r="N46">
            <v>0</v>
          </cell>
          <cell r="O46">
            <v>223208</v>
          </cell>
          <cell r="P46">
            <v>0</v>
          </cell>
          <cell r="Q46">
            <v>1981230</v>
          </cell>
          <cell r="R46">
            <v>0</v>
          </cell>
          <cell r="S46">
            <v>24023</v>
          </cell>
          <cell r="T46">
            <v>0</v>
          </cell>
          <cell r="U46">
            <v>2081344</v>
          </cell>
          <cell r="V46">
            <v>0</v>
          </cell>
          <cell r="W46">
            <v>0</v>
          </cell>
          <cell r="X46">
            <v>219860</v>
          </cell>
          <cell r="Y46">
            <v>0</v>
          </cell>
          <cell r="Z46">
            <v>1954880</v>
          </cell>
          <cell r="AA46">
            <v>0</v>
          </cell>
          <cell r="AB46">
            <v>23302</v>
          </cell>
          <cell r="AC46">
            <v>0</v>
          </cell>
          <cell r="AD46">
            <v>2039193</v>
          </cell>
          <cell r="AE46">
            <v>0</v>
          </cell>
          <cell r="AF46">
            <v>0</v>
          </cell>
          <cell r="AG46">
            <v>216562</v>
          </cell>
          <cell r="AH46">
            <v>0</v>
          </cell>
          <cell r="AI46">
            <v>1928880</v>
          </cell>
          <cell r="AJ46">
            <v>0</v>
          </cell>
          <cell r="AK46">
            <v>22603</v>
          </cell>
          <cell r="AL46">
            <v>0</v>
          </cell>
          <cell r="AM46">
            <v>1999423</v>
          </cell>
          <cell r="AN46">
            <v>0</v>
          </cell>
          <cell r="AO46">
            <v>0</v>
          </cell>
          <cell r="AP46">
            <v>0</v>
          </cell>
          <cell r="AQ46">
            <v>0</v>
          </cell>
          <cell r="AR46">
            <v>2116540</v>
          </cell>
          <cell r="AS46">
            <v>0</v>
          </cell>
          <cell r="AT46">
            <v>0</v>
          </cell>
          <cell r="AU46">
            <v>0</v>
          </cell>
          <cell r="AV46">
            <v>1983682</v>
          </cell>
          <cell r="AW46">
            <v>0</v>
          </cell>
          <cell r="AX46">
            <v>0</v>
          </cell>
        </row>
        <row r="47">
          <cell r="A47" t="str">
            <v>D02</v>
          </cell>
          <cell r="B47">
            <v>47</v>
          </cell>
          <cell r="C47">
            <v>0</v>
          </cell>
          <cell r="D47" t="str">
            <v>Tarif</v>
          </cell>
          <cell r="E47" t="str">
            <v>EUR/kWh</v>
          </cell>
          <cell r="F47">
            <v>8.1099999999999998E-4</v>
          </cell>
          <cell r="G47">
            <v>0</v>
          </cell>
          <cell r="H47">
            <v>2.0079999999999998E-3</v>
          </cell>
          <cell r="I47">
            <v>0</v>
          </cell>
          <cell r="J47">
            <v>4.7850000000000002E-3</v>
          </cell>
          <cell r="K47">
            <v>0</v>
          </cell>
          <cell r="L47">
            <v>1.1354E-2</v>
          </cell>
          <cell r="M47">
            <v>0</v>
          </cell>
          <cell r="N47">
            <v>0</v>
          </cell>
          <cell r="O47">
            <v>1.0169999999999999E-3</v>
          </cell>
          <cell r="P47">
            <v>0</v>
          </cell>
          <cell r="Q47">
            <v>2.4199999999999998E-3</v>
          </cell>
          <cell r="R47">
            <v>0</v>
          </cell>
          <cell r="S47">
            <v>7.6959999999999997E-3</v>
          </cell>
          <cell r="T47">
            <v>0</v>
          </cell>
          <cell r="U47">
            <v>1.3496000000000001E-2</v>
          </cell>
          <cell r="V47">
            <v>0</v>
          </cell>
          <cell r="W47">
            <v>0</v>
          </cell>
          <cell r="X47">
            <v>1.078E-3</v>
          </cell>
          <cell r="Y47">
            <v>0</v>
          </cell>
          <cell r="Z47">
            <v>2.483E-3</v>
          </cell>
          <cell r="AA47">
            <v>0</v>
          </cell>
          <cell r="AB47">
            <v>9.0879999999999989E-3</v>
          </cell>
          <cell r="AC47">
            <v>0</v>
          </cell>
          <cell r="AD47">
            <v>1.4022999999999999E-2</v>
          </cell>
          <cell r="AE47">
            <v>0</v>
          </cell>
          <cell r="AF47">
            <v>0</v>
          </cell>
          <cell r="AG47">
            <v>1.1249999999999999E-3</v>
          </cell>
          <cell r="AH47">
            <v>0</v>
          </cell>
          <cell r="AI47">
            <v>2.5139999999999997E-3</v>
          </cell>
          <cell r="AJ47">
            <v>0</v>
          </cell>
          <cell r="AK47">
            <v>9.9830000000000006E-3</v>
          </cell>
          <cell r="AL47">
            <v>0</v>
          </cell>
          <cell r="AM47">
            <v>1.4599000000000001E-2</v>
          </cell>
          <cell r="AN47">
            <v>0</v>
          </cell>
          <cell r="AO47">
            <v>0</v>
          </cell>
          <cell r="AP47">
            <v>0</v>
          </cell>
          <cell r="AQ47">
            <v>0</v>
          </cell>
          <cell r="AR47">
            <v>2.5139999999999997E-3</v>
          </cell>
          <cell r="AS47">
            <v>0</v>
          </cell>
          <cell r="AT47">
            <v>0</v>
          </cell>
          <cell r="AU47">
            <v>0</v>
          </cell>
          <cell r="AV47">
            <v>1.5044E-2</v>
          </cell>
          <cell r="AW47">
            <v>0</v>
          </cell>
          <cell r="AX47">
            <v>0</v>
          </cell>
        </row>
        <row r="48">
          <cell r="A48">
            <v>0</v>
          </cell>
          <cell r="B48">
            <v>0</v>
          </cell>
          <cell r="C48">
            <v>0</v>
          </cell>
          <cell r="D48" t="str">
            <v>Recettes</v>
          </cell>
          <cell r="E48" t="str">
            <v>EUR</v>
          </cell>
          <cell r="F48">
            <v>183778.28</v>
          </cell>
          <cell r="G48">
            <v>0</v>
          </cell>
          <cell r="H48">
            <v>4031935.49</v>
          </cell>
          <cell r="I48">
            <v>0</v>
          </cell>
          <cell r="J48">
            <v>118505.31</v>
          </cell>
          <cell r="K48">
            <v>0</v>
          </cell>
          <cell r="L48">
            <v>24137707.030000001</v>
          </cell>
          <cell r="M48">
            <v>0</v>
          </cell>
          <cell r="N48">
            <v>28471926.109999999</v>
          </cell>
          <cell r="O48">
            <v>227002.54</v>
          </cell>
          <cell r="P48">
            <v>0</v>
          </cell>
          <cell r="Q48">
            <v>4794576.5999999996</v>
          </cell>
          <cell r="R48">
            <v>0</v>
          </cell>
          <cell r="S48">
            <v>184881.01</v>
          </cell>
          <cell r="T48">
            <v>0</v>
          </cell>
          <cell r="U48">
            <v>28089818.620000001</v>
          </cell>
          <cell r="V48">
            <v>0</v>
          </cell>
          <cell r="W48">
            <v>33296278.77</v>
          </cell>
          <cell r="X48">
            <v>237009.08</v>
          </cell>
          <cell r="Y48">
            <v>0</v>
          </cell>
          <cell r="Z48">
            <v>4853967.04</v>
          </cell>
          <cell r="AA48">
            <v>0</v>
          </cell>
          <cell r="AB48">
            <v>211768.58</v>
          </cell>
          <cell r="AC48">
            <v>0</v>
          </cell>
          <cell r="AD48">
            <v>28595603.440000001</v>
          </cell>
          <cell r="AE48">
            <v>0</v>
          </cell>
          <cell r="AF48">
            <v>33898348.140000001</v>
          </cell>
          <cell r="AG48">
            <v>243632.25</v>
          </cell>
          <cell r="AH48">
            <v>0</v>
          </cell>
          <cell r="AI48">
            <v>4849204.32</v>
          </cell>
          <cell r="AJ48">
            <v>0</v>
          </cell>
          <cell r="AK48">
            <v>225645.75</v>
          </cell>
          <cell r="AL48">
            <v>0</v>
          </cell>
          <cell r="AM48">
            <v>29189576.379999999</v>
          </cell>
          <cell r="AN48">
            <v>0</v>
          </cell>
          <cell r="AO48">
            <v>34508058.700000003</v>
          </cell>
          <cell r="AP48">
            <v>0</v>
          </cell>
          <cell r="AQ48">
            <v>0</v>
          </cell>
          <cell r="AR48">
            <v>5320981.5599999996</v>
          </cell>
          <cell r="AS48">
            <v>0</v>
          </cell>
          <cell r="AT48">
            <v>0</v>
          </cell>
          <cell r="AU48">
            <v>0</v>
          </cell>
          <cell r="AV48">
            <v>29842512.010000002</v>
          </cell>
          <cell r="AW48">
            <v>0</v>
          </cell>
          <cell r="AX48">
            <v>35163493.57</v>
          </cell>
        </row>
        <row r="49">
          <cell r="A49">
            <v>0</v>
          </cell>
          <cell r="B49">
            <v>0</v>
          </cell>
          <cell r="C49">
            <v>0</v>
          </cell>
          <cell r="D49" t="str">
            <v xml:space="preserve"> Surcharges</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row>
        <row r="50">
          <cell r="A50">
            <v>0</v>
          </cell>
          <cell r="B50">
            <v>0</v>
          </cell>
          <cell r="C50">
            <v>0</v>
          </cell>
          <cell r="D50" t="str">
            <v>Surcharge Pensions</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row>
        <row r="51">
          <cell r="A51">
            <v>0</v>
          </cell>
          <cell r="B51">
            <v>0</v>
          </cell>
          <cell r="C51">
            <v>0</v>
          </cell>
          <cell r="D51" t="str">
            <v>Coûts imputés</v>
          </cell>
          <cell r="E51" t="str">
            <v>EUR</v>
          </cell>
          <cell r="F51">
            <v>28482.772210643034</v>
          </cell>
          <cell r="G51">
            <v>0</v>
          </cell>
          <cell r="H51">
            <v>616967.53131927631</v>
          </cell>
          <cell r="I51">
            <v>0</v>
          </cell>
          <cell r="J51">
            <v>12457.370111324313</v>
          </cell>
          <cell r="K51">
            <v>0</v>
          </cell>
          <cell r="L51">
            <v>2602731.1363587566</v>
          </cell>
          <cell r="M51">
            <v>0</v>
          </cell>
          <cell r="N51">
            <v>3260638.8100000005</v>
          </cell>
          <cell r="O51">
            <v>36652.405847727605</v>
          </cell>
          <cell r="P51">
            <v>0</v>
          </cell>
          <cell r="Q51">
            <v>562608.1800949747</v>
          </cell>
          <cell r="R51">
            <v>0</v>
          </cell>
          <cell r="S51">
            <v>12412.555513850397</v>
          </cell>
          <cell r="T51">
            <v>0</v>
          </cell>
          <cell r="U51">
            <v>2303736.0485434467</v>
          </cell>
          <cell r="V51">
            <v>0</v>
          </cell>
          <cell r="W51">
            <v>2915409.1899999995</v>
          </cell>
          <cell r="X51">
            <v>38630.096963035954</v>
          </cell>
          <cell r="Y51">
            <v>0</v>
          </cell>
          <cell r="Z51">
            <v>508729.97201887862</v>
          </cell>
          <cell r="AA51">
            <v>0</v>
          </cell>
          <cell r="AB51">
            <v>12514.973452139397</v>
          </cell>
          <cell r="AC51">
            <v>0</v>
          </cell>
          <cell r="AD51">
            <v>2037177.4575659458</v>
          </cell>
          <cell r="AE51">
            <v>0</v>
          </cell>
          <cell r="AF51">
            <v>2597052.5</v>
          </cell>
          <cell r="AG51">
            <v>42020.073772968295</v>
          </cell>
          <cell r="AH51">
            <v>0</v>
          </cell>
          <cell r="AI51">
            <v>459843.68808481871</v>
          </cell>
          <cell r="AJ51">
            <v>0</v>
          </cell>
          <cell r="AK51">
            <v>12180.240448875265</v>
          </cell>
          <cell r="AL51">
            <v>0</v>
          </cell>
          <cell r="AM51">
            <v>1794174.4876933377</v>
          </cell>
          <cell r="AN51">
            <v>0</v>
          </cell>
          <cell r="AO51">
            <v>2308218.4900000002</v>
          </cell>
          <cell r="AP51">
            <v>0</v>
          </cell>
          <cell r="AQ51">
            <v>0</v>
          </cell>
          <cell r="AR51">
            <v>461448.1861678487</v>
          </cell>
          <cell r="AS51">
            <v>0</v>
          </cell>
          <cell r="AT51">
            <v>0</v>
          </cell>
          <cell r="AU51">
            <v>0</v>
          </cell>
          <cell r="AV51">
            <v>1593617.5338321519</v>
          </cell>
          <cell r="AW51">
            <v>0</v>
          </cell>
          <cell r="AX51">
            <v>2055065.7200000007</v>
          </cell>
        </row>
        <row r="52">
          <cell r="A52">
            <v>0</v>
          </cell>
          <cell r="B52">
            <v>0</v>
          </cell>
          <cell r="C52">
            <v>0</v>
          </cell>
          <cell r="D52" t="str">
            <v>Consommation totale</v>
          </cell>
          <cell r="E52" t="str">
            <v>MWh T</v>
          </cell>
          <cell r="F52">
            <v>226607</v>
          </cell>
          <cell r="G52">
            <v>0</v>
          </cell>
          <cell r="H52">
            <v>2007936</v>
          </cell>
          <cell r="I52">
            <v>0</v>
          </cell>
          <cell r="J52">
            <v>24766</v>
          </cell>
          <cell r="K52">
            <v>0</v>
          </cell>
          <cell r="L52">
            <v>2125921</v>
          </cell>
          <cell r="M52">
            <v>0</v>
          </cell>
          <cell r="N52">
            <v>0</v>
          </cell>
          <cell r="O52">
            <v>223208</v>
          </cell>
          <cell r="P52">
            <v>0</v>
          </cell>
          <cell r="Q52">
            <v>1981230</v>
          </cell>
          <cell r="R52">
            <v>0</v>
          </cell>
          <cell r="S52">
            <v>24023</v>
          </cell>
          <cell r="T52">
            <v>0</v>
          </cell>
          <cell r="U52">
            <v>2081344</v>
          </cell>
          <cell r="V52">
            <v>0</v>
          </cell>
          <cell r="W52">
            <v>0</v>
          </cell>
          <cell r="X52">
            <v>219860</v>
          </cell>
          <cell r="Y52">
            <v>0</v>
          </cell>
          <cell r="Z52">
            <v>1954880</v>
          </cell>
          <cell r="AA52">
            <v>0</v>
          </cell>
          <cell r="AB52">
            <v>23302</v>
          </cell>
          <cell r="AC52">
            <v>0</v>
          </cell>
          <cell r="AD52">
            <v>2039193</v>
          </cell>
          <cell r="AE52">
            <v>0</v>
          </cell>
          <cell r="AF52">
            <v>0</v>
          </cell>
          <cell r="AG52">
            <v>216562</v>
          </cell>
          <cell r="AH52">
            <v>0</v>
          </cell>
          <cell r="AI52">
            <v>1928880</v>
          </cell>
          <cell r="AJ52">
            <v>0</v>
          </cell>
          <cell r="AK52">
            <v>22603</v>
          </cell>
          <cell r="AL52">
            <v>0</v>
          </cell>
          <cell r="AM52">
            <v>1999423</v>
          </cell>
          <cell r="AN52">
            <v>0</v>
          </cell>
          <cell r="AO52">
            <v>0</v>
          </cell>
          <cell r="AP52">
            <v>0</v>
          </cell>
          <cell r="AQ52">
            <v>0</v>
          </cell>
          <cell r="AR52">
            <v>2116540</v>
          </cell>
          <cell r="AS52">
            <v>0</v>
          </cell>
          <cell r="AT52">
            <v>0</v>
          </cell>
          <cell r="AU52">
            <v>0</v>
          </cell>
          <cell r="AV52">
            <v>1983682</v>
          </cell>
          <cell r="AW52">
            <v>0</v>
          </cell>
          <cell r="AX52">
            <v>0</v>
          </cell>
        </row>
        <row r="53">
          <cell r="A53" t="str">
            <v>D08</v>
          </cell>
          <cell r="B53">
            <v>53</v>
          </cell>
          <cell r="C53">
            <v>0</v>
          </cell>
          <cell r="D53" t="str">
            <v>Tarif</v>
          </cell>
          <cell r="E53" t="str">
            <v>EUR/kWh</v>
          </cell>
          <cell r="F53">
            <v>1.26E-4</v>
          </cell>
          <cell r="G53">
            <v>0</v>
          </cell>
          <cell r="H53">
            <v>3.0699999999999998E-4</v>
          </cell>
          <cell r="I53">
            <v>0</v>
          </cell>
          <cell r="J53">
            <v>5.0299999999999997E-4</v>
          </cell>
          <cell r="K53">
            <v>0</v>
          </cell>
          <cell r="L53">
            <v>1.224E-3</v>
          </cell>
          <cell r="M53">
            <v>0</v>
          </cell>
          <cell r="N53">
            <v>0</v>
          </cell>
          <cell r="O53">
            <v>1.64E-4</v>
          </cell>
          <cell r="P53">
            <v>0</v>
          </cell>
          <cell r="Q53">
            <v>2.8399999999999996E-4</v>
          </cell>
          <cell r="R53">
            <v>0</v>
          </cell>
          <cell r="S53">
            <v>5.1699999999999999E-4</v>
          </cell>
          <cell r="T53">
            <v>0</v>
          </cell>
          <cell r="U53">
            <v>1.1069999999999999E-3</v>
          </cell>
          <cell r="V53">
            <v>0</v>
          </cell>
          <cell r="W53">
            <v>0</v>
          </cell>
          <cell r="X53">
            <v>1.76E-4</v>
          </cell>
          <cell r="Y53">
            <v>0</v>
          </cell>
          <cell r="Z53">
            <v>2.6000000000000003E-4</v>
          </cell>
          <cell r="AA53">
            <v>0</v>
          </cell>
          <cell r="AB53">
            <v>5.3700000000000004E-4</v>
          </cell>
          <cell r="AC53">
            <v>0</v>
          </cell>
          <cell r="AD53">
            <v>9.990000000000001E-4</v>
          </cell>
          <cell r="AE53">
            <v>0</v>
          </cell>
          <cell r="AF53">
            <v>0</v>
          </cell>
          <cell r="AG53">
            <v>1.94E-4</v>
          </cell>
          <cell r="AH53">
            <v>0</v>
          </cell>
          <cell r="AI53">
            <v>2.3799999999999998E-4</v>
          </cell>
          <cell r="AJ53">
            <v>0</v>
          </cell>
          <cell r="AK53">
            <v>5.3899999999999998E-4</v>
          </cell>
          <cell r="AL53">
            <v>0</v>
          </cell>
          <cell r="AM53">
            <v>8.9700000000000001E-4</v>
          </cell>
          <cell r="AN53">
            <v>0</v>
          </cell>
          <cell r="AO53">
            <v>0</v>
          </cell>
          <cell r="AP53">
            <v>0</v>
          </cell>
          <cell r="AQ53">
            <v>0</v>
          </cell>
          <cell r="AR53">
            <v>2.1799999999999999E-4</v>
          </cell>
          <cell r="AS53">
            <v>0</v>
          </cell>
          <cell r="AT53">
            <v>0</v>
          </cell>
          <cell r="AU53">
            <v>0</v>
          </cell>
          <cell r="AV53">
            <v>8.03E-4</v>
          </cell>
          <cell r="AW53">
            <v>0</v>
          </cell>
          <cell r="AX53">
            <v>0</v>
          </cell>
        </row>
        <row r="54">
          <cell r="A54">
            <v>0</v>
          </cell>
          <cell r="B54">
            <v>0</v>
          </cell>
          <cell r="C54">
            <v>0</v>
          </cell>
          <cell r="D54" t="str">
            <v>Recettes</v>
          </cell>
          <cell r="E54" t="str">
            <v>EUR</v>
          </cell>
          <cell r="F54">
            <v>28552.48</v>
          </cell>
          <cell r="G54">
            <v>0</v>
          </cell>
          <cell r="H54">
            <v>616436.35</v>
          </cell>
          <cell r="I54">
            <v>0</v>
          </cell>
          <cell r="J54">
            <v>12457.3</v>
          </cell>
          <cell r="K54">
            <v>0</v>
          </cell>
          <cell r="L54">
            <v>2602127.2999999998</v>
          </cell>
          <cell r="M54">
            <v>0</v>
          </cell>
          <cell r="N54">
            <v>3259573.4299999997</v>
          </cell>
          <cell r="O54">
            <v>36606.11</v>
          </cell>
          <cell r="P54">
            <v>0</v>
          </cell>
          <cell r="Q54">
            <v>562669.31999999995</v>
          </cell>
          <cell r="R54">
            <v>0</v>
          </cell>
          <cell r="S54">
            <v>12419.89</v>
          </cell>
          <cell r="T54">
            <v>0</v>
          </cell>
          <cell r="U54">
            <v>2304047.81</v>
          </cell>
          <cell r="V54">
            <v>0</v>
          </cell>
          <cell r="W54">
            <v>2915743.13</v>
          </cell>
          <cell r="X54">
            <v>38695.360000000001</v>
          </cell>
          <cell r="Y54">
            <v>0</v>
          </cell>
          <cell r="Z54">
            <v>508268.79999999999</v>
          </cell>
          <cell r="AA54">
            <v>0</v>
          </cell>
          <cell r="AB54">
            <v>12513.17</v>
          </cell>
          <cell r="AC54">
            <v>0</v>
          </cell>
          <cell r="AD54">
            <v>2037153.81</v>
          </cell>
          <cell r="AE54">
            <v>0</v>
          </cell>
          <cell r="AF54">
            <v>2596631.14</v>
          </cell>
          <cell r="AG54">
            <v>42013.03</v>
          </cell>
          <cell r="AH54">
            <v>0</v>
          </cell>
          <cell r="AI54">
            <v>459073.44</v>
          </cell>
          <cell r="AJ54">
            <v>0</v>
          </cell>
          <cell r="AK54">
            <v>12183.02</v>
          </cell>
          <cell r="AL54">
            <v>0</v>
          </cell>
          <cell r="AM54">
            <v>1793482.43</v>
          </cell>
          <cell r="AN54">
            <v>0</v>
          </cell>
          <cell r="AO54">
            <v>2306751.92</v>
          </cell>
          <cell r="AP54">
            <v>0</v>
          </cell>
          <cell r="AQ54">
            <v>0</v>
          </cell>
          <cell r="AR54">
            <v>461405.72</v>
          </cell>
          <cell r="AS54">
            <v>0</v>
          </cell>
          <cell r="AT54">
            <v>0</v>
          </cell>
          <cell r="AU54">
            <v>0</v>
          </cell>
          <cell r="AV54">
            <v>1592896.65</v>
          </cell>
          <cell r="AW54">
            <v>0</v>
          </cell>
          <cell r="AX54">
            <v>2054302.3699999999</v>
          </cell>
        </row>
        <row r="55">
          <cell r="A55">
            <v>0</v>
          </cell>
          <cell r="B55">
            <v>0</v>
          </cell>
          <cell r="C55">
            <v>0</v>
          </cell>
          <cell r="D55" t="str">
            <v>Surcharge Redevance de voirie</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row>
        <row r="56">
          <cell r="A56">
            <v>0</v>
          </cell>
          <cell r="B56">
            <v>0</v>
          </cell>
          <cell r="C56">
            <v>0</v>
          </cell>
          <cell r="D56" t="str">
            <v>Coûts imputés</v>
          </cell>
          <cell r="E56" t="str">
            <v>EUR</v>
          </cell>
          <cell r="F56">
            <v>796523.63082992018</v>
          </cell>
          <cell r="G56">
            <v>0</v>
          </cell>
          <cell r="H56">
            <v>7057895.2688756594</v>
          </cell>
          <cell r="I56">
            <v>0</v>
          </cell>
          <cell r="J56">
            <v>174104.98564593153</v>
          </cell>
          <cell r="K56">
            <v>0</v>
          </cell>
          <cell r="L56">
            <v>14945225.114648487</v>
          </cell>
          <cell r="M56">
            <v>0</v>
          </cell>
          <cell r="N56">
            <v>22973749</v>
          </cell>
          <cell r="O56">
            <v>797298.99743296055</v>
          </cell>
          <cell r="P56">
            <v>0</v>
          </cell>
          <cell r="Q56">
            <v>7076953.7502423953</v>
          </cell>
          <cell r="R56">
            <v>0</v>
          </cell>
          <cell r="S56">
            <v>171620.31661349066</v>
          </cell>
          <cell r="T56">
            <v>0</v>
          </cell>
          <cell r="U56">
            <v>14869121.935711155</v>
          </cell>
          <cell r="V56">
            <v>0</v>
          </cell>
          <cell r="W56">
            <v>22914995</v>
          </cell>
          <cell r="X56">
            <v>799410.98512793414</v>
          </cell>
          <cell r="Y56">
            <v>0</v>
          </cell>
          <cell r="Z56">
            <v>7107943.9034244325</v>
          </cell>
          <cell r="AA56">
            <v>0</v>
          </cell>
          <cell r="AB56">
            <v>169452.1493263997</v>
          </cell>
          <cell r="AC56">
            <v>0</v>
          </cell>
          <cell r="AD56">
            <v>14829011.962121235</v>
          </cell>
          <cell r="AE56">
            <v>0</v>
          </cell>
          <cell r="AF56">
            <v>22905819</v>
          </cell>
          <cell r="AG56">
            <v>801712.49733630056</v>
          </cell>
          <cell r="AH56">
            <v>0</v>
          </cell>
          <cell r="AI56">
            <v>7140713.5225110753</v>
          </cell>
          <cell r="AJ56">
            <v>0</v>
          </cell>
          <cell r="AK56">
            <v>167330.0034348667</v>
          </cell>
          <cell r="AL56">
            <v>0</v>
          </cell>
          <cell r="AM56">
            <v>14801727.976717759</v>
          </cell>
          <cell r="AN56">
            <v>0</v>
          </cell>
          <cell r="AO56">
            <v>22911484</v>
          </cell>
          <cell r="AP56">
            <v>0</v>
          </cell>
          <cell r="AQ56">
            <v>0</v>
          </cell>
          <cell r="AR56">
            <v>7983588.9189638766</v>
          </cell>
          <cell r="AS56">
            <v>0</v>
          </cell>
          <cell r="AT56">
            <v>0</v>
          </cell>
          <cell r="AU56">
            <v>0</v>
          </cell>
          <cell r="AV56">
            <v>14964897.081036123</v>
          </cell>
          <cell r="AW56">
            <v>0</v>
          </cell>
          <cell r="AX56">
            <v>22948486</v>
          </cell>
        </row>
        <row r="57">
          <cell r="A57">
            <v>0</v>
          </cell>
          <cell r="B57">
            <v>0</v>
          </cell>
          <cell r="C57">
            <v>0</v>
          </cell>
          <cell r="D57" t="str">
            <v>Consommation totale</v>
          </cell>
          <cell r="E57" t="str">
            <v>MWh T</v>
          </cell>
          <cell r="F57">
            <v>226607</v>
          </cell>
          <cell r="G57">
            <v>0</v>
          </cell>
          <cell r="H57">
            <v>2007936</v>
          </cell>
          <cell r="I57">
            <v>0</v>
          </cell>
          <cell r="J57">
            <v>24766</v>
          </cell>
          <cell r="K57">
            <v>0</v>
          </cell>
          <cell r="L57">
            <v>2125921</v>
          </cell>
          <cell r="M57">
            <v>0</v>
          </cell>
          <cell r="N57">
            <v>0</v>
          </cell>
          <cell r="O57">
            <v>223208</v>
          </cell>
          <cell r="P57">
            <v>0</v>
          </cell>
          <cell r="Q57">
            <v>1981230</v>
          </cell>
          <cell r="R57">
            <v>0</v>
          </cell>
          <cell r="S57">
            <v>24023</v>
          </cell>
          <cell r="T57">
            <v>0</v>
          </cell>
          <cell r="U57">
            <v>2081344</v>
          </cell>
          <cell r="V57">
            <v>0</v>
          </cell>
          <cell r="W57">
            <v>0</v>
          </cell>
          <cell r="X57">
            <v>219860</v>
          </cell>
          <cell r="Y57">
            <v>0</v>
          </cell>
          <cell r="Z57">
            <v>1954880</v>
          </cell>
          <cell r="AA57">
            <v>0</v>
          </cell>
          <cell r="AB57">
            <v>23302</v>
          </cell>
          <cell r="AC57">
            <v>0</v>
          </cell>
          <cell r="AD57">
            <v>2039193</v>
          </cell>
          <cell r="AE57">
            <v>0</v>
          </cell>
          <cell r="AF57">
            <v>0</v>
          </cell>
          <cell r="AG57">
            <v>216562</v>
          </cell>
          <cell r="AH57">
            <v>0</v>
          </cell>
          <cell r="AI57">
            <v>1928880</v>
          </cell>
          <cell r="AJ57">
            <v>0</v>
          </cell>
          <cell r="AK57">
            <v>22603</v>
          </cell>
          <cell r="AL57">
            <v>0</v>
          </cell>
          <cell r="AM57">
            <v>1999423</v>
          </cell>
          <cell r="AN57">
            <v>0</v>
          </cell>
          <cell r="AO57">
            <v>0</v>
          </cell>
          <cell r="AP57">
            <v>0</v>
          </cell>
          <cell r="AQ57">
            <v>0</v>
          </cell>
          <cell r="AR57">
            <v>2116540</v>
          </cell>
          <cell r="AS57">
            <v>0</v>
          </cell>
          <cell r="AT57">
            <v>0</v>
          </cell>
          <cell r="AU57">
            <v>0</v>
          </cell>
          <cell r="AV57">
            <v>1983682</v>
          </cell>
          <cell r="AW57">
            <v>0</v>
          </cell>
          <cell r="AX57">
            <v>0</v>
          </cell>
        </row>
        <row r="58">
          <cell r="A58" t="str">
            <v>D12</v>
          </cell>
          <cell r="B58">
            <v>58</v>
          </cell>
          <cell r="C58">
            <v>0</v>
          </cell>
          <cell r="D58" t="str">
            <v>Tarif</v>
          </cell>
          <cell r="E58" t="str">
            <v>EUR/kWh</v>
          </cell>
          <cell r="F58">
            <v>3.5149999999999999E-3</v>
          </cell>
          <cell r="G58">
            <v>0</v>
          </cell>
          <cell r="H58">
            <v>3.5150000000000003E-3</v>
          </cell>
          <cell r="I58">
            <v>0</v>
          </cell>
          <cell r="J58">
            <v>7.0300000000000007E-3</v>
          </cell>
          <cell r="K58">
            <v>0</v>
          </cell>
          <cell r="L58">
            <v>7.0300000000000007E-3</v>
          </cell>
          <cell r="M58">
            <v>0</v>
          </cell>
          <cell r="N58">
            <v>0</v>
          </cell>
          <cell r="O58">
            <v>3.5720000000000001E-3</v>
          </cell>
          <cell r="P58">
            <v>0</v>
          </cell>
          <cell r="Q58">
            <v>3.5720000000000001E-3</v>
          </cell>
          <cell r="R58">
            <v>0</v>
          </cell>
          <cell r="S58">
            <v>7.1440000000000002E-3</v>
          </cell>
          <cell r="T58">
            <v>0</v>
          </cell>
          <cell r="U58">
            <v>7.1440000000000002E-3</v>
          </cell>
          <cell r="V58">
            <v>0</v>
          </cell>
          <cell r="W58">
            <v>0</v>
          </cell>
          <cell r="X58">
            <v>3.6359999999999999E-3</v>
          </cell>
          <cell r="Y58">
            <v>0</v>
          </cell>
          <cell r="Z58">
            <v>3.6359999999999999E-3</v>
          </cell>
          <cell r="AA58">
            <v>0</v>
          </cell>
          <cell r="AB58">
            <v>7.2719999999999998E-3</v>
          </cell>
          <cell r="AC58">
            <v>0</v>
          </cell>
          <cell r="AD58">
            <v>7.2719999999999998E-3</v>
          </cell>
          <cell r="AE58">
            <v>0</v>
          </cell>
          <cell r="AF58">
            <v>0</v>
          </cell>
          <cell r="AG58">
            <v>3.702E-3</v>
          </cell>
          <cell r="AH58">
            <v>0</v>
          </cell>
          <cell r="AI58">
            <v>3.702E-3</v>
          </cell>
          <cell r="AJ58">
            <v>0</v>
          </cell>
          <cell r="AK58">
            <v>7.4029999999999999E-3</v>
          </cell>
          <cell r="AL58">
            <v>0</v>
          </cell>
          <cell r="AM58">
            <v>7.4029999999999999E-3</v>
          </cell>
          <cell r="AN58">
            <v>0</v>
          </cell>
          <cell r="AO58">
            <v>0</v>
          </cell>
          <cell r="AP58">
            <v>0</v>
          </cell>
          <cell r="AQ58">
            <v>0</v>
          </cell>
          <cell r="AR58">
            <v>3.7719999999999997E-3</v>
          </cell>
          <cell r="AS58">
            <v>0</v>
          </cell>
          <cell r="AT58">
            <v>0</v>
          </cell>
          <cell r="AU58">
            <v>0</v>
          </cell>
          <cell r="AV58">
            <v>7.5439999999999995E-3</v>
          </cell>
          <cell r="AW58">
            <v>0</v>
          </cell>
          <cell r="AX58">
            <v>0</v>
          </cell>
        </row>
        <row r="59">
          <cell r="A59">
            <v>0</v>
          </cell>
          <cell r="B59">
            <v>0</v>
          </cell>
          <cell r="C59">
            <v>0</v>
          </cell>
          <cell r="D59" t="str">
            <v>Recettes</v>
          </cell>
          <cell r="E59" t="str">
            <v>EUR</v>
          </cell>
          <cell r="F59">
            <v>796523.61</v>
          </cell>
          <cell r="G59">
            <v>0</v>
          </cell>
          <cell r="H59">
            <v>7057895.04</v>
          </cell>
          <cell r="I59">
            <v>0</v>
          </cell>
          <cell r="J59">
            <v>174104.98</v>
          </cell>
          <cell r="K59">
            <v>0</v>
          </cell>
          <cell r="L59">
            <v>14945224.630000001</v>
          </cell>
          <cell r="M59">
            <v>0</v>
          </cell>
          <cell r="N59">
            <v>22973748.260000002</v>
          </cell>
          <cell r="O59">
            <v>797298.98</v>
          </cell>
          <cell r="P59">
            <v>0</v>
          </cell>
          <cell r="Q59">
            <v>7076953.5599999996</v>
          </cell>
          <cell r="R59">
            <v>0</v>
          </cell>
          <cell r="S59">
            <v>171620.31</v>
          </cell>
          <cell r="T59">
            <v>0</v>
          </cell>
          <cell r="U59">
            <v>14869121.539999999</v>
          </cell>
          <cell r="V59">
            <v>0</v>
          </cell>
          <cell r="W59">
            <v>22914994.389999997</v>
          </cell>
          <cell r="X59">
            <v>799410.96</v>
          </cell>
          <cell r="Y59">
            <v>0</v>
          </cell>
          <cell r="Z59">
            <v>7107943.6799999997</v>
          </cell>
          <cell r="AA59">
            <v>0</v>
          </cell>
          <cell r="AB59">
            <v>169452.14</v>
          </cell>
          <cell r="AC59">
            <v>0</v>
          </cell>
          <cell r="AD59">
            <v>14829011.5</v>
          </cell>
          <cell r="AE59">
            <v>0</v>
          </cell>
          <cell r="AF59">
            <v>22905818.280000001</v>
          </cell>
          <cell r="AG59">
            <v>801712.52</v>
          </cell>
          <cell r="AH59">
            <v>0</v>
          </cell>
          <cell r="AI59">
            <v>7140713.7599999998</v>
          </cell>
          <cell r="AJ59">
            <v>0</v>
          </cell>
          <cell r="AK59">
            <v>167330.01</v>
          </cell>
          <cell r="AL59">
            <v>0</v>
          </cell>
          <cell r="AM59">
            <v>14801728.470000001</v>
          </cell>
          <cell r="AN59">
            <v>0</v>
          </cell>
          <cell r="AO59">
            <v>22911484.759999998</v>
          </cell>
          <cell r="AP59">
            <v>0</v>
          </cell>
          <cell r="AQ59">
            <v>0</v>
          </cell>
          <cell r="AR59">
            <v>7983588.8799999999</v>
          </cell>
          <cell r="AS59">
            <v>0</v>
          </cell>
          <cell r="AT59">
            <v>0</v>
          </cell>
          <cell r="AU59">
            <v>0</v>
          </cell>
          <cell r="AV59">
            <v>14964897.01</v>
          </cell>
          <cell r="AW59">
            <v>0</v>
          </cell>
          <cell r="AX59">
            <v>22948485.890000001</v>
          </cell>
        </row>
        <row r="60">
          <cell r="A60">
            <v>0</v>
          </cell>
          <cell r="B60">
            <v>0</v>
          </cell>
          <cell r="C60">
            <v>0</v>
          </cell>
          <cell r="D60" t="str">
            <v>Surcharge Autres impôts &amp; prélèvements</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row>
        <row r="61">
          <cell r="A61">
            <v>0</v>
          </cell>
          <cell r="B61">
            <v>0</v>
          </cell>
          <cell r="C61">
            <v>0</v>
          </cell>
          <cell r="D61" t="str">
            <v>Coûts imputés</v>
          </cell>
          <cell r="E61" t="str">
            <v>EUR</v>
          </cell>
          <cell r="F61">
            <v>64797.939729200792</v>
          </cell>
          <cell r="G61">
            <v>0</v>
          </cell>
          <cell r="H61">
            <v>1423547.7590822699</v>
          </cell>
          <cell r="I61">
            <v>0</v>
          </cell>
          <cell r="J61">
            <v>32371.574202470336</v>
          </cell>
          <cell r="K61">
            <v>0</v>
          </cell>
          <cell r="L61">
            <v>6652363.5269860588</v>
          </cell>
          <cell r="M61">
            <v>0</v>
          </cell>
          <cell r="N61">
            <v>8173080.7999999998</v>
          </cell>
          <cell r="O61">
            <v>92105.977409543702</v>
          </cell>
          <cell r="P61">
            <v>0</v>
          </cell>
          <cell r="Q61">
            <v>1769879.9801443592</v>
          </cell>
          <cell r="R61">
            <v>0</v>
          </cell>
          <cell r="S61">
            <v>56011.756625114009</v>
          </cell>
          <cell r="T61">
            <v>0</v>
          </cell>
          <cell r="U61">
            <v>8133371.305820981</v>
          </cell>
          <cell r="V61">
            <v>0</v>
          </cell>
          <cell r="W61">
            <v>10051369.019999998</v>
          </cell>
          <cell r="X61">
            <v>100966.0437465494</v>
          </cell>
          <cell r="Y61">
            <v>0</v>
          </cell>
          <cell r="Z61">
            <v>1786389.2688035201</v>
          </cell>
          <cell r="AA61">
            <v>0</v>
          </cell>
          <cell r="AB61">
            <v>66197.452606567647</v>
          </cell>
          <cell r="AC61">
            <v>0</v>
          </cell>
          <cell r="AD61">
            <v>8216670.3448433634</v>
          </cell>
          <cell r="AE61">
            <v>0</v>
          </cell>
          <cell r="AF61">
            <v>10170223.110000001</v>
          </cell>
          <cell r="AG61">
            <v>125681.27730258298</v>
          </cell>
          <cell r="AH61">
            <v>0</v>
          </cell>
          <cell r="AI61">
            <v>2028827.0363635523</v>
          </cell>
          <cell r="AJ61">
            <v>0</v>
          </cell>
          <cell r="AK61">
            <v>81764.366204941005</v>
          </cell>
          <cell r="AL61">
            <v>0</v>
          </cell>
          <cell r="AM61">
            <v>9447305.7701289207</v>
          </cell>
          <cell r="AN61">
            <v>0</v>
          </cell>
          <cell r="AO61">
            <v>11683578.449999997</v>
          </cell>
          <cell r="AP61">
            <v>0</v>
          </cell>
          <cell r="AQ61">
            <v>0</v>
          </cell>
          <cell r="AR61">
            <v>2406320.3438053997</v>
          </cell>
          <cell r="AS61">
            <v>0</v>
          </cell>
          <cell r="AT61">
            <v>0</v>
          </cell>
          <cell r="AU61">
            <v>0</v>
          </cell>
          <cell r="AV61">
            <v>10293152.226194603</v>
          </cell>
          <cell r="AW61">
            <v>0</v>
          </cell>
          <cell r="AX61">
            <v>12699472.570000004</v>
          </cell>
        </row>
        <row r="62">
          <cell r="A62">
            <v>0</v>
          </cell>
          <cell r="B62">
            <v>0</v>
          </cell>
          <cell r="C62">
            <v>0</v>
          </cell>
          <cell r="D62" t="str">
            <v>Consommation totale</v>
          </cell>
          <cell r="E62" t="str">
            <v>MWh T</v>
          </cell>
          <cell r="F62">
            <v>226607</v>
          </cell>
          <cell r="G62">
            <v>0</v>
          </cell>
          <cell r="H62">
            <v>2007936</v>
          </cell>
          <cell r="I62">
            <v>0</v>
          </cell>
          <cell r="J62">
            <v>24766</v>
          </cell>
          <cell r="K62">
            <v>0</v>
          </cell>
          <cell r="L62">
            <v>2125921</v>
          </cell>
          <cell r="M62">
            <v>0</v>
          </cell>
          <cell r="N62">
            <v>0</v>
          </cell>
          <cell r="O62">
            <v>223208</v>
          </cell>
          <cell r="P62">
            <v>0</v>
          </cell>
          <cell r="Q62">
            <v>1981230</v>
          </cell>
          <cell r="R62">
            <v>0</v>
          </cell>
          <cell r="S62">
            <v>24023</v>
          </cell>
          <cell r="T62">
            <v>0</v>
          </cell>
          <cell r="U62">
            <v>2081344</v>
          </cell>
          <cell r="V62">
            <v>0</v>
          </cell>
          <cell r="W62">
            <v>0</v>
          </cell>
          <cell r="X62">
            <v>219860</v>
          </cell>
          <cell r="Y62">
            <v>0</v>
          </cell>
          <cell r="Z62">
            <v>1954880</v>
          </cell>
          <cell r="AA62">
            <v>0</v>
          </cell>
          <cell r="AB62">
            <v>23302</v>
          </cell>
          <cell r="AC62">
            <v>0</v>
          </cell>
          <cell r="AD62">
            <v>2039193</v>
          </cell>
          <cell r="AE62">
            <v>0</v>
          </cell>
          <cell r="AF62">
            <v>0</v>
          </cell>
          <cell r="AG62">
            <v>216562</v>
          </cell>
          <cell r="AH62">
            <v>0</v>
          </cell>
          <cell r="AI62">
            <v>1928880</v>
          </cell>
          <cell r="AJ62">
            <v>0</v>
          </cell>
          <cell r="AK62">
            <v>22603</v>
          </cell>
          <cell r="AL62">
            <v>0</v>
          </cell>
          <cell r="AM62">
            <v>1999423</v>
          </cell>
          <cell r="AN62">
            <v>0</v>
          </cell>
          <cell r="AO62">
            <v>0</v>
          </cell>
          <cell r="AP62">
            <v>0</v>
          </cell>
          <cell r="AQ62">
            <v>0</v>
          </cell>
          <cell r="AR62">
            <v>2116540</v>
          </cell>
          <cell r="AS62">
            <v>0</v>
          </cell>
          <cell r="AT62">
            <v>0</v>
          </cell>
          <cell r="AU62">
            <v>0</v>
          </cell>
          <cell r="AV62">
            <v>1983682</v>
          </cell>
          <cell r="AW62">
            <v>0</v>
          </cell>
          <cell r="AX62">
            <v>0</v>
          </cell>
        </row>
        <row r="63">
          <cell r="A63" t="str">
            <v>D22</v>
          </cell>
          <cell r="B63">
            <v>63</v>
          </cell>
          <cell r="C63">
            <v>0</v>
          </cell>
          <cell r="D63" t="str">
            <v>Tarif</v>
          </cell>
          <cell r="E63" t="str">
            <v>EUR/kWh</v>
          </cell>
          <cell r="F63">
            <v>2.8600000000000001E-4</v>
          </cell>
          <cell r="G63">
            <v>0</v>
          </cell>
          <cell r="H63">
            <v>7.0899999999999999E-4</v>
          </cell>
          <cell r="I63">
            <v>0</v>
          </cell>
          <cell r="J63">
            <v>1.307E-3</v>
          </cell>
          <cell r="K63">
            <v>0</v>
          </cell>
          <cell r="L63">
            <v>3.1289999999999998E-3</v>
          </cell>
          <cell r="M63">
            <v>0</v>
          </cell>
          <cell r="N63">
            <v>0</v>
          </cell>
          <cell r="O63">
            <v>4.1300000000000001E-4</v>
          </cell>
          <cell r="P63">
            <v>0</v>
          </cell>
          <cell r="Q63">
            <v>8.9300000000000002E-4</v>
          </cell>
          <cell r="R63">
            <v>0</v>
          </cell>
          <cell r="S63">
            <v>2.3319999999999999E-3</v>
          </cell>
          <cell r="T63">
            <v>0</v>
          </cell>
          <cell r="U63">
            <v>3.908E-3</v>
          </cell>
          <cell r="V63">
            <v>0</v>
          </cell>
          <cell r="W63">
            <v>0</v>
          </cell>
          <cell r="X63">
            <v>4.5899999999999999E-4</v>
          </cell>
          <cell r="Y63">
            <v>0</v>
          </cell>
          <cell r="Z63">
            <v>9.1399999999999999E-4</v>
          </cell>
          <cell r="AA63">
            <v>0</v>
          </cell>
          <cell r="AB63">
            <v>2.8410000000000002E-3</v>
          </cell>
          <cell r="AC63">
            <v>0</v>
          </cell>
          <cell r="AD63">
            <v>4.0289999999999996E-3</v>
          </cell>
          <cell r="AE63">
            <v>0</v>
          </cell>
          <cell r="AF63">
            <v>0</v>
          </cell>
          <cell r="AG63">
            <v>5.8E-4</v>
          </cell>
          <cell r="AH63">
            <v>0</v>
          </cell>
          <cell r="AI63">
            <v>1.052E-3</v>
          </cell>
          <cell r="AJ63">
            <v>0</v>
          </cell>
          <cell r="AK63">
            <v>3.617E-3</v>
          </cell>
          <cell r="AL63">
            <v>0</v>
          </cell>
          <cell r="AM63">
            <v>4.725E-3</v>
          </cell>
          <cell r="AN63">
            <v>0</v>
          </cell>
          <cell r="AO63">
            <v>0</v>
          </cell>
          <cell r="AP63">
            <v>0</v>
          </cell>
          <cell r="AQ63">
            <v>0</v>
          </cell>
          <cell r="AR63">
            <v>1.137E-3</v>
          </cell>
          <cell r="AS63">
            <v>0</v>
          </cell>
          <cell r="AT63">
            <v>0</v>
          </cell>
          <cell r="AU63">
            <v>0</v>
          </cell>
          <cell r="AV63">
            <v>5.189E-3</v>
          </cell>
          <cell r="AW63">
            <v>0</v>
          </cell>
          <cell r="AX63">
            <v>0</v>
          </cell>
        </row>
        <row r="64">
          <cell r="A64">
            <v>0</v>
          </cell>
          <cell r="B64">
            <v>0</v>
          </cell>
          <cell r="C64">
            <v>0</v>
          </cell>
          <cell r="D64" t="str">
            <v>Recettes</v>
          </cell>
          <cell r="E64" t="str">
            <v>EUR</v>
          </cell>
          <cell r="F64">
            <v>64809.599999999999</v>
          </cell>
          <cell r="G64">
            <v>0</v>
          </cell>
          <cell r="H64">
            <v>1423626.62</v>
          </cell>
          <cell r="I64">
            <v>0</v>
          </cell>
          <cell r="J64">
            <v>32369.16</v>
          </cell>
          <cell r="K64">
            <v>0</v>
          </cell>
          <cell r="L64">
            <v>6652006.8099999996</v>
          </cell>
          <cell r="M64">
            <v>0</v>
          </cell>
          <cell r="N64">
            <v>8172812.1899999995</v>
          </cell>
          <cell r="O64">
            <v>92184.9</v>
          </cell>
          <cell r="P64">
            <v>0</v>
          </cell>
          <cell r="Q64">
            <v>1769238.39</v>
          </cell>
          <cell r="R64">
            <v>0</v>
          </cell>
          <cell r="S64">
            <v>56021.64</v>
          </cell>
          <cell r="T64">
            <v>0</v>
          </cell>
          <cell r="U64">
            <v>8133892.3499999996</v>
          </cell>
          <cell r="V64">
            <v>0</v>
          </cell>
          <cell r="W64">
            <v>10051337.279999999</v>
          </cell>
          <cell r="X64">
            <v>100915.74</v>
          </cell>
          <cell r="Y64">
            <v>0</v>
          </cell>
          <cell r="Z64">
            <v>1786760.32</v>
          </cell>
          <cell r="AA64">
            <v>0</v>
          </cell>
          <cell r="AB64">
            <v>66200.98</v>
          </cell>
          <cell r="AC64">
            <v>0</v>
          </cell>
          <cell r="AD64">
            <v>8215908.5999999996</v>
          </cell>
          <cell r="AE64">
            <v>0</v>
          </cell>
          <cell r="AF64">
            <v>10169785.640000001</v>
          </cell>
          <cell r="AG64">
            <v>125605.96</v>
          </cell>
          <cell r="AH64">
            <v>0</v>
          </cell>
          <cell r="AI64">
            <v>2029181.76</v>
          </cell>
          <cell r="AJ64">
            <v>0</v>
          </cell>
          <cell r="AK64">
            <v>81755.05</v>
          </cell>
          <cell r="AL64">
            <v>0</v>
          </cell>
          <cell r="AM64">
            <v>9447273.6799999997</v>
          </cell>
          <cell r="AN64">
            <v>0</v>
          </cell>
          <cell r="AO64">
            <v>11683816.449999999</v>
          </cell>
          <cell r="AP64">
            <v>0</v>
          </cell>
          <cell r="AQ64">
            <v>0</v>
          </cell>
          <cell r="AR64">
            <v>2406505.98</v>
          </cell>
          <cell r="AS64">
            <v>0</v>
          </cell>
          <cell r="AT64">
            <v>0</v>
          </cell>
          <cell r="AU64">
            <v>0</v>
          </cell>
          <cell r="AV64">
            <v>10293325.9</v>
          </cell>
          <cell r="AW64">
            <v>0</v>
          </cell>
          <cell r="AX64">
            <v>12699831.880000001</v>
          </cell>
        </row>
        <row r="65">
          <cell r="A65">
            <v>0</v>
          </cell>
          <cell r="B65">
            <v>0</v>
          </cell>
          <cell r="C65">
            <v>0</v>
          </cell>
          <cell r="D65" t="str">
            <v>Total des coûts à recouvrer</v>
          </cell>
          <cell r="E65" t="str">
            <v>EUR</v>
          </cell>
          <cell r="F65">
            <v>2480011.4733528118</v>
          </cell>
          <cell r="G65">
            <v>0</v>
          </cell>
          <cell r="H65">
            <v>40991031.816882625</v>
          </cell>
          <cell r="I65">
            <v>0</v>
          </cell>
          <cell r="J65">
            <v>1193816.725883462</v>
          </cell>
          <cell r="K65">
            <v>0</v>
          </cell>
          <cell r="L65">
            <v>169906431.19388112</v>
          </cell>
          <cell r="M65">
            <v>0</v>
          </cell>
          <cell r="N65">
            <v>214571291.20999998</v>
          </cell>
          <cell r="O65">
            <v>2855818.3008664455</v>
          </cell>
          <cell r="P65">
            <v>0</v>
          </cell>
          <cell r="Q65">
            <v>42187012.217632934</v>
          </cell>
          <cell r="R65">
            <v>0</v>
          </cell>
          <cell r="S65">
            <v>1333041.7878655368</v>
          </cell>
          <cell r="T65">
            <v>0</v>
          </cell>
          <cell r="U65">
            <v>172040111.42363507</v>
          </cell>
          <cell r="V65">
            <v>0</v>
          </cell>
          <cell r="W65">
            <v>218415983.73000002</v>
          </cell>
          <cell r="X65">
            <v>3115014.620922883</v>
          </cell>
          <cell r="Y65">
            <v>0</v>
          </cell>
          <cell r="Z65">
            <v>43180012.587818429</v>
          </cell>
          <cell r="AA65">
            <v>0</v>
          </cell>
          <cell r="AB65">
            <v>1452747.3305206648</v>
          </cell>
          <cell r="AC65">
            <v>0</v>
          </cell>
          <cell r="AD65">
            <v>174596941.74073803</v>
          </cell>
          <cell r="AE65">
            <v>0</v>
          </cell>
          <cell r="AF65">
            <v>222344716.28000003</v>
          </cell>
          <cell r="AG65">
            <v>3428228.9742997438</v>
          </cell>
          <cell r="AH65">
            <v>0</v>
          </cell>
          <cell r="AI65">
            <v>43979726.013985395</v>
          </cell>
          <cell r="AJ65">
            <v>0</v>
          </cell>
          <cell r="AK65">
            <v>1539121.4283934406</v>
          </cell>
          <cell r="AL65">
            <v>0</v>
          </cell>
          <cell r="AM65">
            <v>177398004.04332143</v>
          </cell>
          <cell r="AN65">
            <v>0</v>
          </cell>
          <cell r="AO65">
            <v>226345080.46000001</v>
          </cell>
          <cell r="AP65">
            <v>0</v>
          </cell>
          <cell r="AQ65">
            <v>0</v>
          </cell>
          <cell r="AR65">
            <v>49410391.666043878</v>
          </cell>
          <cell r="AS65">
            <v>0</v>
          </cell>
          <cell r="AT65">
            <v>0</v>
          </cell>
          <cell r="AU65">
            <v>0</v>
          </cell>
          <cell r="AV65">
            <v>181234366.30395612</v>
          </cell>
          <cell r="AW65">
            <v>0</v>
          </cell>
          <cell r="AX65">
            <v>230644757.97</v>
          </cell>
        </row>
        <row r="66">
          <cell r="A66">
            <v>0</v>
          </cell>
          <cell r="B66">
            <v>0</v>
          </cell>
          <cell r="C66">
            <v>0</v>
          </cell>
          <cell r="D66" t="str">
            <v>Total des recettes</v>
          </cell>
          <cell r="E66" t="str">
            <v>EUR</v>
          </cell>
          <cell r="F66">
            <v>2480129.02</v>
          </cell>
          <cell r="G66">
            <v>0</v>
          </cell>
          <cell r="H66">
            <v>40991035.060000002</v>
          </cell>
          <cell r="I66">
            <v>0</v>
          </cell>
          <cell r="J66">
            <v>1193802.1499999999</v>
          </cell>
          <cell r="K66">
            <v>0</v>
          </cell>
          <cell r="L66">
            <v>169905783.43000001</v>
          </cell>
          <cell r="M66">
            <v>0</v>
          </cell>
          <cell r="N66">
            <v>214570749.66000003</v>
          </cell>
          <cell r="O66">
            <v>2855749.48</v>
          </cell>
          <cell r="P66">
            <v>0</v>
          </cell>
          <cell r="Q66">
            <v>42186268.300000004</v>
          </cell>
          <cell r="R66">
            <v>0</v>
          </cell>
          <cell r="S66">
            <v>1333071.5399999998</v>
          </cell>
          <cell r="T66">
            <v>0</v>
          </cell>
          <cell r="U66">
            <v>172041220.51999998</v>
          </cell>
          <cell r="V66">
            <v>0</v>
          </cell>
          <cell r="W66">
            <v>218416309.83999997</v>
          </cell>
          <cell r="X66">
            <v>3114902.09</v>
          </cell>
          <cell r="Y66">
            <v>0</v>
          </cell>
          <cell r="Z66">
            <v>43179865.870000005</v>
          </cell>
          <cell r="AA66">
            <v>0</v>
          </cell>
          <cell r="AB66">
            <v>1452753.2999999998</v>
          </cell>
          <cell r="AC66">
            <v>0</v>
          </cell>
          <cell r="AD66">
            <v>174596286.68000001</v>
          </cell>
          <cell r="AE66">
            <v>0</v>
          </cell>
          <cell r="AF66">
            <v>222343807.94</v>
          </cell>
          <cell r="AG66">
            <v>3428163.9299999997</v>
          </cell>
          <cell r="AH66">
            <v>0</v>
          </cell>
          <cell r="AI66">
            <v>43979847.419999987</v>
          </cell>
          <cell r="AJ66">
            <v>0</v>
          </cell>
          <cell r="AK66">
            <v>1539111.69</v>
          </cell>
          <cell r="AL66">
            <v>0</v>
          </cell>
          <cell r="AM66">
            <v>177398045.19000003</v>
          </cell>
          <cell r="AN66">
            <v>0</v>
          </cell>
          <cell r="AO66">
            <v>226345168.22999999</v>
          </cell>
          <cell r="AP66">
            <v>0</v>
          </cell>
          <cell r="AQ66">
            <v>0</v>
          </cell>
          <cell r="AR66">
            <v>49410636.159999996</v>
          </cell>
          <cell r="AS66">
            <v>0</v>
          </cell>
          <cell r="AT66">
            <v>0</v>
          </cell>
          <cell r="AU66">
            <v>0</v>
          </cell>
          <cell r="AV66">
            <v>181233155.69</v>
          </cell>
          <cell r="AW66">
            <v>0</v>
          </cell>
          <cell r="AX66">
            <v>230643791.84999996</v>
          </cell>
        </row>
        <row r="67">
          <cell r="A67">
            <v>0</v>
          </cell>
          <cell r="B67">
            <v>0</v>
          </cell>
          <cell r="C67">
            <v>0</v>
          </cell>
          <cell r="D67" t="str">
            <v>Ecart coûts-recettes</v>
          </cell>
          <cell r="E67" t="str">
            <v>EUR</v>
          </cell>
          <cell r="F67">
            <v>-117.5466471882537</v>
          </cell>
          <cell r="G67">
            <v>0</v>
          </cell>
          <cell r="H67">
            <v>-3.2431173771619797</v>
          </cell>
          <cell r="I67">
            <v>0</v>
          </cell>
          <cell r="J67">
            <v>14.575883462093771</v>
          </cell>
          <cell r="K67">
            <v>0</v>
          </cell>
          <cell r="L67">
            <v>647.76388111710548</v>
          </cell>
          <cell r="M67">
            <v>0</v>
          </cell>
          <cell r="N67">
            <v>541.54999995231628</v>
          </cell>
          <cell r="O67">
            <v>68.820866445545107</v>
          </cell>
          <cell r="P67">
            <v>0</v>
          </cell>
          <cell r="Q67">
            <v>743.91763292998075</v>
          </cell>
          <cell r="R67">
            <v>0</v>
          </cell>
          <cell r="S67">
            <v>-29.752134463051334</v>
          </cell>
          <cell r="T67">
            <v>0</v>
          </cell>
          <cell r="U67">
            <v>-1109.0963649153709</v>
          </cell>
          <cell r="V67">
            <v>0</v>
          </cell>
          <cell r="W67">
            <v>-326.10999995470047</v>
          </cell>
          <cell r="X67">
            <v>112.53092288319021</v>
          </cell>
          <cell r="Y67">
            <v>0</v>
          </cell>
          <cell r="Z67">
            <v>146.71781842410564</v>
          </cell>
          <cell r="AA67">
            <v>0</v>
          </cell>
          <cell r="AB67">
            <v>-5.9694793350063264</v>
          </cell>
          <cell r="AC67">
            <v>0</v>
          </cell>
          <cell r="AD67">
            <v>655.06073802709579</v>
          </cell>
          <cell r="AE67">
            <v>0</v>
          </cell>
          <cell r="AF67">
            <v>908.3400000333786</v>
          </cell>
          <cell r="AG67">
            <v>65.044299744069576</v>
          </cell>
          <cell r="AH67">
            <v>0</v>
          </cell>
          <cell r="AI67">
            <v>-121.40601459145546</v>
          </cell>
          <cell r="AJ67">
            <v>0</v>
          </cell>
          <cell r="AK67">
            <v>9.7383934406097978</v>
          </cell>
          <cell r="AL67">
            <v>0</v>
          </cell>
          <cell r="AM67">
            <v>-41.146678596735001</v>
          </cell>
          <cell r="AN67">
            <v>0</v>
          </cell>
          <cell r="AO67">
            <v>-87.769999980926514</v>
          </cell>
          <cell r="AP67">
            <v>0</v>
          </cell>
          <cell r="AQ67">
            <v>0</v>
          </cell>
          <cell r="AR67">
            <v>-244.4939561188221</v>
          </cell>
          <cell r="AS67">
            <v>0</v>
          </cell>
          <cell r="AT67">
            <v>0</v>
          </cell>
          <cell r="AU67">
            <v>0</v>
          </cell>
          <cell r="AV67">
            <v>1210.6139561235905</v>
          </cell>
          <cell r="AW67">
            <v>0</v>
          </cell>
          <cell r="AX67">
            <v>966.12000003457069</v>
          </cell>
        </row>
        <row r="68">
          <cell r="A68">
            <v>0</v>
          </cell>
          <cell r="B68">
            <v>0</v>
          </cell>
          <cell r="C68">
            <v>0</v>
          </cell>
          <cell r="D68">
            <v>0</v>
          </cell>
          <cell r="E68">
            <v>0</v>
          </cell>
          <cell r="F68">
            <v>0</v>
          </cell>
          <cell r="G68">
            <v>0</v>
          </cell>
          <cell r="H68">
            <v>0</v>
          </cell>
          <cell r="I68">
            <v>0</v>
          </cell>
          <cell r="J68">
            <v>0</v>
          </cell>
          <cell r="K68">
            <v>0</v>
          </cell>
          <cell r="L68">
            <v>0</v>
          </cell>
          <cell r="M68">
            <v>0</v>
          </cell>
          <cell r="O68">
            <v>0</v>
          </cell>
          <cell r="P68">
            <v>0</v>
          </cell>
          <cell r="Q68">
            <v>0</v>
          </cell>
          <cell r="R68">
            <v>0</v>
          </cell>
          <cell r="S68">
            <v>0</v>
          </cell>
          <cell r="T68">
            <v>0</v>
          </cell>
          <cell r="U68">
            <v>0</v>
          </cell>
          <cell r="V68">
            <v>0</v>
          </cell>
          <cell r="X68">
            <v>0</v>
          </cell>
          <cell r="Y68">
            <v>0</v>
          </cell>
          <cell r="Z68">
            <v>0</v>
          </cell>
          <cell r="AA68">
            <v>0</v>
          </cell>
          <cell r="AB68">
            <v>0</v>
          </cell>
          <cell r="AC68">
            <v>0</v>
          </cell>
          <cell r="AD68">
            <v>0</v>
          </cell>
          <cell r="AE68">
            <v>0</v>
          </cell>
          <cell r="AG68">
            <v>0</v>
          </cell>
          <cell r="AH68">
            <v>0</v>
          </cell>
          <cell r="AI68">
            <v>0</v>
          </cell>
          <cell r="AJ68">
            <v>0</v>
          </cell>
          <cell r="AK68">
            <v>0</v>
          </cell>
          <cell r="AL68">
            <v>0</v>
          </cell>
          <cell r="AM68">
            <v>0</v>
          </cell>
          <cell r="AN68">
            <v>0</v>
          </cell>
          <cell r="AP68">
            <v>0</v>
          </cell>
          <cell r="AQ68">
            <v>0</v>
          </cell>
          <cell r="AR68">
            <v>0</v>
          </cell>
          <cell r="AS68">
            <v>0</v>
          </cell>
          <cell r="AT68">
            <v>0</v>
          </cell>
          <cell r="AU68">
            <v>0</v>
          </cell>
          <cell r="AV68">
            <v>0</v>
          </cell>
          <cell r="AW68">
            <v>0</v>
          </cell>
        </row>
        <row r="69">
          <cell r="A69">
            <v>0</v>
          </cell>
          <cell r="B69">
            <v>0</v>
          </cell>
          <cell r="C69">
            <v>0</v>
          </cell>
          <cell r="D69" t="str">
            <v>Ctrl Tar_E</v>
          </cell>
          <cell r="E69">
            <v>0</v>
          </cell>
          <cell r="F69">
            <v>598.19517399999995</v>
          </cell>
          <cell r="G69">
            <v>558.26126799999997</v>
          </cell>
          <cell r="H69">
            <v>569.11884500000008</v>
          </cell>
          <cell r="I69">
            <v>543.72268100000008</v>
          </cell>
          <cell r="J69">
            <v>580.36172899999985</v>
          </cell>
          <cell r="K69">
            <v>572.92677399999991</v>
          </cell>
          <cell r="L69">
            <v>93.490638999999987</v>
          </cell>
          <cell r="M69">
            <v>342.44063899999992</v>
          </cell>
          <cell r="N69">
            <v>3858.5177490000001</v>
          </cell>
          <cell r="O69">
            <v>602.44057000000009</v>
          </cell>
          <cell r="P69">
            <v>561.47399300000006</v>
          </cell>
          <cell r="Q69">
            <v>569.90029600000003</v>
          </cell>
          <cell r="R69">
            <v>545.20376799999997</v>
          </cell>
          <cell r="S69">
            <v>586.15233799999999</v>
          </cell>
          <cell r="T69">
            <v>579.87252700000022</v>
          </cell>
          <cell r="U69">
            <v>90.603103000000004</v>
          </cell>
          <cell r="V69">
            <v>340.61310299999997</v>
          </cell>
          <cell r="W69">
            <v>3876.2596980000008</v>
          </cell>
          <cell r="X69">
            <v>603.86869500000012</v>
          </cell>
          <cell r="Y69">
            <v>562.16790700000013</v>
          </cell>
          <cell r="Z69">
            <v>571.19885500000009</v>
          </cell>
          <cell r="AA69">
            <v>545.83300300000008</v>
          </cell>
          <cell r="AB69">
            <v>588.164219</v>
          </cell>
          <cell r="AC69">
            <v>579.12875499999984</v>
          </cell>
          <cell r="AD69">
            <v>91.48700599999998</v>
          </cell>
          <cell r="AE69">
            <v>341.48700600000001</v>
          </cell>
          <cell r="AF69">
            <v>3883.335446</v>
          </cell>
          <cell r="AG69">
            <v>598.36292100000003</v>
          </cell>
          <cell r="AH69">
            <v>557.48006099999998</v>
          </cell>
          <cell r="AI69">
            <v>566.54681399999993</v>
          </cell>
          <cell r="AJ69">
            <v>541.57218599999999</v>
          </cell>
          <cell r="AK69">
            <v>587.96439799999996</v>
          </cell>
          <cell r="AL69">
            <v>578.58379100000002</v>
          </cell>
          <cell r="AM69">
            <v>91.590687999999986</v>
          </cell>
          <cell r="AN69">
            <v>339.76068800000002</v>
          </cell>
          <cell r="AO69">
            <v>3861.8615469999995</v>
          </cell>
          <cell r="AP69">
            <v>0</v>
          </cell>
          <cell r="AQ69">
            <v>0</v>
          </cell>
          <cell r="AR69">
            <v>565.491041</v>
          </cell>
          <cell r="AS69">
            <v>539.88946099999998</v>
          </cell>
          <cell r="AT69">
            <v>0</v>
          </cell>
          <cell r="AU69">
            <v>579.189975</v>
          </cell>
          <cell r="AV69">
            <v>92.443804</v>
          </cell>
          <cell r="AW69">
            <v>339.49380399999995</v>
          </cell>
          <cell r="AX69">
            <v>2116.5080849999999</v>
          </cell>
        </row>
        <row r="70">
          <cell r="A70">
            <v>0</v>
          </cell>
          <cell r="B70">
            <v>0</v>
          </cell>
          <cell r="C70">
            <v>0</v>
          </cell>
          <cell r="D70" t="str">
            <v>Ctrl CT_E</v>
          </cell>
          <cell r="E70">
            <v>0</v>
          </cell>
          <cell r="F70">
            <v>0</v>
          </cell>
          <cell r="G70">
            <v>0</v>
          </cell>
          <cell r="H70">
            <v>0</v>
          </cell>
          <cell r="I70">
            <v>0</v>
          </cell>
          <cell r="J70">
            <v>0</v>
          </cell>
          <cell r="K70">
            <v>0</v>
          </cell>
          <cell r="L70">
            <v>0</v>
          </cell>
          <cell r="M70">
            <v>0</v>
          </cell>
          <cell r="N70">
            <v>1636.5754240000003</v>
          </cell>
          <cell r="O70">
            <v>0</v>
          </cell>
          <cell r="P70">
            <v>0</v>
          </cell>
          <cell r="Q70">
            <v>0</v>
          </cell>
          <cell r="R70">
            <v>0</v>
          </cell>
          <cell r="S70">
            <v>0</v>
          </cell>
          <cell r="T70">
            <v>0</v>
          </cell>
          <cell r="U70">
            <v>0</v>
          </cell>
          <cell r="V70">
            <v>0</v>
          </cell>
          <cell r="W70">
            <v>1648.1781789999998</v>
          </cell>
          <cell r="X70">
            <v>0</v>
          </cell>
          <cell r="Y70">
            <v>0</v>
          </cell>
          <cell r="Z70">
            <v>0</v>
          </cell>
          <cell r="AA70">
            <v>0</v>
          </cell>
          <cell r="AB70">
            <v>0</v>
          </cell>
          <cell r="AC70">
            <v>0</v>
          </cell>
          <cell r="AD70">
            <v>0</v>
          </cell>
          <cell r="AE70">
            <v>0</v>
          </cell>
          <cell r="AF70">
            <v>1653.1162070000003</v>
          </cell>
          <cell r="AG70">
            <v>0</v>
          </cell>
          <cell r="AH70">
            <v>0</v>
          </cell>
          <cell r="AI70">
            <v>0</v>
          </cell>
          <cell r="AJ70">
            <v>0</v>
          </cell>
          <cell r="AK70">
            <v>0</v>
          </cell>
          <cell r="AL70">
            <v>0</v>
          </cell>
          <cell r="AM70">
            <v>0</v>
          </cell>
          <cell r="AN70">
            <v>0</v>
          </cell>
          <cell r="AO70">
            <v>1648.1259879999998</v>
          </cell>
          <cell r="AP70">
            <v>0</v>
          </cell>
          <cell r="AQ70">
            <v>0</v>
          </cell>
          <cell r="AR70">
            <v>0</v>
          </cell>
          <cell r="AS70">
            <v>0</v>
          </cell>
          <cell r="AT70">
            <v>0</v>
          </cell>
          <cell r="AU70">
            <v>0</v>
          </cell>
          <cell r="AV70">
            <v>0</v>
          </cell>
          <cell r="AW70">
            <v>0</v>
          </cell>
          <cell r="AX70">
            <v>979.9512400000001</v>
          </cell>
        </row>
        <row r="71">
          <cell r="A71">
            <v>0</v>
          </cell>
          <cell r="B71">
            <v>0</v>
          </cell>
          <cell r="C71">
            <v>0</v>
          </cell>
          <cell r="D71">
            <v>0</v>
          </cell>
          <cell r="E71">
            <v>0</v>
          </cell>
          <cell r="F71">
            <v>0</v>
          </cell>
          <cell r="G71">
            <v>0</v>
          </cell>
          <cell r="H71">
            <v>0</v>
          </cell>
          <cell r="I71">
            <v>0</v>
          </cell>
          <cell r="J71">
            <v>0</v>
          </cell>
          <cell r="K71">
            <v>0</v>
          </cell>
          <cell r="L71">
            <v>0</v>
          </cell>
          <cell r="M71">
            <v>0</v>
          </cell>
          <cell r="N71">
            <v>2.5238697912710606E-6</v>
          </cell>
          <cell r="O71">
            <v>0</v>
          </cell>
          <cell r="P71">
            <v>0</v>
          </cell>
          <cell r="Q71">
            <v>0</v>
          </cell>
          <cell r="R71">
            <v>0</v>
          </cell>
          <cell r="S71">
            <v>0</v>
          </cell>
          <cell r="T71">
            <v>0</v>
          </cell>
          <cell r="U71">
            <v>0</v>
          </cell>
          <cell r="V71">
            <v>0</v>
          </cell>
          <cell r="W71">
            <v>1.49306838448382E-6</v>
          </cell>
          <cell r="X71">
            <v>0</v>
          </cell>
          <cell r="Y71">
            <v>0</v>
          </cell>
          <cell r="Z71">
            <v>0</v>
          </cell>
          <cell r="AA71">
            <v>0</v>
          </cell>
          <cell r="AB71">
            <v>0</v>
          </cell>
          <cell r="AC71">
            <v>0</v>
          </cell>
          <cell r="AD71">
            <v>0</v>
          </cell>
          <cell r="AE71">
            <v>0</v>
          </cell>
          <cell r="AF71">
            <v>4.0852780998079652E-6</v>
          </cell>
          <cell r="AG71">
            <v>0</v>
          </cell>
          <cell r="AH71">
            <v>0</v>
          </cell>
          <cell r="AI71">
            <v>0</v>
          </cell>
          <cell r="AJ71">
            <v>0</v>
          </cell>
          <cell r="AK71">
            <v>0</v>
          </cell>
          <cell r="AL71">
            <v>0</v>
          </cell>
          <cell r="AM71">
            <v>0</v>
          </cell>
          <cell r="AN71">
            <v>0</v>
          </cell>
          <cell r="AO71">
            <v>3.8777074284901403E-7</v>
          </cell>
          <cell r="AP71">
            <v>0</v>
          </cell>
          <cell r="AQ71">
            <v>0</v>
          </cell>
          <cell r="AR71">
            <v>0</v>
          </cell>
          <cell r="AS71">
            <v>0</v>
          </cell>
          <cell r="AT71">
            <v>0</v>
          </cell>
          <cell r="AU71">
            <v>0</v>
          </cell>
          <cell r="AV71">
            <v>0</v>
          </cell>
          <cell r="AW71">
            <v>0</v>
          </cell>
          <cell r="AX71">
            <v>4.1887793529316042E-6</v>
          </cell>
        </row>
        <row r="72">
          <cell r="A72">
            <v>0</v>
          </cell>
          <cell r="B72">
            <v>0</v>
          </cell>
          <cell r="C72">
            <v>0</v>
          </cell>
          <cell r="D72" t="str">
            <v>% terme capacitaire</v>
          </cell>
          <cell r="F72">
            <v>0.8</v>
          </cell>
          <cell r="H72">
            <v>0.8</v>
          </cell>
          <cell r="I72">
            <v>0.8</v>
          </cell>
          <cell r="J72">
            <v>0.65</v>
          </cell>
          <cell r="K72">
            <v>0.6</v>
          </cell>
          <cell r="O72">
            <v>0.8</v>
          </cell>
          <cell r="Q72">
            <v>0.8</v>
          </cell>
          <cell r="R72">
            <v>0.8</v>
          </cell>
          <cell r="S72">
            <v>0.65</v>
          </cell>
          <cell r="T72">
            <v>0.65</v>
          </cell>
          <cell r="X72">
            <v>0.8</v>
          </cell>
          <cell r="Z72">
            <v>0.8</v>
          </cell>
          <cell r="AA72">
            <v>0.8</v>
          </cell>
          <cell r="AB72">
            <v>0.6</v>
          </cell>
          <cell r="AC72">
            <v>0.6</v>
          </cell>
          <cell r="AG72">
            <v>0.8</v>
          </cell>
          <cell r="AI72">
            <v>0.8</v>
          </cell>
          <cell r="AJ72">
            <v>0.8</v>
          </cell>
          <cell r="AK72">
            <v>0.6</v>
          </cell>
          <cell r="AL72">
            <v>0.6</v>
          </cell>
          <cell r="AP72">
            <v>0.8</v>
          </cell>
          <cell r="AQ72">
            <v>0</v>
          </cell>
          <cell r="AR72">
            <v>0.8</v>
          </cell>
          <cell r="AS72">
            <v>0.8</v>
          </cell>
          <cell r="AT72">
            <v>0.6</v>
          </cell>
          <cell r="AU72">
            <v>0.6</v>
          </cell>
        </row>
        <row r="73">
          <cell r="A73">
            <v>0</v>
          </cell>
          <cell r="B73">
            <v>0</v>
          </cell>
          <cell r="C73">
            <v>0</v>
          </cell>
          <cell r="D73" t="str">
            <v>% tension kWh H/kWh L</v>
          </cell>
          <cell r="F73">
            <v>0.6</v>
          </cell>
          <cell r="H73">
            <v>0.6</v>
          </cell>
          <cell r="I73">
            <v>0.6</v>
          </cell>
          <cell r="J73">
            <v>0.6</v>
          </cell>
          <cell r="K73">
            <v>0.6</v>
          </cell>
          <cell r="L73">
            <v>0.6</v>
          </cell>
          <cell r="M73">
            <v>0.6</v>
          </cell>
          <cell r="O73">
            <v>0.6</v>
          </cell>
          <cell r="Q73">
            <v>0.6</v>
          </cell>
          <cell r="R73">
            <v>0.6</v>
          </cell>
          <cell r="S73">
            <v>0.6</v>
          </cell>
          <cell r="T73">
            <v>0.6</v>
          </cell>
          <cell r="U73">
            <v>0.6</v>
          </cell>
          <cell r="V73">
            <v>0.6</v>
          </cell>
          <cell r="X73">
            <v>0.6</v>
          </cell>
          <cell r="Z73">
            <v>0.6</v>
          </cell>
          <cell r="AA73">
            <v>0.6</v>
          </cell>
          <cell r="AB73">
            <v>0.6</v>
          </cell>
          <cell r="AC73">
            <v>0.6</v>
          </cell>
          <cell r="AD73">
            <v>0.6</v>
          </cell>
          <cell r="AE73">
            <v>0.6</v>
          </cell>
          <cell r="AG73">
            <v>0.6</v>
          </cell>
          <cell r="AI73">
            <v>0.6</v>
          </cell>
          <cell r="AJ73">
            <v>0.6</v>
          </cell>
          <cell r="AK73">
            <v>0.6</v>
          </cell>
          <cell r="AL73">
            <v>0.6</v>
          </cell>
          <cell r="AM73">
            <v>0.6</v>
          </cell>
          <cell r="AN73">
            <v>0.6</v>
          </cell>
          <cell r="AP73">
            <v>0.6</v>
          </cell>
          <cell r="AQ73">
            <v>0</v>
          </cell>
          <cell r="AR73">
            <v>0.6</v>
          </cell>
          <cell r="AS73">
            <v>0.6</v>
          </cell>
          <cell r="AT73">
            <v>0.6</v>
          </cell>
          <cell r="AU73">
            <v>0.6</v>
          </cell>
          <cell r="AV73">
            <v>0.6</v>
          </cell>
          <cell r="AW73">
            <v>0.6</v>
          </cell>
        </row>
        <row r="74">
          <cell r="A74">
            <v>0</v>
          </cell>
          <cell r="B74">
            <v>0</v>
          </cell>
          <cell r="C74">
            <v>0</v>
          </cell>
          <cell r="D74" t="str">
            <v>kWh totaux pondérés</v>
          </cell>
          <cell r="F74">
            <v>184005</v>
          </cell>
          <cell r="G74">
            <v>0</v>
          </cell>
          <cell r="H74">
            <v>1657842.7999999998</v>
          </cell>
          <cell r="I74">
            <v>0</v>
          </cell>
          <cell r="J74">
            <v>20308</v>
          </cell>
          <cell r="K74">
            <v>149205.44</v>
          </cell>
          <cell r="L74">
            <v>1653853.2</v>
          </cell>
          <cell r="M74">
            <v>54633</v>
          </cell>
          <cell r="O74">
            <v>181244.79999999999</v>
          </cell>
          <cell r="P74">
            <v>0</v>
          </cell>
          <cell r="Q74">
            <v>1635792.8</v>
          </cell>
          <cell r="R74">
            <v>0</v>
          </cell>
          <cell r="S74">
            <v>19699</v>
          </cell>
          <cell r="T74">
            <v>153317.85999999999</v>
          </cell>
          <cell r="U74">
            <v>1613502.8</v>
          </cell>
          <cell r="V74">
            <v>54187.799999999996</v>
          </cell>
          <cell r="X74">
            <v>177896.8</v>
          </cell>
          <cell r="Y74">
            <v>0</v>
          </cell>
          <cell r="Z74">
            <v>1609442.8</v>
          </cell>
          <cell r="AA74">
            <v>0</v>
          </cell>
          <cell r="AB74">
            <v>18978</v>
          </cell>
          <cell r="AC74">
            <v>157531.91999999998</v>
          </cell>
          <cell r="AD74">
            <v>1571447.8</v>
          </cell>
          <cell r="AE74">
            <v>53752.799999999996</v>
          </cell>
          <cell r="AG74">
            <v>175228.4</v>
          </cell>
          <cell r="AH74">
            <v>0</v>
          </cell>
          <cell r="AI74">
            <v>1588037.2</v>
          </cell>
          <cell r="AJ74">
            <v>0</v>
          </cell>
          <cell r="AK74">
            <v>18408.599999999999</v>
          </cell>
          <cell r="AL74">
            <v>161685.848</v>
          </cell>
          <cell r="AM74">
            <v>1535649.8</v>
          </cell>
          <cell r="AN74">
            <v>53328</v>
          </cell>
          <cell r="AP74">
            <v>0</v>
          </cell>
          <cell r="AQ74">
            <v>0</v>
          </cell>
          <cell r="AR74">
            <v>1744600</v>
          </cell>
          <cell r="AS74">
            <v>0</v>
          </cell>
          <cell r="AT74">
            <v>0</v>
          </cell>
          <cell r="AU74">
            <v>181594.68799999999</v>
          </cell>
          <cell r="AV74">
            <v>1505203</v>
          </cell>
          <cell r="AW74">
            <v>52913.399999999994</v>
          </cell>
        </row>
        <row r="75">
          <cell r="A75">
            <v>0</v>
          </cell>
          <cell r="B75">
            <v>0</v>
          </cell>
          <cell r="C75">
            <v>0</v>
          </cell>
          <cell r="D75" t="str">
            <v>Utilisation moyenne</v>
          </cell>
          <cell r="J75">
            <v>2970</v>
          </cell>
          <cell r="K75">
            <v>2718</v>
          </cell>
          <cell r="T75">
            <v>2718</v>
          </cell>
          <cell r="AC75">
            <v>2718</v>
          </cell>
          <cell r="AL75">
            <v>2718</v>
          </cell>
          <cell r="AU75">
            <v>2718</v>
          </cell>
        </row>
        <row r="76">
          <cell r="A76">
            <v>0</v>
          </cell>
          <cell r="B76">
            <v>0</v>
          </cell>
          <cell r="C76">
            <v>0</v>
          </cell>
          <cell r="D76" t="str">
            <v>% tension BT normal/BT &gt; 56 kVA</v>
          </cell>
          <cell r="J76">
            <v>0</v>
          </cell>
          <cell r="K76">
            <v>0.8</v>
          </cell>
          <cell r="S76">
            <v>0</v>
          </cell>
          <cell r="T76">
            <v>0.82</v>
          </cell>
          <cell r="AB76">
            <v>0</v>
          </cell>
          <cell r="AC76">
            <v>0.84</v>
          </cell>
          <cell r="AK76">
            <v>0</v>
          </cell>
          <cell r="AL76">
            <v>0.86</v>
          </cell>
          <cell r="AT76">
            <v>0</v>
          </cell>
          <cell r="AU76">
            <v>0.88</v>
          </cell>
        </row>
        <row r="77">
          <cell r="A77">
            <v>0</v>
          </cell>
          <cell r="B77">
            <v>0</v>
          </cell>
          <cell r="C77">
            <v>0</v>
          </cell>
          <cell r="D77" t="str">
            <v>facture &gt; 56 kVA dans autre tarif</v>
          </cell>
          <cell r="J77">
            <v>5043123.3942765594</v>
          </cell>
          <cell r="K77">
            <v>7394119.5136000011</v>
          </cell>
          <cell r="M77">
            <v>9242649.3920000009</v>
          </cell>
          <cell r="S77">
            <v>5336368.0839219028</v>
          </cell>
          <cell r="T77">
            <v>7421351.0132999988</v>
          </cell>
          <cell r="V77">
            <v>9050428.0649999995</v>
          </cell>
          <cell r="AB77">
            <v>5503220.0079717431</v>
          </cell>
          <cell r="AC77">
            <v>7943845.8170399992</v>
          </cell>
          <cell r="AE77">
            <v>9456959.3059999999</v>
          </cell>
          <cell r="AK77">
            <v>5801528.6543267993</v>
          </cell>
          <cell r="AL77">
            <v>8393920.79892</v>
          </cell>
          <cell r="AN77">
            <v>9760373.0219999999</v>
          </cell>
          <cell r="AT77">
            <v>0</v>
          </cell>
          <cell r="AU77">
            <v>9672641.0563200004</v>
          </cell>
          <cell r="AW77">
            <v>10991637.564000001</v>
          </cell>
        </row>
        <row r="79">
          <cell r="F79">
            <v>0</v>
          </cell>
          <cell r="G79">
            <v>0</v>
          </cell>
        </row>
        <row r="81">
          <cell r="F81">
            <v>0</v>
          </cell>
          <cell r="G81">
            <v>0</v>
          </cell>
        </row>
        <row r="82">
          <cell r="F82">
            <v>0</v>
          </cell>
          <cell r="G82">
            <v>0</v>
          </cell>
        </row>
        <row r="83">
          <cell r="F83">
            <v>0</v>
          </cell>
          <cell r="G83">
            <v>0</v>
          </cell>
        </row>
        <row r="84">
          <cell r="F84">
            <v>0</v>
          </cell>
          <cell r="G84">
            <v>0</v>
          </cell>
        </row>
        <row r="85">
          <cell r="F85">
            <v>0</v>
          </cell>
          <cell r="G85">
            <v>0</v>
          </cell>
        </row>
      </sheetData>
      <sheetData sheetId="20">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row>
        <row r="2">
          <cell r="A2">
            <v>0</v>
          </cell>
          <cell r="B2">
            <v>0</v>
          </cell>
          <cell r="C2">
            <v>0</v>
          </cell>
          <cell r="D2">
            <v>0</v>
          </cell>
          <cell r="E2" t="str">
            <v>Distribution Électricité</v>
          </cell>
          <cell r="F2">
            <v>0</v>
          </cell>
          <cell r="G2">
            <v>0</v>
          </cell>
          <cell r="H2">
            <v>0</v>
          </cell>
          <cell r="I2">
            <v>0</v>
          </cell>
          <cell r="J2">
            <v>0</v>
          </cell>
          <cell r="K2" t="str">
            <v xml:space="preserve">Tableau 15 : Détermination des tarifs </v>
          </cell>
          <cell r="L2">
            <v>0</v>
          </cell>
          <cell r="M2">
            <v>0</v>
          </cell>
          <cell r="N2">
            <v>0</v>
          </cell>
          <cell r="O2">
            <v>0</v>
          </cell>
          <cell r="P2">
            <v>0</v>
          </cell>
          <cell r="Q2" t="str">
            <v xml:space="preserve">Tableau 15 : Détermination des tarifs </v>
          </cell>
          <cell r="R2">
            <v>0</v>
          </cell>
          <cell r="S2">
            <v>0</v>
          </cell>
          <cell r="T2">
            <v>0</v>
          </cell>
          <cell r="U2">
            <v>0</v>
          </cell>
          <cell r="V2">
            <v>0</v>
          </cell>
          <cell r="W2" t="str">
            <v xml:space="preserve">Tableau 15 : Détermination des tarifs </v>
          </cell>
          <cell r="X2">
            <v>0</v>
          </cell>
          <cell r="Y2">
            <v>0</v>
          </cell>
          <cell r="Z2">
            <v>0</v>
          </cell>
          <cell r="AA2">
            <v>0</v>
          </cell>
          <cell r="AB2">
            <v>0</v>
          </cell>
          <cell r="AC2" t="str">
            <v xml:space="preserve">Tableau 15 : Détermination des tarifs </v>
          </cell>
          <cell r="AD2">
            <v>0</v>
          </cell>
          <cell r="AE2">
            <v>0</v>
          </cell>
          <cell r="AF2">
            <v>0</v>
          </cell>
          <cell r="AG2">
            <v>0</v>
          </cell>
          <cell r="AH2">
            <v>0</v>
          </cell>
          <cell r="AI2" t="str">
            <v xml:space="preserve">Tableau 15 : Détermination des tarifs </v>
          </cell>
        </row>
        <row r="3">
          <cell r="A3">
            <v>0</v>
          </cell>
          <cell r="B3">
            <v>0</v>
          </cell>
          <cell r="C3" t="str">
            <v>NoPrint</v>
          </cell>
          <cell r="D3">
            <v>0</v>
          </cell>
          <cell r="E3">
            <v>0</v>
          </cell>
          <cell r="F3">
            <v>2020</v>
          </cell>
          <cell r="G3">
            <v>0.8</v>
          </cell>
          <cell r="H3">
            <v>0.7</v>
          </cell>
          <cell r="I3">
            <v>0.5</v>
          </cell>
          <cell r="J3">
            <v>0</v>
          </cell>
          <cell r="K3">
            <v>0</v>
          </cell>
          <cell r="L3">
            <v>2021</v>
          </cell>
          <cell r="M3">
            <v>0.8</v>
          </cell>
          <cell r="N3">
            <v>0.7</v>
          </cell>
          <cell r="O3">
            <v>0.5</v>
          </cell>
          <cell r="P3">
            <v>0</v>
          </cell>
          <cell r="Q3">
            <v>0</v>
          </cell>
          <cell r="R3">
            <v>2022</v>
          </cell>
          <cell r="S3">
            <v>0.8</v>
          </cell>
          <cell r="T3">
            <v>0.7</v>
          </cell>
          <cell r="U3">
            <v>0.5</v>
          </cell>
          <cell r="V3">
            <v>0</v>
          </cell>
          <cell r="W3">
            <v>0</v>
          </cell>
          <cell r="X3">
            <v>2023</v>
          </cell>
          <cell r="Y3">
            <v>0.8</v>
          </cell>
          <cell r="Z3">
            <v>0.7</v>
          </cell>
          <cell r="AA3">
            <v>0.5</v>
          </cell>
          <cell r="AB3">
            <v>0</v>
          </cell>
          <cell r="AC3">
            <v>0</v>
          </cell>
          <cell r="AD3">
            <v>2024</v>
          </cell>
          <cell r="AE3">
            <v>0.8</v>
          </cell>
          <cell r="AF3">
            <v>0.7</v>
          </cell>
          <cell r="AG3">
            <v>0.5</v>
          </cell>
          <cell r="AH3">
            <v>0</v>
          </cell>
          <cell r="AI3">
            <v>0</v>
          </cell>
        </row>
        <row r="4">
          <cell r="A4">
            <v>0</v>
          </cell>
          <cell r="B4">
            <v>0</v>
          </cell>
          <cell r="C4">
            <v>0</v>
          </cell>
          <cell r="F4" t="str">
            <v>Prévision 2020</v>
          </cell>
          <cell r="G4">
            <v>0</v>
          </cell>
          <cell r="H4">
            <v>0</v>
          </cell>
          <cell r="I4">
            <v>0</v>
          </cell>
          <cell r="J4">
            <v>0</v>
          </cell>
          <cell r="K4">
            <v>0</v>
          </cell>
          <cell r="L4" t="str">
            <v>Prévision 2021</v>
          </cell>
          <cell r="M4">
            <v>0</v>
          </cell>
          <cell r="N4">
            <v>0</v>
          </cell>
          <cell r="O4">
            <v>0</v>
          </cell>
          <cell r="P4">
            <v>0</v>
          </cell>
          <cell r="Q4">
            <v>0</v>
          </cell>
          <cell r="R4" t="str">
            <v>Prévision 2022</v>
          </cell>
          <cell r="S4">
            <v>0</v>
          </cell>
          <cell r="T4">
            <v>0</v>
          </cell>
          <cell r="U4">
            <v>0</v>
          </cell>
          <cell r="V4">
            <v>0</v>
          </cell>
          <cell r="W4">
            <v>0</v>
          </cell>
          <cell r="X4" t="str">
            <v>Prévision 2023</v>
          </cell>
          <cell r="Y4">
            <v>0</v>
          </cell>
          <cell r="Z4">
            <v>0</v>
          </cell>
          <cell r="AA4">
            <v>0</v>
          </cell>
          <cell r="AB4">
            <v>0</v>
          </cell>
          <cell r="AC4">
            <v>0</v>
          </cell>
          <cell r="AD4" t="str">
            <v>Prévision 2024</v>
          </cell>
          <cell r="AE4">
            <v>0</v>
          </cell>
          <cell r="AF4">
            <v>0</v>
          </cell>
          <cell r="AG4">
            <v>0</v>
          </cell>
          <cell r="AH4">
            <v>0</v>
          </cell>
          <cell r="AI4">
            <v>0</v>
          </cell>
        </row>
        <row r="5">
          <cell r="A5">
            <v>0</v>
          </cell>
          <cell r="B5">
            <v>0</v>
          </cell>
          <cell r="C5">
            <v>0</v>
          </cell>
          <cell r="F5" t="str">
            <v>Tarif 1</v>
          </cell>
          <cell r="G5" t="str">
            <v>Tarif 2</v>
          </cell>
          <cell r="H5" t="str">
            <v>Tarif 3</v>
          </cell>
          <cell r="I5" t="str">
            <v>Tarif 4</v>
          </cell>
          <cell r="J5" t="str">
            <v>Tarif 5</v>
          </cell>
          <cell r="K5" t="str">
            <v>TOTAL</v>
          </cell>
          <cell r="L5" t="str">
            <v>Tarif 1</v>
          </cell>
          <cell r="M5" t="str">
            <v>Tarif 2</v>
          </cell>
          <cell r="N5" t="str">
            <v>Tarif 3</v>
          </cell>
          <cell r="O5" t="str">
            <v>Tarif 4</v>
          </cell>
          <cell r="P5" t="str">
            <v>Tarif 5</v>
          </cell>
          <cell r="Q5" t="str">
            <v>TOTAL</v>
          </cell>
          <cell r="R5" t="str">
            <v>Tarif 1</v>
          </cell>
          <cell r="S5" t="str">
            <v>Tarif 2</v>
          </cell>
          <cell r="T5" t="str">
            <v>Tarif 3</v>
          </cell>
          <cell r="U5" t="str">
            <v>Tarif 4</v>
          </cell>
          <cell r="V5" t="str">
            <v>Tarif 5</v>
          </cell>
          <cell r="W5" t="str">
            <v>TOTAL</v>
          </cell>
          <cell r="X5" t="str">
            <v>Tarif 1</v>
          </cell>
          <cell r="Y5" t="str">
            <v>Tarif 2</v>
          </cell>
          <cell r="Z5" t="str">
            <v>Tarif 3</v>
          </cell>
          <cell r="AA5" t="str">
            <v>Tarif 4</v>
          </cell>
          <cell r="AB5" t="str">
            <v>Tarif 5</v>
          </cell>
          <cell r="AC5" t="str">
            <v>TOTAL</v>
          </cell>
          <cell r="AD5" t="str">
            <v>Tarif 1</v>
          </cell>
          <cell r="AE5" t="str">
            <v>Tarif 2</v>
          </cell>
          <cell r="AF5" t="str">
            <v>Tarif 3</v>
          </cell>
          <cell r="AG5" t="str">
            <v>Tarif 4</v>
          </cell>
          <cell r="AH5" t="str">
            <v>Tarif 5</v>
          </cell>
          <cell r="AI5" t="str">
            <v>TOTAL</v>
          </cell>
        </row>
        <row r="6">
          <cell r="A6">
            <v>0</v>
          </cell>
          <cell r="B6">
            <v>0</v>
          </cell>
          <cell r="C6">
            <v>0</v>
          </cell>
          <cell r="D6" t="str">
            <v>Tarif d'application jusqu'à</v>
          </cell>
          <cell r="E6" t="str">
            <v>kWh/an</v>
          </cell>
          <cell r="F6">
            <v>5000</v>
          </cell>
          <cell r="G6">
            <v>150000</v>
          </cell>
          <cell r="H6">
            <v>1000000</v>
          </cell>
          <cell r="I6">
            <v>10000000</v>
          </cell>
          <cell r="J6">
            <v>0</v>
          </cell>
          <cell r="K6">
            <v>0</v>
          </cell>
          <cell r="L6">
            <v>5000</v>
          </cell>
          <cell r="M6">
            <v>150000</v>
          </cell>
          <cell r="N6">
            <v>1000000</v>
          </cell>
          <cell r="O6">
            <v>10000000</v>
          </cell>
          <cell r="P6">
            <v>0</v>
          </cell>
          <cell r="Q6">
            <v>0</v>
          </cell>
          <cell r="R6">
            <v>5000</v>
          </cell>
          <cell r="S6">
            <v>150000</v>
          </cell>
          <cell r="T6">
            <v>1000000</v>
          </cell>
          <cell r="U6">
            <v>10000000</v>
          </cell>
          <cell r="V6">
            <v>0</v>
          </cell>
          <cell r="W6">
            <v>0</v>
          </cell>
          <cell r="X6">
            <v>5000</v>
          </cell>
          <cell r="Y6">
            <v>150000</v>
          </cell>
          <cell r="Z6">
            <v>1000000</v>
          </cell>
          <cell r="AA6">
            <v>10000000</v>
          </cell>
          <cell r="AB6">
            <v>0</v>
          </cell>
          <cell r="AC6">
            <v>0</v>
          </cell>
          <cell r="AD6">
            <v>5000</v>
          </cell>
          <cell r="AE6">
            <v>150000</v>
          </cell>
          <cell r="AF6">
            <v>1000000</v>
          </cell>
          <cell r="AG6">
            <v>10000000</v>
          </cell>
          <cell r="AH6">
            <v>0</v>
          </cell>
          <cell r="AI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row>
        <row r="8">
          <cell r="A8">
            <v>0</v>
          </cell>
          <cell r="B8">
            <v>0</v>
          </cell>
          <cell r="C8">
            <v>0</v>
          </cell>
          <cell r="D8" t="str">
            <v>Consommation</v>
          </cell>
          <cell r="E8" t="str">
            <v>MWh</v>
          </cell>
          <cell r="F8">
            <v>226607</v>
          </cell>
          <cell r="G8">
            <v>0</v>
          </cell>
          <cell r="H8">
            <v>2007936</v>
          </cell>
          <cell r="I8">
            <v>0</v>
          </cell>
          <cell r="J8">
            <v>24766</v>
          </cell>
          <cell r="K8">
            <v>2259309</v>
          </cell>
          <cell r="L8">
            <v>223208</v>
          </cell>
          <cell r="M8">
            <v>0</v>
          </cell>
          <cell r="N8">
            <v>1981230</v>
          </cell>
          <cell r="O8">
            <v>0</v>
          </cell>
          <cell r="P8">
            <v>24023</v>
          </cell>
          <cell r="Q8">
            <v>2228461</v>
          </cell>
          <cell r="R8">
            <v>219860</v>
          </cell>
          <cell r="S8">
            <v>0</v>
          </cell>
          <cell r="T8">
            <v>1954880</v>
          </cell>
          <cell r="U8">
            <v>0</v>
          </cell>
          <cell r="V8">
            <v>23302</v>
          </cell>
          <cell r="W8">
            <v>2198042</v>
          </cell>
          <cell r="X8">
            <v>216562</v>
          </cell>
          <cell r="Y8">
            <v>0</v>
          </cell>
          <cell r="Z8">
            <v>1928880</v>
          </cell>
          <cell r="AA8">
            <v>0</v>
          </cell>
          <cell r="AB8">
            <v>22603</v>
          </cell>
          <cell r="AC8">
            <v>2168045</v>
          </cell>
          <cell r="AD8">
            <v>213314</v>
          </cell>
          <cell r="AE8">
            <v>0</v>
          </cell>
          <cell r="AF8">
            <v>1903226</v>
          </cell>
          <cell r="AG8">
            <v>0</v>
          </cell>
          <cell r="AH8">
            <v>21925</v>
          </cell>
          <cell r="AI8">
            <v>2138465</v>
          </cell>
        </row>
        <row r="9">
          <cell r="A9">
            <v>0</v>
          </cell>
          <cell r="B9">
            <v>0</v>
          </cell>
          <cell r="C9">
            <v>0</v>
          </cell>
          <cell r="D9" t="str">
            <v>Tarifs Utilisation du réseau de distribution</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row>
        <row r="10">
          <cell r="A10">
            <v>0</v>
          </cell>
          <cell r="B10">
            <v>0</v>
          </cell>
          <cell r="C10">
            <v>0</v>
          </cell>
          <cell r="D10" t="str">
            <v>Coûts imputés</v>
          </cell>
          <cell r="E10" t="str">
            <v>EUR</v>
          </cell>
          <cell r="F10">
            <v>141794445.92000002</v>
          </cell>
          <cell r="G10">
            <v>0</v>
          </cell>
          <cell r="H10">
            <v>0</v>
          </cell>
          <cell r="I10">
            <v>0</v>
          </cell>
          <cell r="J10">
            <v>0</v>
          </cell>
          <cell r="K10">
            <v>141794445.92000002</v>
          </cell>
          <cell r="L10">
            <v>139224691.21000001</v>
          </cell>
          <cell r="M10">
            <v>0</v>
          </cell>
          <cell r="N10">
            <v>0</v>
          </cell>
          <cell r="O10">
            <v>0</v>
          </cell>
          <cell r="P10">
            <v>0</v>
          </cell>
          <cell r="Q10">
            <v>139224691.21000001</v>
          </cell>
          <cell r="R10">
            <v>142687643.98000002</v>
          </cell>
          <cell r="S10">
            <v>0</v>
          </cell>
          <cell r="T10">
            <v>0</v>
          </cell>
          <cell r="U10">
            <v>0</v>
          </cell>
          <cell r="V10">
            <v>0</v>
          </cell>
          <cell r="W10">
            <v>142687643.98000002</v>
          </cell>
          <cell r="X10">
            <v>144856549.72999996</v>
          </cell>
          <cell r="Y10">
            <v>0</v>
          </cell>
          <cell r="Z10">
            <v>0</v>
          </cell>
          <cell r="AA10">
            <v>0</v>
          </cell>
          <cell r="AB10">
            <v>0</v>
          </cell>
          <cell r="AC10">
            <v>144856549.72999996</v>
          </cell>
          <cell r="AD10">
            <v>147659368.36999997</v>
          </cell>
          <cell r="AE10">
            <v>0</v>
          </cell>
          <cell r="AF10">
            <v>0</v>
          </cell>
          <cell r="AG10">
            <v>0</v>
          </cell>
          <cell r="AH10">
            <v>0</v>
          </cell>
          <cell r="AI10">
            <v>147659368.36999997</v>
          </cell>
        </row>
        <row r="11">
          <cell r="A11">
            <v>0</v>
          </cell>
          <cell r="B11">
            <v>0</v>
          </cell>
          <cell r="C11">
            <v>0</v>
          </cell>
          <cell r="D11" t="str">
            <v>Redevance annuelle</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A12">
            <v>0</v>
          </cell>
          <cell r="B12">
            <v>0</v>
          </cell>
          <cell r="C12">
            <v>0</v>
          </cell>
          <cell r="D12" t="str">
            <v>Nombre d'EAN</v>
          </cell>
          <cell r="E12">
            <v>0</v>
          </cell>
          <cell r="F12">
            <v>8</v>
          </cell>
          <cell r="G12">
            <v>2796</v>
          </cell>
          <cell r="H12">
            <v>209</v>
          </cell>
          <cell r="I12">
            <v>653551</v>
          </cell>
          <cell r="J12">
            <v>426</v>
          </cell>
          <cell r="K12">
            <v>0</v>
          </cell>
          <cell r="L12">
            <v>9</v>
          </cell>
          <cell r="M12">
            <v>2784</v>
          </cell>
          <cell r="N12">
            <v>208</v>
          </cell>
          <cell r="O12">
            <v>659318</v>
          </cell>
          <cell r="P12" t="str">
            <v>n.d.</v>
          </cell>
          <cell r="Q12">
            <v>0</v>
          </cell>
          <cell r="R12">
            <v>8</v>
          </cell>
          <cell r="S12">
            <v>2783</v>
          </cell>
          <cell r="T12">
            <v>202</v>
          </cell>
          <cell r="U12">
            <v>664971</v>
          </cell>
          <cell r="V12" t="str">
            <v>n.d.</v>
          </cell>
          <cell r="W12">
            <v>0</v>
          </cell>
          <cell r="X12">
            <v>8</v>
          </cell>
          <cell r="Y12">
            <v>2772</v>
          </cell>
          <cell r="Z12">
            <v>196</v>
          </cell>
          <cell r="AA12">
            <v>670672</v>
          </cell>
          <cell r="AB12" t="str">
            <v>n.d.</v>
          </cell>
          <cell r="AC12">
            <v>0</v>
          </cell>
          <cell r="AD12">
            <v>8</v>
          </cell>
          <cell r="AE12">
            <v>2761</v>
          </cell>
          <cell r="AF12">
            <v>190</v>
          </cell>
          <cell r="AG12">
            <v>676423</v>
          </cell>
          <cell r="AH12" t="str">
            <v>n.d.</v>
          </cell>
          <cell r="AI12">
            <v>0</v>
          </cell>
        </row>
        <row r="13">
          <cell r="A13" t="str">
            <v>F</v>
          </cell>
          <cell r="B13">
            <v>13</v>
          </cell>
          <cell r="C13">
            <v>0</v>
          </cell>
          <cell r="D13" t="str">
            <v>Tarif</v>
          </cell>
          <cell r="E13" t="str">
            <v>EUR/an</v>
          </cell>
          <cell r="F13">
            <v>3</v>
          </cell>
          <cell r="G13">
            <v>49.08</v>
          </cell>
          <cell r="H13">
            <v>808.68</v>
          </cell>
          <cell r="I13">
            <v>2245.3199999999997</v>
          </cell>
          <cell r="J13">
            <v>4988.72</v>
          </cell>
          <cell r="K13">
            <v>0</v>
          </cell>
          <cell r="L13">
            <v>3.12</v>
          </cell>
          <cell r="M13">
            <v>51.359999999999992</v>
          </cell>
          <cell r="N13">
            <v>834.36</v>
          </cell>
          <cell r="O13">
            <v>2422.44</v>
          </cell>
          <cell r="P13">
            <v>5054.88</v>
          </cell>
          <cell r="Q13">
            <v>0</v>
          </cell>
          <cell r="R13">
            <v>3.24</v>
          </cell>
          <cell r="S13">
            <v>53.4</v>
          </cell>
          <cell r="T13">
            <v>862.31999999999994</v>
          </cell>
          <cell r="U13">
            <v>2566.5600000000004</v>
          </cell>
          <cell r="V13">
            <v>5076.88</v>
          </cell>
          <cell r="W13">
            <v>0</v>
          </cell>
          <cell r="X13">
            <v>3.36</v>
          </cell>
          <cell r="Y13">
            <v>54.36</v>
          </cell>
          <cell r="Z13">
            <v>877.08</v>
          </cell>
          <cell r="AA13">
            <v>2638.6800000000003</v>
          </cell>
          <cell r="AB13">
            <v>5101.24</v>
          </cell>
          <cell r="AC13">
            <v>0</v>
          </cell>
          <cell r="AD13">
            <v>3.48</v>
          </cell>
          <cell r="AE13">
            <v>54.36</v>
          </cell>
          <cell r="AF13">
            <v>879.72</v>
          </cell>
          <cell r="AG13">
            <v>2651.04</v>
          </cell>
          <cell r="AH13">
            <v>5129.72</v>
          </cell>
          <cell r="AI13">
            <v>0</v>
          </cell>
        </row>
        <row r="14">
          <cell r="A14">
            <v>0</v>
          </cell>
          <cell r="B14">
            <v>0</v>
          </cell>
          <cell r="C14">
            <v>0</v>
          </cell>
          <cell r="D14" t="str">
            <v>Recettes</v>
          </cell>
          <cell r="E14" t="str">
            <v>EUR</v>
          </cell>
          <cell r="F14">
            <v>24</v>
          </cell>
          <cell r="G14">
            <v>137227.68</v>
          </cell>
          <cell r="H14">
            <v>169014.12</v>
          </cell>
          <cell r="I14">
            <v>1467431131.3199999</v>
          </cell>
          <cell r="J14">
            <v>2125194.7200000002</v>
          </cell>
          <cell r="K14">
            <v>1469862591.8399999</v>
          </cell>
          <cell r="L14">
            <v>28.08</v>
          </cell>
          <cell r="M14">
            <v>142986.23999999999</v>
          </cell>
          <cell r="N14">
            <v>173546.88</v>
          </cell>
          <cell r="O14">
            <v>1597158295.9200001</v>
          </cell>
          <cell r="P14" t="e">
            <v>#VALUE!</v>
          </cell>
          <cell r="Q14" t="e">
            <v>#VALUE!</v>
          </cell>
          <cell r="R14">
            <v>25.92</v>
          </cell>
          <cell r="S14">
            <v>148612.20000000001</v>
          </cell>
          <cell r="T14">
            <v>174188.64</v>
          </cell>
          <cell r="U14">
            <v>1706687969.76</v>
          </cell>
          <cell r="V14" t="e">
            <v>#VALUE!</v>
          </cell>
          <cell r="W14" t="e">
            <v>#VALUE!</v>
          </cell>
          <cell r="X14">
            <v>26.88</v>
          </cell>
          <cell r="Y14">
            <v>150685.92000000001</v>
          </cell>
          <cell r="Z14">
            <v>171907.68</v>
          </cell>
          <cell r="AA14">
            <v>1769688792.96</v>
          </cell>
          <cell r="AB14" t="e">
            <v>#VALUE!</v>
          </cell>
          <cell r="AC14" t="e">
            <v>#VALUE!</v>
          </cell>
          <cell r="AD14">
            <v>27.84</v>
          </cell>
          <cell r="AE14">
            <v>150087.96</v>
          </cell>
          <cell r="AF14">
            <v>167146.79999999999</v>
          </cell>
          <cell r="AG14">
            <v>1793224429.9200001</v>
          </cell>
          <cell r="AH14" t="e">
            <v>#VALUE!</v>
          </cell>
          <cell r="AI14" t="e">
            <v>#VALUE!</v>
          </cell>
        </row>
        <row r="15">
          <cell r="A15">
            <v>0</v>
          </cell>
          <cell r="B15">
            <v>0</v>
          </cell>
          <cell r="C15">
            <v>0</v>
          </cell>
          <cell r="D15" t="str">
            <v>Tarif de base</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row>
        <row r="16">
          <cell r="A16">
            <v>0</v>
          </cell>
          <cell r="B16">
            <v>0</v>
          </cell>
          <cell r="C16">
            <v>0</v>
          </cell>
          <cell r="D16" t="str">
            <v>Consommation</v>
          </cell>
          <cell r="E16" t="str">
            <v>MWh</v>
          </cell>
          <cell r="F16">
            <v>226607</v>
          </cell>
          <cell r="G16">
            <v>0</v>
          </cell>
          <cell r="H16">
            <v>2007936</v>
          </cell>
          <cell r="I16">
            <v>0</v>
          </cell>
          <cell r="J16">
            <v>24766</v>
          </cell>
          <cell r="K16">
            <v>0</v>
          </cell>
          <cell r="L16">
            <v>223208</v>
          </cell>
          <cell r="M16">
            <v>0</v>
          </cell>
          <cell r="N16">
            <v>1981230</v>
          </cell>
          <cell r="O16">
            <v>0</v>
          </cell>
          <cell r="P16">
            <v>24023</v>
          </cell>
          <cell r="Q16">
            <v>0</v>
          </cell>
          <cell r="R16">
            <v>219860</v>
          </cell>
          <cell r="S16">
            <v>0</v>
          </cell>
          <cell r="T16">
            <v>1954880</v>
          </cell>
          <cell r="U16">
            <v>0</v>
          </cell>
          <cell r="V16">
            <v>23302</v>
          </cell>
          <cell r="W16">
            <v>0</v>
          </cell>
          <cell r="X16">
            <v>216562</v>
          </cell>
          <cell r="Y16">
            <v>0</v>
          </cell>
          <cell r="Z16">
            <v>1928880</v>
          </cell>
          <cell r="AA16">
            <v>0</v>
          </cell>
          <cell r="AB16">
            <v>22603</v>
          </cell>
          <cell r="AC16">
            <v>0</v>
          </cell>
          <cell r="AD16">
            <v>213314</v>
          </cell>
          <cell r="AE16">
            <v>0</v>
          </cell>
          <cell r="AF16">
            <v>1903226</v>
          </cell>
          <cell r="AG16">
            <v>0</v>
          </cell>
          <cell r="AH16">
            <v>21925</v>
          </cell>
          <cell r="AI16">
            <v>0</v>
          </cell>
        </row>
        <row r="17">
          <cell r="A17" t="str">
            <v>B</v>
          </cell>
          <cell r="B17">
            <v>17</v>
          </cell>
          <cell r="C17">
            <v>0</v>
          </cell>
          <cell r="D17" t="str">
            <v>Tarif</v>
          </cell>
          <cell r="E17" t="str">
            <v>EUR/kWh</v>
          </cell>
          <cell r="F17">
            <v>1.9009000000000002E-2</v>
          </cell>
          <cell r="G17">
            <v>8.8540000000000008E-3</v>
          </cell>
          <cell r="H17">
            <v>3.2239999999999999E-3</v>
          </cell>
          <cell r="I17">
            <v>1.9989999999999999E-3</v>
          </cell>
          <cell r="J17">
            <v>1.4992499999999999E-3</v>
          </cell>
          <cell r="K17">
            <v>0</v>
          </cell>
          <cell r="L17">
            <v>1.7427000000000002E-2</v>
          </cell>
          <cell r="M17">
            <v>8.1980000000000004E-3</v>
          </cell>
          <cell r="N17">
            <v>3.1849999999999999E-3</v>
          </cell>
          <cell r="O17">
            <v>1.7290000000000001E-3</v>
          </cell>
          <cell r="P17">
            <v>1.2967500000000002E-3</v>
          </cell>
          <cell r="Q17">
            <v>0</v>
          </cell>
          <cell r="R17">
            <v>1.821E-2</v>
          </cell>
          <cell r="S17">
            <v>8.5869999999999991E-3</v>
          </cell>
          <cell r="T17">
            <v>3.3969999999999998E-3</v>
          </cell>
          <cell r="U17">
            <v>1.8159999999999999E-3</v>
          </cell>
          <cell r="V17">
            <v>1.3619999999999999E-3</v>
          </cell>
          <cell r="W17">
            <v>0</v>
          </cell>
          <cell r="X17">
            <v>1.8655999999999999E-2</v>
          </cell>
          <cell r="Y17">
            <v>8.848E-3</v>
          </cell>
          <cell r="Z17">
            <v>3.5539999999999999E-3</v>
          </cell>
          <cell r="AA17">
            <v>1.8940000000000001E-3</v>
          </cell>
          <cell r="AB17">
            <v>1.4205000000000001E-3</v>
          </cell>
          <cell r="AC17">
            <v>0</v>
          </cell>
          <cell r="AD17">
            <v>1.8811000000000001E-2</v>
          </cell>
          <cell r="AE17">
            <v>8.9750000000000003E-3</v>
          </cell>
          <cell r="AF17">
            <v>3.6519999999999999E-3</v>
          </cell>
          <cell r="AG17">
            <v>1.954E-3</v>
          </cell>
          <cell r="AH17">
            <v>1.4655E-3</v>
          </cell>
          <cell r="AI17">
            <v>0</v>
          </cell>
        </row>
        <row r="18">
          <cell r="A18">
            <v>0</v>
          </cell>
          <cell r="B18">
            <v>0</v>
          </cell>
          <cell r="C18">
            <v>0</v>
          </cell>
          <cell r="D18" t="str">
            <v>Recettes</v>
          </cell>
          <cell r="E18" t="str">
            <v>EUR</v>
          </cell>
          <cell r="F18">
            <v>4307572.46</v>
          </cell>
          <cell r="G18">
            <v>0</v>
          </cell>
          <cell r="H18">
            <v>6473585.6600000001</v>
          </cell>
          <cell r="I18">
            <v>0</v>
          </cell>
          <cell r="J18">
            <v>37130.43</v>
          </cell>
          <cell r="K18">
            <v>10818288.550000001</v>
          </cell>
          <cell r="L18">
            <v>3889845.82</v>
          </cell>
          <cell r="M18">
            <v>0</v>
          </cell>
          <cell r="N18">
            <v>6310217.5499999998</v>
          </cell>
          <cell r="O18">
            <v>0</v>
          </cell>
          <cell r="P18">
            <v>31151.83</v>
          </cell>
          <cell r="Q18">
            <v>10231215.199999999</v>
          </cell>
          <cell r="R18">
            <v>4003650.6</v>
          </cell>
          <cell r="S18">
            <v>0</v>
          </cell>
          <cell r="T18">
            <v>6640727.3600000003</v>
          </cell>
          <cell r="U18">
            <v>0</v>
          </cell>
          <cell r="V18">
            <v>31737.32</v>
          </cell>
          <cell r="W18">
            <v>10676115.280000001</v>
          </cell>
          <cell r="X18">
            <v>4040180.67</v>
          </cell>
          <cell r="Y18">
            <v>0</v>
          </cell>
          <cell r="Z18">
            <v>6855239.5199999996</v>
          </cell>
          <cell r="AA18">
            <v>0</v>
          </cell>
          <cell r="AB18">
            <v>32107.56</v>
          </cell>
          <cell r="AC18">
            <v>10927527.75</v>
          </cell>
          <cell r="AD18">
            <v>4012649.65</v>
          </cell>
          <cell r="AE18">
            <v>0</v>
          </cell>
          <cell r="AF18">
            <v>6950581.3499999996</v>
          </cell>
          <cell r="AG18">
            <v>0</v>
          </cell>
          <cell r="AH18">
            <v>32131.09</v>
          </cell>
          <cell r="AI18">
            <v>10995362.09</v>
          </cell>
        </row>
        <row r="19">
          <cell r="A19">
            <v>0</v>
          </cell>
          <cell r="B19">
            <v>0</v>
          </cell>
          <cell r="C19">
            <v>0</v>
          </cell>
          <cell r="D19" t="str">
            <v xml:space="preserve">Recettes totales </v>
          </cell>
          <cell r="E19" t="str">
            <v>EUR</v>
          </cell>
          <cell r="F19">
            <v>4307596.46</v>
          </cell>
          <cell r="G19">
            <v>137227.68</v>
          </cell>
          <cell r="H19">
            <v>6642599.7800000003</v>
          </cell>
          <cell r="I19">
            <v>1467431131.3199999</v>
          </cell>
          <cell r="J19">
            <v>2162325.1500000004</v>
          </cell>
          <cell r="K19">
            <v>1480680880.3900001</v>
          </cell>
          <cell r="L19">
            <v>3889873.9</v>
          </cell>
          <cell r="M19">
            <v>142986.23999999999</v>
          </cell>
          <cell r="N19">
            <v>6483764.4299999997</v>
          </cell>
          <cell r="O19">
            <v>1597158295.9200001</v>
          </cell>
          <cell r="P19" t="e">
            <v>#VALUE!</v>
          </cell>
          <cell r="Q19" t="e">
            <v>#VALUE!</v>
          </cell>
          <cell r="R19">
            <v>4003676.52</v>
          </cell>
          <cell r="S19">
            <v>148612.20000000001</v>
          </cell>
          <cell r="T19">
            <v>6814916</v>
          </cell>
          <cell r="U19">
            <v>1706687969.76</v>
          </cell>
          <cell r="V19" t="e">
            <v>#VALUE!</v>
          </cell>
          <cell r="W19" t="e">
            <v>#VALUE!</v>
          </cell>
          <cell r="X19">
            <v>4040207.55</v>
          </cell>
          <cell r="Y19">
            <v>150685.92000000001</v>
          </cell>
          <cell r="Z19">
            <v>7027147.1999999993</v>
          </cell>
          <cell r="AA19">
            <v>1769688792.96</v>
          </cell>
          <cell r="AB19" t="e">
            <v>#VALUE!</v>
          </cell>
          <cell r="AC19" t="e">
            <v>#VALUE!</v>
          </cell>
          <cell r="AD19">
            <v>4012677.4899999998</v>
          </cell>
          <cell r="AE19">
            <v>150087.96</v>
          </cell>
          <cell r="AF19">
            <v>7117728.1499999994</v>
          </cell>
          <cell r="AG19">
            <v>1793224429.9200001</v>
          </cell>
          <cell r="AH19" t="e">
            <v>#VALUE!</v>
          </cell>
          <cell r="AI19" t="e">
            <v>#VALUE!</v>
          </cell>
        </row>
        <row r="20">
          <cell r="A20">
            <v>0</v>
          </cell>
          <cell r="B20">
            <v>0</v>
          </cell>
          <cell r="C20">
            <v>0</v>
          </cell>
          <cell r="D20" t="str">
            <v>Tarif Relevé &amp; comptage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row>
        <row r="21">
          <cell r="A21">
            <v>0</v>
          </cell>
          <cell r="B21">
            <v>0</v>
          </cell>
          <cell r="C21">
            <v>0</v>
          </cell>
          <cell r="D21" t="str">
            <v>Coûts imputés</v>
          </cell>
          <cell r="E21" t="str">
            <v>EUR</v>
          </cell>
          <cell r="F21">
            <v>9898048.1999999993</v>
          </cell>
          <cell r="G21">
            <v>0</v>
          </cell>
          <cell r="H21">
            <v>0</v>
          </cell>
          <cell r="I21">
            <v>0</v>
          </cell>
          <cell r="J21">
            <v>0</v>
          </cell>
          <cell r="K21">
            <v>9898048.1999999993</v>
          </cell>
          <cell r="L21">
            <v>10011707.229999997</v>
          </cell>
          <cell r="M21">
            <v>0</v>
          </cell>
          <cell r="N21">
            <v>0</v>
          </cell>
          <cell r="O21">
            <v>0</v>
          </cell>
          <cell r="P21">
            <v>0</v>
          </cell>
          <cell r="Q21">
            <v>10011707.229999997</v>
          </cell>
          <cell r="R21">
            <v>10086804.98</v>
          </cell>
          <cell r="S21">
            <v>0</v>
          </cell>
          <cell r="T21">
            <v>0</v>
          </cell>
          <cell r="U21">
            <v>0</v>
          </cell>
          <cell r="V21">
            <v>0</v>
          </cell>
          <cell r="W21">
            <v>10086804.98</v>
          </cell>
          <cell r="X21">
            <v>10077928.01</v>
          </cell>
          <cell r="Y21">
            <v>0</v>
          </cell>
          <cell r="Z21">
            <v>0</v>
          </cell>
          <cell r="AA21">
            <v>0</v>
          </cell>
          <cell r="AB21">
            <v>0</v>
          </cell>
          <cell r="AC21">
            <v>10077928.01</v>
          </cell>
          <cell r="AD21">
            <v>10119404.440000003</v>
          </cell>
          <cell r="AE21">
            <v>0</v>
          </cell>
          <cell r="AF21">
            <v>0</v>
          </cell>
          <cell r="AG21">
            <v>0</v>
          </cell>
          <cell r="AH21">
            <v>0</v>
          </cell>
          <cell r="AI21">
            <v>10119404.440000003</v>
          </cell>
        </row>
        <row r="22">
          <cell r="A22">
            <v>0</v>
          </cell>
          <cell r="B22">
            <v>0</v>
          </cell>
          <cell r="C22">
            <v>0</v>
          </cell>
          <cell r="D22" t="str">
            <v>Nombre de compteurs AMR</v>
          </cell>
          <cell r="E22">
            <v>0</v>
          </cell>
          <cell r="F22">
            <v>0</v>
          </cell>
          <cell r="G22">
            <v>0</v>
          </cell>
          <cell r="H22">
            <v>0</v>
          </cell>
          <cell r="I22">
            <v>0</v>
          </cell>
          <cell r="J22">
            <v>202</v>
          </cell>
          <cell r="K22">
            <v>202</v>
          </cell>
          <cell r="L22">
            <v>0</v>
          </cell>
          <cell r="M22">
            <v>0</v>
          </cell>
          <cell r="N22">
            <v>0</v>
          </cell>
          <cell r="O22">
            <v>0</v>
          </cell>
          <cell r="P22">
            <v>196</v>
          </cell>
          <cell r="Q22">
            <v>196</v>
          </cell>
          <cell r="R22">
            <v>0</v>
          </cell>
          <cell r="S22">
            <v>0</v>
          </cell>
          <cell r="T22">
            <v>0</v>
          </cell>
          <cell r="U22">
            <v>0</v>
          </cell>
          <cell r="V22">
            <v>190</v>
          </cell>
          <cell r="W22">
            <v>190</v>
          </cell>
          <cell r="X22">
            <v>0</v>
          </cell>
          <cell r="Y22">
            <v>0</v>
          </cell>
          <cell r="Z22">
            <v>0</v>
          </cell>
          <cell r="AA22">
            <v>0</v>
          </cell>
          <cell r="AB22">
            <v>184</v>
          </cell>
          <cell r="AC22">
            <v>184</v>
          </cell>
          <cell r="AD22">
            <v>0</v>
          </cell>
          <cell r="AE22">
            <v>0</v>
          </cell>
          <cell r="AF22">
            <v>0</v>
          </cell>
          <cell r="AG22">
            <v>0</v>
          </cell>
          <cell r="AH22">
            <v>178</v>
          </cell>
          <cell r="AI22">
            <v>178</v>
          </cell>
        </row>
        <row r="23">
          <cell r="A23" t="str">
            <v>E1</v>
          </cell>
          <cell r="B23">
            <v>23</v>
          </cell>
          <cell r="C23">
            <v>0</v>
          </cell>
          <cell r="D23" t="str">
            <v>Tarif AMR</v>
          </cell>
          <cell r="E23" t="str">
            <v>EUR/an</v>
          </cell>
          <cell r="F23" t="str">
            <v>-</v>
          </cell>
          <cell r="G23" t="str">
            <v>-</v>
          </cell>
          <cell r="H23" t="str">
            <v>-</v>
          </cell>
          <cell r="I23">
            <v>750</v>
          </cell>
          <cell r="J23">
            <v>750</v>
          </cell>
          <cell r="K23">
            <v>0</v>
          </cell>
          <cell r="L23" t="str">
            <v>-</v>
          </cell>
          <cell r="M23" t="str">
            <v>-</v>
          </cell>
          <cell r="N23" t="str">
            <v>-</v>
          </cell>
          <cell r="O23">
            <v>750</v>
          </cell>
          <cell r="P23">
            <v>750</v>
          </cell>
          <cell r="Q23">
            <v>0</v>
          </cell>
          <cell r="R23" t="str">
            <v>-</v>
          </cell>
          <cell r="S23" t="str">
            <v>-</v>
          </cell>
          <cell r="T23" t="str">
            <v>-</v>
          </cell>
          <cell r="U23">
            <v>750</v>
          </cell>
          <cell r="V23">
            <v>750</v>
          </cell>
          <cell r="W23">
            <v>0</v>
          </cell>
          <cell r="X23" t="str">
            <v>-</v>
          </cell>
          <cell r="Y23" t="str">
            <v>-</v>
          </cell>
          <cell r="Z23" t="str">
            <v>-</v>
          </cell>
          <cell r="AA23">
            <v>750</v>
          </cell>
          <cell r="AB23">
            <v>750</v>
          </cell>
          <cell r="AC23">
            <v>0</v>
          </cell>
          <cell r="AD23" t="str">
            <v>-</v>
          </cell>
          <cell r="AE23" t="str">
            <v>-</v>
          </cell>
          <cell r="AF23" t="str">
            <v>-</v>
          </cell>
          <cell r="AG23">
            <v>750</v>
          </cell>
          <cell r="AH23">
            <v>750</v>
          </cell>
          <cell r="AI23">
            <v>0</v>
          </cell>
        </row>
        <row r="24">
          <cell r="A24">
            <v>0</v>
          </cell>
          <cell r="B24">
            <v>0</v>
          </cell>
          <cell r="C24">
            <v>0</v>
          </cell>
          <cell r="D24" t="str">
            <v>Nombre de compteurs MMR</v>
          </cell>
          <cell r="E24">
            <v>0</v>
          </cell>
          <cell r="F24" t="e">
            <v>#REF!</v>
          </cell>
          <cell r="G24">
            <v>154393</v>
          </cell>
          <cell r="H24">
            <v>0</v>
          </cell>
          <cell r="I24">
            <v>0</v>
          </cell>
          <cell r="J24">
            <v>0</v>
          </cell>
          <cell r="K24" t="e">
            <v>#REF!</v>
          </cell>
          <cell r="L24" t="e">
            <v>#REF!</v>
          </cell>
          <cell r="M24">
            <v>155818</v>
          </cell>
          <cell r="N24">
            <v>0</v>
          </cell>
          <cell r="O24">
            <v>0</v>
          </cell>
          <cell r="P24">
            <v>0</v>
          </cell>
          <cell r="Q24" t="e">
            <v>#REF!</v>
          </cell>
          <cell r="R24" t="e">
            <v>#REF!</v>
          </cell>
          <cell r="S24">
            <v>157256</v>
          </cell>
          <cell r="T24">
            <v>0</v>
          </cell>
          <cell r="U24">
            <v>0</v>
          </cell>
          <cell r="V24">
            <v>0</v>
          </cell>
          <cell r="W24" t="e">
            <v>#REF!</v>
          </cell>
          <cell r="X24" t="e">
            <v>#REF!</v>
          </cell>
          <cell r="Y24">
            <v>158707</v>
          </cell>
          <cell r="Z24">
            <v>0</v>
          </cell>
          <cell r="AA24">
            <v>0</v>
          </cell>
          <cell r="AB24">
            <v>0</v>
          </cell>
          <cell r="AC24" t="e">
            <v>#REF!</v>
          </cell>
          <cell r="AD24" t="e">
            <v>#REF!</v>
          </cell>
          <cell r="AE24">
            <v>160171</v>
          </cell>
          <cell r="AF24">
            <v>0</v>
          </cell>
          <cell r="AG24">
            <v>0</v>
          </cell>
          <cell r="AH24">
            <v>0</v>
          </cell>
          <cell r="AI24" t="e">
            <v>#REF!</v>
          </cell>
        </row>
        <row r="25">
          <cell r="A25" t="str">
            <v>E2</v>
          </cell>
          <cell r="B25">
            <v>25</v>
          </cell>
          <cell r="C25">
            <v>0</v>
          </cell>
          <cell r="D25" t="str">
            <v>Tarif MMR</v>
          </cell>
          <cell r="E25" t="str">
            <v>EUR/an</v>
          </cell>
          <cell r="F25">
            <v>575</v>
          </cell>
          <cell r="G25">
            <v>575</v>
          </cell>
          <cell r="H25">
            <v>575</v>
          </cell>
          <cell r="I25">
            <v>575</v>
          </cell>
          <cell r="J25">
            <v>575</v>
          </cell>
          <cell r="K25">
            <v>0</v>
          </cell>
          <cell r="L25">
            <v>575.36</v>
          </cell>
          <cell r="M25">
            <v>575.36</v>
          </cell>
          <cell r="N25">
            <v>575.36</v>
          </cell>
          <cell r="O25">
            <v>575.36</v>
          </cell>
          <cell r="P25">
            <v>575.36</v>
          </cell>
          <cell r="Q25">
            <v>0</v>
          </cell>
          <cell r="R25">
            <v>574.54999999999995</v>
          </cell>
          <cell r="S25">
            <v>574.54999999999995</v>
          </cell>
          <cell r="T25">
            <v>574.54999999999995</v>
          </cell>
          <cell r="U25">
            <v>574.54999999999995</v>
          </cell>
          <cell r="V25">
            <v>574.54999999999995</v>
          </cell>
          <cell r="W25">
            <v>0</v>
          </cell>
          <cell r="X25">
            <v>575.04999999999995</v>
          </cell>
          <cell r="Y25">
            <v>575.04999999999995</v>
          </cell>
          <cell r="Z25">
            <v>575.04999999999995</v>
          </cell>
          <cell r="AA25">
            <v>575.04999999999995</v>
          </cell>
          <cell r="AB25">
            <v>575.04999999999995</v>
          </cell>
          <cell r="AC25">
            <v>0</v>
          </cell>
          <cell r="AD25">
            <v>574.87</v>
          </cell>
          <cell r="AE25">
            <v>574.87</v>
          </cell>
          <cell r="AF25">
            <v>574.87</v>
          </cell>
          <cell r="AG25">
            <v>574.87</v>
          </cell>
          <cell r="AH25">
            <v>574.87</v>
          </cell>
          <cell r="AI25">
            <v>0</v>
          </cell>
        </row>
        <row r="26">
          <cell r="A26">
            <v>0</v>
          </cell>
          <cell r="B26">
            <v>0</v>
          </cell>
          <cell r="C26">
            <v>0</v>
          </cell>
          <cell r="D26" t="str">
            <v>Nombre de compteurs YMR</v>
          </cell>
          <cell r="E26">
            <v>0</v>
          </cell>
          <cell r="F26" t="e">
            <v>#REF!</v>
          </cell>
          <cell r="G26" t="e">
            <v>#REF!</v>
          </cell>
          <cell r="H26" t="e">
            <v>#REF!</v>
          </cell>
          <cell r="I26" t="e">
            <v>#REF!</v>
          </cell>
          <cell r="J26">
            <v>0</v>
          </cell>
          <cell r="K26" t="e">
            <v>#REF!</v>
          </cell>
          <cell r="L26" t="e">
            <v>#REF!</v>
          </cell>
          <cell r="M26" t="e">
            <v>#REF!</v>
          </cell>
          <cell r="N26" t="e">
            <v>#REF!</v>
          </cell>
          <cell r="O26" t="e">
            <v>#REF!</v>
          </cell>
          <cell r="P26">
            <v>0</v>
          </cell>
          <cell r="Q26" t="e">
            <v>#REF!</v>
          </cell>
          <cell r="R26" t="e">
            <v>#REF!</v>
          </cell>
          <cell r="S26" t="e">
            <v>#REF!</v>
          </cell>
          <cell r="T26" t="e">
            <v>#REF!</v>
          </cell>
          <cell r="U26" t="e">
            <v>#REF!</v>
          </cell>
          <cell r="V26">
            <v>0</v>
          </cell>
          <cell r="W26" t="e">
            <v>#REF!</v>
          </cell>
          <cell r="X26" t="e">
            <v>#REF!</v>
          </cell>
          <cell r="Y26" t="e">
            <v>#REF!</v>
          </cell>
          <cell r="Z26" t="e">
            <v>#REF!</v>
          </cell>
          <cell r="AA26" t="e">
            <v>#REF!</v>
          </cell>
          <cell r="AB26">
            <v>0</v>
          </cell>
          <cell r="AC26" t="e">
            <v>#REF!</v>
          </cell>
          <cell r="AD26" t="e">
            <v>#REF!</v>
          </cell>
          <cell r="AE26" t="e">
            <v>#REF!</v>
          </cell>
          <cell r="AF26" t="e">
            <v>#REF!</v>
          </cell>
          <cell r="AG26" t="e">
            <v>#REF!</v>
          </cell>
          <cell r="AH26">
            <v>0</v>
          </cell>
          <cell r="AI26" t="e">
            <v>#REF!</v>
          </cell>
        </row>
        <row r="27">
          <cell r="A27" t="str">
            <v>E3</v>
          </cell>
          <cell r="B27">
            <v>27</v>
          </cell>
          <cell r="C27">
            <v>0</v>
          </cell>
          <cell r="D27" t="str">
            <v>Tarif YMR</v>
          </cell>
          <cell r="E27" t="str">
            <v>EUR/an</v>
          </cell>
          <cell r="F27">
            <v>15.69</v>
          </cell>
          <cell r="G27">
            <v>15.69</v>
          </cell>
          <cell r="H27">
            <v>15.69</v>
          </cell>
          <cell r="I27">
            <v>15.69</v>
          </cell>
          <cell r="J27" t="str">
            <v>-</v>
          </cell>
          <cell r="K27">
            <v>0</v>
          </cell>
          <cell r="L27">
            <v>15.44</v>
          </cell>
          <cell r="M27">
            <v>15.44</v>
          </cell>
          <cell r="N27">
            <v>15.44</v>
          </cell>
          <cell r="O27">
            <v>15.44</v>
          </cell>
          <cell r="P27" t="str">
            <v>-</v>
          </cell>
          <cell r="Q27">
            <v>0</v>
          </cell>
          <cell r="R27">
            <v>15.63</v>
          </cell>
          <cell r="S27">
            <v>15.63</v>
          </cell>
          <cell r="T27">
            <v>15.63</v>
          </cell>
          <cell r="U27">
            <v>15.63</v>
          </cell>
          <cell r="V27" t="str">
            <v>-</v>
          </cell>
          <cell r="W27">
            <v>0</v>
          </cell>
          <cell r="X27">
            <v>15.86</v>
          </cell>
          <cell r="Y27">
            <v>15.86</v>
          </cell>
          <cell r="Z27">
            <v>15.86</v>
          </cell>
          <cell r="AA27">
            <v>15.86</v>
          </cell>
          <cell r="AB27" t="str">
            <v>-</v>
          </cell>
          <cell r="AC27">
            <v>0</v>
          </cell>
          <cell r="AD27">
            <v>16.079999999999998</v>
          </cell>
          <cell r="AE27">
            <v>16.079999999999998</v>
          </cell>
          <cell r="AF27">
            <v>16.079999999999998</v>
          </cell>
          <cell r="AG27">
            <v>16.079999999999998</v>
          </cell>
          <cell r="AH27" t="str">
            <v>-</v>
          </cell>
          <cell r="AI27">
            <v>0</v>
          </cell>
        </row>
        <row r="28">
          <cell r="A28">
            <v>0</v>
          </cell>
          <cell r="B28">
            <v>0</v>
          </cell>
          <cell r="C28">
            <v>0</v>
          </cell>
          <cell r="D28" t="str">
            <v>Recettes</v>
          </cell>
          <cell r="E28" t="str">
            <v>EUR</v>
          </cell>
          <cell r="F28" t="e">
            <v>#REF!</v>
          </cell>
          <cell r="G28" t="e">
            <v>#REF!</v>
          </cell>
          <cell r="H28" t="e">
            <v>#REF!</v>
          </cell>
          <cell r="I28" t="e">
            <v>#REF!</v>
          </cell>
          <cell r="J28">
            <v>151500</v>
          </cell>
          <cell r="K28" t="e">
            <v>#REF!</v>
          </cell>
          <cell r="L28" t="e">
            <v>#REF!</v>
          </cell>
          <cell r="M28" t="e">
            <v>#REF!</v>
          </cell>
          <cell r="N28" t="e">
            <v>#REF!</v>
          </cell>
          <cell r="O28" t="e">
            <v>#REF!</v>
          </cell>
          <cell r="P28">
            <v>147000</v>
          </cell>
          <cell r="Q28" t="e">
            <v>#REF!</v>
          </cell>
          <cell r="R28" t="e">
            <v>#REF!</v>
          </cell>
          <cell r="S28" t="e">
            <v>#REF!</v>
          </cell>
          <cell r="T28" t="e">
            <v>#REF!</v>
          </cell>
          <cell r="U28" t="e">
            <v>#REF!</v>
          </cell>
          <cell r="V28">
            <v>142500</v>
          </cell>
          <cell r="W28" t="e">
            <v>#REF!</v>
          </cell>
          <cell r="X28" t="e">
            <v>#REF!</v>
          </cell>
          <cell r="Y28" t="e">
            <v>#REF!</v>
          </cell>
          <cell r="Z28" t="e">
            <v>#REF!</v>
          </cell>
          <cell r="AA28" t="e">
            <v>#REF!</v>
          </cell>
          <cell r="AB28">
            <v>138000</v>
          </cell>
          <cell r="AC28" t="e">
            <v>#REF!</v>
          </cell>
          <cell r="AD28" t="e">
            <v>#REF!</v>
          </cell>
          <cell r="AE28" t="e">
            <v>#REF!</v>
          </cell>
          <cell r="AF28" t="e">
            <v>#REF!</v>
          </cell>
          <cell r="AG28" t="e">
            <v>#REF!</v>
          </cell>
          <cell r="AH28">
            <v>133500</v>
          </cell>
          <cell r="AI28" t="e">
            <v>#REF!</v>
          </cell>
        </row>
        <row r="29">
          <cell r="A29">
            <v>0</v>
          </cell>
          <cell r="B29">
            <v>0</v>
          </cell>
          <cell r="C29">
            <v>0</v>
          </cell>
          <cell r="D29" t="str">
            <v>Tarif Obligations de service public</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row>
        <row r="30">
          <cell r="A30">
            <v>0</v>
          </cell>
          <cell r="B30">
            <v>0</v>
          </cell>
          <cell r="C30">
            <v>0</v>
          </cell>
          <cell r="D30" t="str">
            <v>Coûts imputés</v>
          </cell>
          <cell r="E30" t="str">
            <v>EUR</v>
          </cell>
          <cell r="F30">
            <v>28471328.48</v>
          </cell>
          <cell r="G30">
            <v>0</v>
          </cell>
          <cell r="H30">
            <v>0</v>
          </cell>
          <cell r="I30">
            <v>0</v>
          </cell>
          <cell r="J30">
            <v>0</v>
          </cell>
          <cell r="K30">
            <v>28471328.48</v>
          </cell>
          <cell r="L30">
            <v>33297812.080000002</v>
          </cell>
          <cell r="M30">
            <v>0</v>
          </cell>
          <cell r="N30">
            <v>0</v>
          </cell>
          <cell r="O30">
            <v>0</v>
          </cell>
          <cell r="P30">
            <v>0</v>
          </cell>
          <cell r="Q30">
            <v>33297812.080000002</v>
          </cell>
          <cell r="R30">
            <v>33897172.710000001</v>
          </cell>
          <cell r="S30">
            <v>0</v>
          </cell>
          <cell r="T30">
            <v>0</v>
          </cell>
          <cell r="U30">
            <v>0</v>
          </cell>
          <cell r="V30">
            <v>0</v>
          </cell>
          <cell r="W30">
            <v>33897172.710000001</v>
          </cell>
          <cell r="X30">
            <v>34507321.780000009</v>
          </cell>
          <cell r="Y30">
            <v>0</v>
          </cell>
          <cell r="Z30">
            <v>0</v>
          </cell>
          <cell r="AA30">
            <v>0</v>
          </cell>
          <cell r="AB30">
            <v>0</v>
          </cell>
          <cell r="AC30">
            <v>34507321.780000009</v>
          </cell>
          <cell r="AD30">
            <v>35162960.869999997</v>
          </cell>
          <cell r="AE30">
            <v>0</v>
          </cell>
          <cell r="AF30">
            <v>0</v>
          </cell>
          <cell r="AG30">
            <v>0</v>
          </cell>
          <cell r="AH30">
            <v>0</v>
          </cell>
          <cell r="AI30">
            <v>35162960.869999997</v>
          </cell>
        </row>
        <row r="31">
          <cell r="A31">
            <v>0</v>
          </cell>
          <cell r="B31">
            <v>0</v>
          </cell>
          <cell r="C31">
            <v>0</v>
          </cell>
          <cell r="D31" t="str">
            <v>Consommation</v>
          </cell>
          <cell r="E31" t="str">
            <v>MWh</v>
          </cell>
          <cell r="F31">
            <v>226607</v>
          </cell>
          <cell r="G31">
            <v>0</v>
          </cell>
          <cell r="H31">
            <v>2007936</v>
          </cell>
          <cell r="I31">
            <v>0</v>
          </cell>
          <cell r="J31">
            <v>24766</v>
          </cell>
          <cell r="K31">
            <v>0</v>
          </cell>
          <cell r="L31">
            <v>223208</v>
          </cell>
          <cell r="M31">
            <v>0</v>
          </cell>
          <cell r="N31">
            <v>1981230</v>
          </cell>
          <cell r="O31">
            <v>0</v>
          </cell>
          <cell r="P31">
            <v>24023</v>
          </cell>
          <cell r="Q31">
            <v>0</v>
          </cell>
          <cell r="R31">
            <v>219860</v>
          </cell>
          <cell r="S31">
            <v>0</v>
          </cell>
          <cell r="T31">
            <v>1954880</v>
          </cell>
          <cell r="U31">
            <v>0</v>
          </cell>
          <cell r="V31">
            <v>23302</v>
          </cell>
          <cell r="W31">
            <v>0</v>
          </cell>
          <cell r="X31">
            <v>216562</v>
          </cell>
          <cell r="Y31">
            <v>0</v>
          </cell>
          <cell r="Z31">
            <v>1928880</v>
          </cell>
          <cell r="AA31">
            <v>0</v>
          </cell>
          <cell r="AB31">
            <v>22603</v>
          </cell>
          <cell r="AC31">
            <v>0</v>
          </cell>
          <cell r="AD31">
            <v>213314</v>
          </cell>
          <cell r="AE31">
            <v>0</v>
          </cell>
          <cell r="AF31">
            <v>1903226</v>
          </cell>
          <cell r="AG31">
            <v>0</v>
          </cell>
          <cell r="AH31">
            <v>21925</v>
          </cell>
          <cell r="AI31">
            <v>0</v>
          </cell>
        </row>
        <row r="32">
          <cell r="A32" t="str">
            <v>D02</v>
          </cell>
          <cell r="B32">
            <v>32</v>
          </cell>
          <cell r="C32">
            <v>0</v>
          </cell>
          <cell r="D32" t="str">
            <v>Tarif</v>
          </cell>
          <cell r="E32" t="str">
            <v>EUR/kWh</v>
          </cell>
          <cell r="F32">
            <v>1.7444000000000001E-2</v>
          </cell>
          <cell r="G32">
            <v>1.3955E-2</v>
          </cell>
          <cell r="H32">
            <v>1.2213E-2</v>
          </cell>
          <cell r="I32">
            <v>0</v>
          </cell>
          <cell r="J32">
            <v>0</v>
          </cell>
          <cell r="K32">
            <v>0</v>
          </cell>
          <cell r="L32">
            <v>2.0681000000000001E-2</v>
          </cell>
          <cell r="M32">
            <v>1.6545000000000001E-2</v>
          </cell>
          <cell r="N32">
            <v>1.4479000000000001E-2</v>
          </cell>
          <cell r="O32">
            <v>0</v>
          </cell>
          <cell r="P32">
            <v>0</v>
          </cell>
          <cell r="Q32">
            <v>0</v>
          </cell>
          <cell r="R32">
            <v>2.1342E-2</v>
          </cell>
          <cell r="S32">
            <v>1.7073999999999999E-2</v>
          </cell>
          <cell r="T32">
            <v>1.4940999999999999E-2</v>
          </cell>
          <cell r="U32">
            <v>0</v>
          </cell>
          <cell r="V32">
            <v>0</v>
          </cell>
          <cell r="W32">
            <v>0</v>
          </cell>
          <cell r="X32">
            <v>2.2023999999999998E-2</v>
          </cell>
          <cell r="Y32">
            <v>1.7618999999999999E-2</v>
          </cell>
          <cell r="Z32">
            <v>1.5417E-2</v>
          </cell>
          <cell r="AA32">
            <v>0</v>
          </cell>
          <cell r="AB32">
            <v>0</v>
          </cell>
          <cell r="AC32">
            <v>0</v>
          </cell>
          <cell r="AD32">
            <v>2.2751E-2</v>
          </cell>
          <cell r="AE32">
            <v>1.8200999999999998E-2</v>
          </cell>
          <cell r="AF32">
            <v>1.5927E-2</v>
          </cell>
          <cell r="AG32">
            <v>0</v>
          </cell>
          <cell r="AH32">
            <v>0</v>
          </cell>
          <cell r="AI32">
            <v>0</v>
          </cell>
        </row>
        <row r="33">
          <cell r="A33">
            <v>0</v>
          </cell>
          <cell r="B33">
            <v>0</v>
          </cell>
          <cell r="C33">
            <v>0</v>
          </cell>
          <cell r="D33" t="str">
            <v>Recettes</v>
          </cell>
          <cell r="E33" t="str">
            <v>EUR</v>
          </cell>
          <cell r="F33">
            <v>3952932.51</v>
          </cell>
          <cell r="G33">
            <v>0</v>
          </cell>
          <cell r="H33">
            <v>24522922.370000001</v>
          </cell>
          <cell r="I33">
            <v>0</v>
          </cell>
          <cell r="J33">
            <v>0</v>
          </cell>
          <cell r="K33">
            <v>28475854.880000003</v>
          </cell>
          <cell r="L33">
            <v>4616164.6500000004</v>
          </cell>
          <cell r="M33">
            <v>0</v>
          </cell>
          <cell r="N33">
            <v>28686229.170000002</v>
          </cell>
          <cell r="O33">
            <v>0</v>
          </cell>
          <cell r="P33">
            <v>0</v>
          </cell>
          <cell r="Q33">
            <v>33302393.82</v>
          </cell>
          <cell r="R33">
            <v>4692252.12</v>
          </cell>
          <cell r="S33">
            <v>0</v>
          </cell>
          <cell r="T33">
            <v>29207862.079999998</v>
          </cell>
          <cell r="U33">
            <v>0</v>
          </cell>
          <cell r="V33">
            <v>0</v>
          </cell>
          <cell r="W33">
            <v>33900114.199999996</v>
          </cell>
          <cell r="X33">
            <v>4769561.49</v>
          </cell>
          <cell r="Y33">
            <v>0</v>
          </cell>
          <cell r="Z33">
            <v>29737542.960000001</v>
          </cell>
          <cell r="AA33">
            <v>0</v>
          </cell>
          <cell r="AB33">
            <v>0</v>
          </cell>
          <cell r="AC33">
            <v>34507104.450000003</v>
          </cell>
          <cell r="AD33">
            <v>4853106.8099999996</v>
          </cell>
          <cell r="AE33">
            <v>0</v>
          </cell>
          <cell r="AF33">
            <v>30312680.5</v>
          </cell>
          <cell r="AG33">
            <v>0</v>
          </cell>
          <cell r="AH33">
            <v>0</v>
          </cell>
          <cell r="AI33">
            <v>35165787.310000002</v>
          </cell>
        </row>
        <row r="34">
          <cell r="A34">
            <v>0</v>
          </cell>
          <cell r="B34">
            <v>0</v>
          </cell>
          <cell r="C34">
            <v>0</v>
          </cell>
          <cell r="D34" t="str">
            <v xml:space="preserve"> Surcharges</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row>
        <row r="35">
          <cell r="A35">
            <v>0</v>
          </cell>
          <cell r="B35">
            <v>0</v>
          </cell>
          <cell r="C35">
            <v>0</v>
          </cell>
          <cell r="D35" t="str">
            <v>Surcharge Pensions</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row>
        <row r="36">
          <cell r="A36">
            <v>0</v>
          </cell>
          <cell r="B36">
            <v>0</v>
          </cell>
          <cell r="C36">
            <v>0</v>
          </cell>
          <cell r="D36" t="str">
            <v>Coûts imputés</v>
          </cell>
          <cell r="E36" t="str">
            <v>EUR</v>
          </cell>
          <cell r="F36">
            <v>3260638.8100000005</v>
          </cell>
          <cell r="G36">
            <v>0</v>
          </cell>
          <cell r="H36">
            <v>0</v>
          </cell>
          <cell r="I36">
            <v>0</v>
          </cell>
          <cell r="J36">
            <v>0</v>
          </cell>
          <cell r="K36">
            <v>3260638.8100000005</v>
          </cell>
          <cell r="L36">
            <v>2915409.19</v>
          </cell>
          <cell r="M36">
            <v>0</v>
          </cell>
          <cell r="N36">
            <v>0</v>
          </cell>
          <cell r="O36">
            <v>0</v>
          </cell>
          <cell r="P36">
            <v>0</v>
          </cell>
          <cell r="Q36">
            <v>2915409.19</v>
          </cell>
          <cell r="R36">
            <v>2597052.5</v>
          </cell>
          <cell r="S36">
            <v>0</v>
          </cell>
          <cell r="T36">
            <v>0</v>
          </cell>
          <cell r="U36">
            <v>0</v>
          </cell>
          <cell r="V36">
            <v>0</v>
          </cell>
          <cell r="W36">
            <v>2597052.5</v>
          </cell>
          <cell r="X36">
            <v>2308218.4900000002</v>
          </cell>
          <cell r="Y36">
            <v>0</v>
          </cell>
          <cell r="Z36">
            <v>0</v>
          </cell>
          <cell r="AA36">
            <v>0</v>
          </cell>
          <cell r="AB36">
            <v>0</v>
          </cell>
          <cell r="AC36">
            <v>2308218.4900000002</v>
          </cell>
          <cell r="AD36">
            <v>2055065.72</v>
          </cell>
          <cell r="AE36">
            <v>0</v>
          </cell>
          <cell r="AF36">
            <v>0</v>
          </cell>
          <cell r="AG36">
            <v>0</v>
          </cell>
          <cell r="AH36">
            <v>0</v>
          </cell>
          <cell r="AI36">
            <v>2055065.72</v>
          </cell>
        </row>
        <row r="37">
          <cell r="A37">
            <v>0</v>
          </cell>
          <cell r="B37">
            <v>0</v>
          </cell>
          <cell r="C37">
            <v>0</v>
          </cell>
          <cell r="D37" t="str">
            <v>Consommation</v>
          </cell>
          <cell r="E37" t="str">
            <v>MWh</v>
          </cell>
          <cell r="F37">
            <v>226607</v>
          </cell>
          <cell r="G37">
            <v>0</v>
          </cell>
          <cell r="H37">
            <v>2007936</v>
          </cell>
          <cell r="I37">
            <v>0</v>
          </cell>
          <cell r="J37">
            <v>24766</v>
          </cell>
          <cell r="K37">
            <v>0</v>
          </cell>
          <cell r="L37">
            <v>223208</v>
          </cell>
          <cell r="M37">
            <v>0</v>
          </cell>
          <cell r="N37">
            <v>1981230</v>
          </cell>
          <cell r="O37">
            <v>0</v>
          </cell>
          <cell r="P37">
            <v>24023</v>
          </cell>
          <cell r="Q37">
            <v>0</v>
          </cell>
          <cell r="R37">
            <v>219860</v>
          </cell>
          <cell r="S37">
            <v>0</v>
          </cell>
          <cell r="T37">
            <v>1954880</v>
          </cell>
          <cell r="U37">
            <v>0</v>
          </cell>
          <cell r="V37">
            <v>23302</v>
          </cell>
          <cell r="W37">
            <v>0</v>
          </cell>
          <cell r="X37">
            <v>216562</v>
          </cell>
          <cell r="Y37">
            <v>0</v>
          </cell>
          <cell r="Z37">
            <v>1928880</v>
          </cell>
          <cell r="AA37">
            <v>0</v>
          </cell>
          <cell r="AB37">
            <v>22603</v>
          </cell>
          <cell r="AC37">
            <v>0</v>
          </cell>
          <cell r="AD37">
            <v>213314</v>
          </cell>
          <cell r="AE37">
            <v>0</v>
          </cell>
          <cell r="AF37">
            <v>1903226</v>
          </cell>
          <cell r="AG37">
            <v>0</v>
          </cell>
          <cell r="AH37">
            <v>21925</v>
          </cell>
          <cell r="AI37">
            <v>0</v>
          </cell>
        </row>
        <row r="38">
          <cell r="A38" t="str">
            <v>D08</v>
          </cell>
          <cell r="B38">
            <v>38</v>
          </cell>
          <cell r="C38">
            <v>0</v>
          </cell>
          <cell r="D38" t="str">
            <v>Tarif</v>
          </cell>
          <cell r="E38" t="str">
            <v>EUR/kWh</v>
          </cell>
          <cell r="F38">
            <v>1.9980000000000002E-3</v>
          </cell>
          <cell r="G38">
            <v>1.598E-3</v>
          </cell>
          <cell r="H38">
            <v>1.3990000000000001E-3</v>
          </cell>
          <cell r="I38">
            <v>9.990000000000001E-4</v>
          </cell>
          <cell r="J38">
            <v>0</v>
          </cell>
          <cell r="K38">
            <v>0</v>
          </cell>
          <cell r="L38">
            <v>1.8109999999999999E-3</v>
          </cell>
          <cell r="M38">
            <v>1.449E-3</v>
          </cell>
          <cell r="N38">
            <v>1.2670000000000001E-3</v>
          </cell>
          <cell r="O38">
            <v>9.0600000000000001E-4</v>
          </cell>
          <cell r="P38">
            <v>0</v>
          </cell>
          <cell r="Q38">
            <v>0</v>
          </cell>
          <cell r="R38">
            <v>1.635E-3</v>
          </cell>
          <cell r="S38">
            <v>1.3079999999999999E-3</v>
          </cell>
          <cell r="T38">
            <v>1.1459999999999999E-3</v>
          </cell>
          <cell r="U38">
            <v>8.1800000000000004E-4</v>
          </cell>
          <cell r="V38">
            <v>0</v>
          </cell>
          <cell r="W38">
            <v>0</v>
          </cell>
          <cell r="X38">
            <v>1.472E-3</v>
          </cell>
          <cell r="Y38">
            <v>1.178E-3</v>
          </cell>
          <cell r="Z38">
            <v>1.0300000000000001E-3</v>
          </cell>
          <cell r="AA38">
            <v>7.3700000000000002E-4</v>
          </cell>
          <cell r="AB38">
            <v>0</v>
          </cell>
          <cell r="AC38">
            <v>0</v>
          </cell>
          <cell r="AD38">
            <v>1.33E-3</v>
          </cell>
          <cell r="AE38">
            <v>1.0640000000000001E-3</v>
          </cell>
          <cell r="AF38">
            <v>9.2999999999999995E-4</v>
          </cell>
          <cell r="AG38">
            <v>6.6399999999999999E-4</v>
          </cell>
          <cell r="AH38">
            <v>0</v>
          </cell>
          <cell r="AI38">
            <v>0</v>
          </cell>
        </row>
        <row r="39">
          <cell r="A39">
            <v>0</v>
          </cell>
          <cell r="B39">
            <v>0</v>
          </cell>
          <cell r="C39">
            <v>0</v>
          </cell>
          <cell r="D39" t="str">
            <v>Recettes</v>
          </cell>
          <cell r="E39" t="str">
            <v>EUR</v>
          </cell>
          <cell r="F39">
            <v>452760.79</v>
          </cell>
          <cell r="G39">
            <v>0</v>
          </cell>
          <cell r="H39">
            <v>2809102.46</v>
          </cell>
          <cell r="I39">
            <v>0</v>
          </cell>
          <cell r="J39">
            <v>0</v>
          </cell>
          <cell r="K39">
            <v>3261863.25</v>
          </cell>
          <cell r="L39">
            <v>404229.69</v>
          </cell>
          <cell r="M39">
            <v>0</v>
          </cell>
          <cell r="N39">
            <v>2510218.41</v>
          </cell>
          <cell r="O39">
            <v>0</v>
          </cell>
          <cell r="P39">
            <v>0</v>
          </cell>
          <cell r="Q39">
            <v>2914448.1</v>
          </cell>
          <cell r="R39">
            <v>359471.1</v>
          </cell>
          <cell r="S39">
            <v>0</v>
          </cell>
          <cell r="T39">
            <v>2240292.48</v>
          </cell>
          <cell r="U39">
            <v>0</v>
          </cell>
          <cell r="V39">
            <v>0</v>
          </cell>
          <cell r="W39">
            <v>2599763.58</v>
          </cell>
          <cell r="X39">
            <v>318779.26</v>
          </cell>
          <cell r="Y39">
            <v>0</v>
          </cell>
          <cell r="Z39">
            <v>1986746.4</v>
          </cell>
          <cell r="AA39">
            <v>0</v>
          </cell>
          <cell r="AB39">
            <v>0</v>
          </cell>
          <cell r="AC39">
            <v>2305525.66</v>
          </cell>
          <cell r="AD39">
            <v>283707.62</v>
          </cell>
          <cell r="AE39">
            <v>0</v>
          </cell>
          <cell r="AF39">
            <v>1770000.18</v>
          </cell>
          <cell r="AG39">
            <v>0</v>
          </cell>
          <cell r="AH39">
            <v>0</v>
          </cell>
          <cell r="AI39">
            <v>2053707.7999999998</v>
          </cell>
        </row>
        <row r="40">
          <cell r="A40">
            <v>0</v>
          </cell>
          <cell r="B40">
            <v>0</v>
          </cell>
          <cell r="C40">
            <v>0</v>
          </cell>
          <cell r="D40" t="str">
            <v>Surcharge Redevance de voirie</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row>
        <row r="41">
          <cell r="A41">
            <v>0</v>
          </cell>
          <cell r="B41">
            <v>0</v>
          </cell>
          <cell r="C41">
            <v>0</v>
          </cell>
          <cell r="D41" t="str">
            <v>Coûts imputés</v>
          </cell>
          <cell r="E41" t="str">
            <v>EUR</v>
          </cell>
          <cell r="F41">
            <v>22973749</v>
          </cell>
          <cell r="G41">
            <v>0</v>
          </cell>
          <cell r="H41">
            <v>0</v>
          </cell>
          <cell r="I41">
            <v>0</v>
          </cell>
          <cell r="J41">
            <v>0</v>
          </cell>
          <cell r="K41">
            <v>22973749</v>
          </cell>
          <cell r="L41">
            <v>22914995</v>
          </cell>
          <cell r="M41">
            <v>0</v>
          </cell>
          <cell r="N41">
            <v>0</v>
          </cell>
          <cell r="O41">
            <v>0</v>
          </cell>
          <cell r="P41">
            <v>0</v>
          </cell>
          <cell r="Q41">
            <v>22914995</v>
          </cell>
          <cell r="R41">
            <v>22905819</v>
          </cell>
          <cell r="S41">
            <v>0</v>
          </cell>
          <cell r="T41">
            <v>0</v>
          </cell>
          <cell r="U41">
            <v>0</v>
          </cell>
          <cell r="V41">
            <v>0</v>
          </cell>
          <cell r="W41">
            <v>22905819</v>
          </cell>
          <cell r="X41">
            <v>22911484</v>
          </cell>
          <cell r="Y41">
            <v>0</v>
          </cell>
          <cell r="Z41">
            <v>0</v>
          </cell>
          <cell r="AA41">
            <v>0</v>
          </cell>
          <cell r="AB41">
            <v>0</v>
          </cell>
          <cell r="AC41">
            <v>22911484</v>
          </cell>
          <cell r="AD41">
            <v>22948486</v>
          </cell>
          <cell r="AE41">
            <v>0</v>
          </cell>
          <cell r="AF41">
            <v>0</v>
          </cell>
          <cell r="AG41">
            <v>0</v>
          </cell>
          <cell r="AH41">
            <v>0</v>
          </cell>
          <cell r="AI41">
            <v>22948486</v>
          </cell>
        </row>
        <row r="42">
          <cell r="A42">
            <v>0</v>
          </cell>
          <cell r="B42">
            <v>0</v>
          </cell>
          <cell r="C42">
            <v>0</v>
          </cell>
          <cell r="D42" t="str">
            <v>Consommation</v>
          </cell>
          <cell r="E42" t="str">
            <v>MWh</v>
          </cell>
          <cell r="F42">
            <v>226607</v>
          </cell>
          <cell r="G42">
            <v>0</v>
          </cell>
          <cell r="H42">
            <v>2007936</v>
          </cell>
          <cell r="I42">
            <v>0</v>
          </cell>
          <cell r="J42">
            <v>24766</v>
          </cell>
          <cell r="K42">
            <v>0</v>
          </cell>
          <cell r="L42">
            <v>223208</v>
          </cell>
          <cell r="M42">
            <v>0</v>
          </cell>
          <cell r="N42">
            <v>1981230</v>
          </cell>
          <cell r="O42">
            <v>0</v>
          </cell>
          <cell r="P42">
            <v>24023</v>
          </cell>
          <cell r="Q42">
            <v>0</v>
          </cell>
          <cell r="R42">
            <v>219860</v>
          </cell>
          <cell r="S42">
            <v>0</v>
          </cell>
          <cell r="T42">
            <v>1954880</v>
          </cell>
          <cell r="U42">
            <v>0</v>
          </cell>
          <cell r="V42">
            <v>23302</v>
          </cell>
          <cell r="W42">
            <v>0</v>
          </cell>
          <cell r="X42">
            <v>216562</v>
          </cell>
          <cell r="Y42">
            <v>0</v>
          </cell>
          <cell r="Z42">
            <v>1928880</v>
          </cell>
          <cell r="AA42">
            <v>0</v>
          </cell>
          <cell r="AB42">
            <v>22603</v>
          </cell>
          <cell r="AC42">
            <v>0</v>
          </cell>
          <cell r="AD42">
            <v>213314</v>
          </cell>
          <cell r="AE42">
            <v>0</v>
          </cell>
          <cell r="AF42">
            <v>1903226</v>
          </cell>
          <cell r="AG42">
            <v>0</v>
          </cell>
          <cell r="AH42">
            <v>21925</v>
          </cell>
          <cell r="AI42">
            <v>0</v>
          </cell>
        </row>
        <row r="43">
          <cell r="A43" t="str">
            <v>D12</v>
          </cell>
          <cell r="B43">
            <v>43</v>
          </cell>
          <cell r="C43">
            <v>0</v>
          </cell>
          <cell r="D43" t="str">
            <v>Tarif</v>
          </cell>
          <cell r="E43" t="str">
            <v>EUR/kWh</v>
          </cell>
          <cell r="F43">
            <v>1.0281E-2</v>
          </cell>
          <cell r="G43">
            <v>1.0281E-2</v>
          </cell>
          <cell r="H43">
            <v>1.0281E-2</v>
          </cell>
          <cell r="I43">
            <v>1.0281E-2</v>
          </cell>
          <cell r="J43">
            <v>0</v>
          </cell>
          <cell r="K43">
            <v>0</v>
          </cell>
          <cell r="L43">
            <v>1.0395E-2</v>
          </cell>
          <cell r="M43">
            <v>1.0395E-2</v>
          </cell>
          <cell r="N43">
            <v>1.0395E-2</v>
          </cell>
          <cell r="O43">
            <v>1.0395E-2</v>
          </cell>
          <cell r="P43">
            <v>0</v>
          </cell>
          <cell r="Q43">
            <v>0</v>
          </cell>
          <cell r="R43">
            <v>1.0533000000000001E-2</v>
          </cell>
          <cell r="S43">
            <v>1.0533000000000001E-2</v>
          </cell>
          <cell r="T43">
            <v>1.0533000000000001E-2</v>
          </cell>
          <cell r="U43">
            <v>1.0533000000000001E-2</v>
          </cell>
          <cell r="V43">
            <v>0</v>
          </cell>
          <cell r="W43">
            <v>0</v>
          </cell>
          <cell r="X43">
            <v>1.0678999999999999E-2</v>
          </cell>
          <cell r="Y43">
            <v>1.0678999999999999E-2</v>
          </cell>
          <cell r="Z43">
            <v>1.0678999999999999E-2</v>
          </cell>
          <cell r="AA43">
            <v>1.0678999999999999E-2</v>
          </cell>
          <cell r="AB43">
            <v>0</v>
          </cell>
          <cell r="AC43">
            <v>0</v>
          </cell>
          <cell r="AD43">
            <v>1.0841999999999999E-2</v>
          </cell>
          <cell r="AE43">
            <v>1.0841999999999999E-2</v>
          </cell>
          <cell r="AF43">
            <v>1.0841999999999999E-2</v>
          </cell>
          <cell r="AG43">
            <v>1.0841999999999999E-2</v>
          </cell>
          <cell r="AH43">
            <v>0</v>
          </cell>
          <cell r="AI43">
            <v>0</v>
          </cell>
        </row>
        <row r="44">
          <cell r="A44">
            <v>0</v>
          </cell>
          <cell r="B44">
            <v>0</v>
          </cell>
          <cell r="C44">
            <v>0</v>
          </cell>
          <cell r="D44" t="str">
            <v>Recettes</v>
          </cell>
          <cell r="E44" t="str">
            <v>EUR</v>
          </cell>
          <cell r="F44">
            <v>2329746.5699999998</v>
          </cell>
          <cell r="G44">
            <v>0</v>
          </cell>
          <cell r="H44">
            <v>20643590.02</v>
          </cell>
          <cell r="I44">
            <v>0</v>
          </cell>
          <cell r="J44">
            <v>0</v>
          </cell>
          <cell r="K44">
            <v>22973336.59</v>
          </cell>
          <cell r="L44">
            <v>2320247.16</v>
          </cell>
          <cell r="M44">
            <v>0</v>
          </cell>
          <cell r="N44">
            <v>20594885.850000001</v>
          </cell>
          <cell r="O44">
            <v>0</v>
          </cell>
          <cell r="P44">
            <v>0</v>
          </cell>
          <cell r="Q44">
            <v>22915133.010000002</v>
          </cell>
          <cell r="R44">
            <v>2315785.38</v>
          </cell>
          <cell r="S44">
            <v>0</v>
          </cell>
          <cell r="T44">
            <v>20590751.039999999</v>
          </cell>
          <cell r="U44">
            <v>0</v>
          </cell>
          <cell r="V44">
            <v>0</v>
          </cell>
          <cell r="W44">
            <v>22906536.419999998</v>
          </cell>
          <cell r="X44">
            <v>2312665.6</v>
          </cell>
          <cell r="Y44">
            <v>0</v>
          </cell>
          <cell r="Z44">
            <v>20598509.52</v>
          </cell>
          <cell r="AA44">
            <v>0</v>
          </cell>
          <cell r="AB44">
            <v>0</v>
          </cell>
          <cell r="AC44">
            <v>22911175.120000001</v>
          </cell>
          <cell r="AD44">
            <v>2312750.39</v>
          </cell>
          <cell r="AE44">
            <v>0</v>
          </cell>
          <cell r="AF44">
            <v>20634776.289999999</v>
          </cell>
          <cell r="AG44">
            <v>0</v>
          </cell>
          <cell r="AH44">
            <v>0</v>
          </cell>
          <cell r="AI44">
            <v>22947526.68</v>
          </cell>
        </row>
        <row r="45">
          <cell r="A45">
            <v>0</v>
          </cell>
          <cell r="B45">
            <v>0</v>
          </cell>
          <cell r="C45">
            <v>0</v>
          </cell>
          <cell r="D45" t="str">
            <v>Surcharge Autres impôts &amp; prélèvements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row>
        <row r="46">
          <cell r="A46">
            <v>0</v>
          </cell>
          <cell r="B46">
            <v>0</v>
          </cell>
          <cell r="C46">
            <v>0</v>
          </cell>
          <cell r="D46" t="str">
            <v>Coûts imputés</v>
          </cell>
          <cell r="E46" t="str">
            <v>EUR</v>
          </cell>
          <cell r="F46">
            <v>8173080.8000000007</v>
          </cell>
          <cell r="G46">
            <v>0</v>
          </cell>
          <cell r="H46">
            <v>0</v>
          </cell>
          <cell r="I46">
            <v>0</v>
          </cell>
          <cell r="J46">
            <v>0</v>
          </cell>
          <cell r="K46">
            <v>8173080.8000000007</v>
          </cell>
          <cell r="L46">
            <v>10051369.02</v>
          </cell>
          <cell r="M46">
            <v>0</v>
          </cell>
          <cell r="N46">
            <v>0</v>
          </cell>
          <cell r="O46">
            <v>0</v>
          </cell>
          <cell r="P46">
            <v>0</v>
          </cell>
          <cell r="Q46">
            <v>10051369.02</v>
          </cell>
          <cell r="R46">
            <v>10170223.109999999</v>
          </cell>
          <cell r="S46">
            <v>0</v>
          </cell>
          <cell r="T46">
            <v>0</v>
          </cell>
          <cell r="U46">
            <v>0</v>
          </cell>
          <cell r="V46">
            <v>0</v>
          </cell>
          <cell r="W46">
            <v>10170223.109999999</v>
          </cell>
          <cell r="X46">
            <v>11683578.450000003</v>
          </cell>
          <cell r="Y46">
            <v>0</v>
          </cell>
          <cell r="Z46">
            <v>0</v>
          </cell>
          <cell r="AA46">
            <v>0</v>
          </cell>
          <cell r="AB46">
            <v>0</v>
          </cell>
          <cell r="AC46">
            <v>11683578.450000003</v>
          </cell>
          <cell r="AD46">
            <v>12699472.57</v>
          </cell>
          <cell r="AE46">
            <v>0</v>
          </cell>
          <cell r="AF46">
            <v>0</v>
          </cell>
          <cell r="AG46">
            <v>0</v>
          </cell>
          <cell r="AH46">
            <v>0</v>
          </cell>
          <cell r="AI46">
            <v>12699472.57</v>
          </cell>
        </row>
        <row r="47">
          <cell r="A47">
            <v>0</v>
          </cell>
          <cell r="B47">
            <v>0</v>
          </cell>
          <cell r="C47">
            <v>0</v>
          </cell>
          <cell r="D47" t="str">
            <v>Consommation</v>
          </cell>
          <cell r="E47" t="str">
            <v>MWh</v>
          </cell>
          <cell r="F47">
            <v>226607</v>
          </cell>
          <cell r="G47">
            <v>0</v>
          </cell>
          <cell r="H47">
            <v>2007936</v>
          </cell>
          <cell r="I47">
            <v>0</v>
          </cell>
          <cell r="J47">
            <v>24766</v>
          </cell>
          <cell r="K47">
            <v>0</v>
          </cell>
          <cell r="L47">
            <v>223208</v>
          </cell>
          <cell r="M47">
            <v>0</v>
          </cell>
          <cell r="N47">
            <v>1981230</v>
          </cell>
          <cell r="O47">
            <v>0</v>
          </cell>
          <cell r="P47">
            <v>24023</v>
          </cell>
          <cell r="Q47">
            <v>0</v>
          </cell>
          <cell r="R47">
            <v>219860</v>
          </cell>
          <cell r="S47">
            <v>0</v>
          </cell>
          <cell r="T47">
            <v>1954880</v>
          </cell>
          <cell r="U47">
            <v>0</v>
          </cell>
          <cell r="V47">
            <v>23302</v>
          </cell>
          <cell r="W47">
            <v>0</v>
          </cell>
          <cell r="X47">
            <v>216562</v>
          </cell>
          <cell r="Y47">
            <v>0</v>
          </cell>
          <cell r="Z47">
            <v>1928880</v>
          </cell>
          <cell r="AA47">
            <v>0</v>
          </cell>
          <cell r="AB47">
            <v>22603</v>
          </cell>
          <cell r="AC47">
            <v>0</v>
          </cell>
          <cell r="AD47">
            <v>213314</v>
          </cell>
          <cell r="AE47">
            <v>0</v>
          </cell>
          <cell r="AF47">
            <v>1903226</v>
          </cell>
          <cell r="AG47">
            <v>0</v>
          </cell>
          <cell r="AH47">
            <v>21925</v>
          </cell>
          <cell r="AI47">
            <v>0</v>
          </cell>
        </row>
        <row r="48">
          <cell r="A48" t="str">
            <v>D22</v>
          </cell>
          <cell r="B48">
            <v>48</v>
          </cell>
          <cell r="C48">
            <v>0</v>
          </cell>
          <cell r="D48" t="str">
            <v>Tarif</v>
          </cell>
          <cell r="E48" t="str">
            <v>EUR/kWh</v>
          </cell>
          <cell r="F48">
            <v>4.8790000000000005E-3</v>
          </cell>
          <cell r="G48">
            <v>3.9589999999999998E-3</v>
          </cell>
          <cell r="H48">
            <v>3.5000000000000001E-3</v>
          </cell>
          <cell r="I48">
            <v>2.6639999999999997E-3</v>
          </cell>
          <cell r="J48">
            <v>0</v>
          </cell>
          <cell r="K48">
            <v>0</v>
          </cell>
          <cell r="L48">
            <v>6.1010000000000005E-3</v>
          </cell>
          <cell r="M48">
            <v>4.9420000000000002E-3</v>
          </cell>
          <cell r="N48">
            <v>4.3659999999999992E-3</v>
          </cell>
          <cell r="O48">
            <v>3.3010000000000001E-3</v>
          </cell>
          <cell r="P48">
            <v>0</v>
          </cell>
          <cell r="Q48">
            <v>0</v>
          </cell>
          <cell r="R48">
            <v>6.2469999999999999E-3</v>
          </cell>
          <cell r="S48">
            <v>5.0699999999999999E-3</v>
          </cell>
          <cell r="T48">
            <v>4.4819999999999999E-3</v>
          </cell>
          <cell r="U48">
            <v>3.3800000000000002E-3</v>
          </cell>
          <cell r="V48">
            <v>0</v>
          </cell>
          <cell r="W48">
            <v>0</v>
          </cell>
          <cell r="X48">
            <v>7.2880000000000002E-3</v>
          </cell>
          <cell r="Y48">
            <v>5.9110000000000005E-3</v>
          </cell>
          <cell r="Z48">
            <v>5.2299999999999994E-3</v>
          </cell>
          <cell r="AA48">
            <v>3.9000000000000003E-3</v>
          </cell>
          <cell r="AB48">
            <v>0</v>
          </cell>
          <cell r="AC48">
            <v>0</v>
          </cell>
          <cell r="AD48">
            <v>8.0560000000000007E-3</v>
          </cell>
          <cell r="AE48">
            <v>6.522E-3</v>
          </cell>
          <cell r="AF48">
            <v>5.7609999999999996E-3</v>
          </cell>
          <cell r="AG48">
            <v>4.2720000000000006E-3</v>
          </cell>
          <cell r="AH48">
            <v>0</v>
          </cell>
          <cell r="AI48">
            <v>0</v>
          </cell>
        </row>
        <row r="49">
          <cell r="A49">
            <v>0</v>
          </cell>
          <cell r="B49">
            <v>0</v>
          </cell>
          <cell r="C49">
            <v>0</v>
          </cell>
          <cell r="D49" t="str">
            <v>Recettes</v>
          </cell>
          <cell r="E49" t="str">
            <v>EUR</v>
          </cell>
          <cell r="F49">
            <v>1105615.55</v>
          </cell>
          <cell r="G49">
            <v>0</v>
          </cell>
          <cell r="H49">
            <v>7027776</v>
          </cell>
          <cell r="I49">
            <v>0</v>
          </cell>
          <cell r="J49">
            <v>0</v>
          </cell>
          <cell r="K49">
            <v>8133391.5499999998</v>
          </cell>
          <cell r="L49">
            <v>1361792.01</v>
          </cell>
          <cell r="M49">
            <v>0</v>
          </cell>
          <cell r="N49">
            <v>8650050.1799999997</v>
          </cell>
          <cell r="O49">
            <v>0</v>
          </cell>
          <cell r="P49">
            <v>0</v>
          </cell>
          <cell r="Q49">
            <v>10011842.189999999</v>
          </cell>
          <cell r="R49">
            <v>1373465.42</v>
          </cell>
          <cell r="S49">
            <v>0</v>
          </cell>
          <cell r="T49">
            <v>8761772.1600000001</v>
          </cell>
          <cell r="U49">
            <v>0</v>
          </cell>
          <cell r="V49">
            <v>0</v>
          </cell>
          <cell r="W49">
            <v>10135237.58</v>
          </cell>
          <cell r="X49">
            <v>1578303.86</v>
          </cell>
          <cell r="Y49">
            <v>0</v>
          </cell>
          <cell r="Z49">
            <v>10088042.4</v>
          </cell>
          <cell r="AA49">
            <v>0</v>
          </cell>
          <cell r="AB49">
            <v>0</v>
          </cell>
          <cell r="AC49">
            <v>11666346.26</v>
          </cell>
          <cell r="AD49">
            <v>1718457.58</v>
          </cell>
          <cell r="AE49">
            <v>0</v>
          </cell>
          <cell r="AF49">
            <v>10964484.99</v>
          </cell>
          <cell r="AG49">
            <v>0</v>
          </cell>
          <cell r="AH49">
            <v>0</v>
          </cell>
          <cell r="AI49">
            <v>12682942.57</v>
          </cell>
        </row>
        <row r="50">
          <cell r="A50">
            <v>0</v>
          </cell>
          <cell r="B50">
            <v>0</v>
          </cell>
          <cell r="C50">
            <v>0</v>
          </cell>
          <cell r="D50" t="str">
            <v xml:space="preserve"> Total des coûts imputés</v>
          </cell>
          <cell r="E50" t="str">
            <v>EUR</v>
          </cell>
          <cell r="F50">
            <v>214571291.21000001</v>
          </cell>
          <cell r="G50">
            <v>0</v>
          </cell>
          <cell r="H50">
            <v>0</v>
          </cell>
          <cell r="I50">
            <v>0</v>
          </cell>
          <cell r="J50">
            <v>0</v>
          </cell>
          <cell r="K50">
            <v>214571291.21000001</v>
          </cell>
          <cell r="L50">
            <v>218415983.73000002</v>
          </cell>
          <cell r="M50">
            <v>0</v>
          </cell>
          <cell r="N50">
            <v>0</v>
          </cell>
          <cell r="O50">
            <v>0</v>
          </cell>
          <cell r="P50">
            <v>0</v>
          </cell>
          <cell r="Q50">
            <v>218415983.73000002</v>
          </cell>
          <cell r="R50">
            <v>222344716.28000003</v>
          </cell>
          <cell r="S50">
            <v>0</v>
          </cell>
          <cell r="T50">
            <v>0</v>
          </cell>
          <cell r="U50">
            <v>0</v>
          </cell>
          <cell r="V50">
            <v>0</v>
          </cell>
          <cell r="W50">
            <v>222344716.28000003</v>
          </cell>
          <cell r="X50">
            <v>226345080.45999998</v>
          </cell>
          <cell r="Y50">
            <v>0</v>
          </cell>
          <cell r="Z50">
            <v>0</v>
          </cell>
          <cell r="AA50">
            <v>0</v>
          </cell>
          <cell r="AB50">
            <v>0</v>
          </cell>
          <cell r="AC50">
            <v>226345080.45999998</v>
          </cell>
          <cell r="AD50">
            <v>230644757.96999997</v>
          </cell>
          <cell r="AE50">
            <v>0</v>
          </cell>
          <cell r="AF50">
            <v>0</v>
          </cell>
          <cell r="AG50">
            <v>0</v>
          </cell>
          <cell r="AH50">
            <v>0</v>
          </cell>
          <cell r="AI50">
            <v>230644757.96999997</v>
          </cell>
        </row>
        <row r="51">
          <cell r="A51">
            <v>0</v>
          </cell>
          <cell r="B51">
            <v>0</v>
          </cell>
          <cell r="C51">
            <v>0</v>
          </cell>
          <cell r="D51" t="str">
            <v xml:space="preserve"> Total des recettes</v>
          </cell>
          <cell r="E51" t="str">
            <v>EUR</v>
          </cell>
          <cell r="F51" t="e">
            <v>#REF!</v>
          </cell>
          <cell r="G51" t="e">
            <v>#REF!</v>
          </cell>
          <cell r="H51" t="e">
            <v>#REF!</v>
          </cell>
          <cell r="I51" t="e">
            <v>#REF!</v>
          </cell>
          <cell r="J51">
            <v>2313825.1500000004</v>
          </cell>
          <cell r="K51" t="e">
            <v>#REF!</v>
          </cell>
          <cell r="L51" t="e">
            <v>#REF!</v>
          </cell>
          <cell r="M51" t="e">
            <v>#REF!</v>
          </cell>
          <cell r="N51" t="e">
            <v>#REF!</v>
          </cell>
          <cell r="O51" t="e">
            <v>#REF!</v>
          </cell>
          <cell r="P51" t="e">
            <v>#VALUE!</v>
          </cell>
          <cell r="Q51" t="e">
            <v>#VALUE!</v>
          </cell>
          <cell r="R51" t="e">
            <v>#REF!</v>
          </cell>
          <cell r="S51" t="e">
            <v>#REF!</v>
          </cell>
          <cell r="T51" t="e">
            <v>#REF!</v>
          </cell>
          <cell r="U51" t="e">
            <v>#REF!</v>
          </cell>
          <cell r="V51" t="e">
            <v>#VALUE!</v>
          </cell>
          <cell r="W51" t="e">
            <v>#VALUE!</v>
          </cell>
          <cell r="X51" t="e">
            <v>#REF!</v>
          </cell>
          <cell r="Y51" t="e">
            <v>#REF!</v>
          </cell>
          <cell r="Z51" t="e">
            <v>#REF!</v>
          </cell>
          <cell r="AA51" t="e">
            <v>#REF!</v>
          </cell>
          <cell r="AB51" t="e">
            <v>#VALUE!</v>
          </cell>
          <cell r="AC51" t="e">
            <v>#VALUE!</v>
          </cell>
          <cell r="AD51" t="e">
            <v>#REF!</v>
          </cell>
          <cell r="AE51" t="e">
            <v>#REF!</v>
          </cell>
          <cell r="AF51" t="e">
            <v>#REF!</v>
          </cell>
          <cell r="AG51" t="e">
            <v>#REF!</v>
          </cell>
          <cell r="AH51" t="e">
            <v>#VALUE!</v>
          </cell>
          <cell r="AI51" t="e">
            <v>#VALUE!</v>
          </cell>
        </row>
        <row r="52">
          <cell r="A52">
            <v>0</v>
          </cell>
          <cell r="B52">
            <v>0</v>
          </cell>
          <cell r="C52">
            <v>0</v>
          </cell>
          <cell r="D52" t="str">
            <v xml:space="preserve"> Ecart coûts-recettes</v>
          </cell>
          <cell r="E52" t="str">
            <v>EUR</v>
          </cell>
          <cell r="F52" t="e">
            <v>#REF!</v>
          </cell>
          <cell r="G52">
            <v>0</v>
          </cell>
          <cell r="H52">
            <v>0</v>
          </cell>
          <cell r="I52">
            <v>0</v>
          </cell>
          <cell r="J52">
            <v>-2313825.1500000004</v>
          </cell>
          <cell r="K52" t="e">
            <v>#REF!</v>
          </cell>
          <cell r="L52" t="e">
            <v>#REF!</v>
          </cell>
          <cell r="M52">
            <v>0</v>
          </cell>
          <cell r="N52">
            <v>0</v>
          </cell>
          <cell r="O52">
            <v>0</v>
          </cell>
          <cell r="P52" t="e">
            <v>#VALUE!</v>
          </cell>
          <cell r="Q52" t="e">
            <v>#VALUE!</v>
          </cell>
          <cell r="R52" t="e">
            <v>#REF!</v>
          </cell>
          <cell r="S52">
            <v>0</v>
          </cell>
          <cell r="T52">
            <v>0</v>
          </cell>
          <cell r="U52">
            <v>0</v>
          </cell>
          <cell r="V52" t="e">
            <v>#VALUE!</v>
          </cell>
          <cell r="W52" t="e">
            <v>#VALUE!</v>
          </cell>
          <cell r="X52" t="e">
            <v>#REF!</v>
          </cell>
          <cell r="Y52">
            <v>0</v>
          </cell>
          <cell r="Z52">
            <v>0</v>
          </cell>
          <cell r="AA52">
            <v>0</v>
          </cell>
          <cell r="AB52" t="e">
            <v>#VALUE!</v>
          </cell>
          <cell r="AC52" t="e">
            <v>#VALUE!</v>
          </cell>
          <cell r="AD52" t="e">
            <v>#REF!</v>
          </cell>
          <cell r="AE52">
            <v>0</v>
          </cell>
          <cell r="AF52">
            <v>0</v>
          </cell>
          <cell r="AG52">
            <v>0</v>
          </cell>
          <cell r="AH52" t="e">
            <v>#VALUE!</v>
          </cell>
          <cell r="AI52" t="e">
            <v>#VALUE!</v>
          </cell>
        </row>
        <row r="53">
          <cell r="A53">
            <v>0</v>
          </cell>
          <cell r="B53">
            <v>0</v>
          </cell>
          <cell r="C53">
            <v>0</v>
          </cell>
        </row>
        <row r="54">
          <cell r="A54">
            <v>0</v>
          </cell>
          <cell r="B54">
            <v>0</v>
          </cell>
          <cell r="C54">
            <v>0</v>
          </cell>
          <cell r="D54" t="str">
            <v>Ctrl T15</v>
          </cell>
          <cell r="E54">
            <v>0</v>
          </cell>
          <cell r="F54">
            <v>593.74361099999987</v>
          </cell>
          <cell r="G54">
            <v>639.80864699999995</v>
          </cell>
          <cell r="H54">
            <v>1399.400617</v>
          </cell>
          <cell r="I54">
            <v>2836.0259429999996</v>
          </cell>
          <cell r="J54">
            <v>5738.7214992500003</v>
          </cell>
          <cell r="K54">
            <v>11207.700317250001</v>
          </cell>
          <cell r="L54">
            <v>593.97641499999997</v>
          </cell>
          <cell r="M54">
            <v>642.20152900000005</v>
          </cell>
          <cell r="N54">
            <v>1425.1936920000001</v>
          </cell>
          <cell r="O54">
            <v>3013.2563310000005</v>
          </cell>
          <cell r="P54">
            <v>5804.8812967499998</v>
          </cell>
          <cell r="Q54">
            <v>11479.50926375</v>
          </cell>
          <cell r="R54">
            <v>593.47796699999992</v>
          </cell>
          <cell r="S54">
            <v>643.62257199999999</v>
          </cell>
          <cell r="T54">
            <v>1452.5344989999999</v>
          </cell>
          <cell r="U54">
            <v>3156.7565470000009</v>
          </cell>
          <cell r="V54">
            <v>5826.8813620000001</v>
          </cell>
          <cell r="W54">
            <v>11673.272947000001</v>
          </cell>
          <cell r="X54">
            <v>594.33011899999997</v>
          </cell>
          <cell r="Y54">
            <v>645.31423499999983</v>
          </cell>
          <cell r="Z54">
            <v>1468.0259099999998</v>
          </cell>
          <cell r="AA54">
            <v>3229.6072100000006</v>
          </cell>
          <cell r="AB54">
            <v>5851.2414204999995</v>
          </cell>
          <cell r="AC54">
            <v>11788.518894500001</v>
          </cell>
          <cell r="AD54">
            <v>594.49179000000015</v>
          </cell>
          <cell r="AE54">
            <v>645.35560400000008</v>
          </cell>
          <cell r="AF54">
            <v>1470.7071119999996</v>
          </cell>
          <cell r="AG54">
            <v>3242.007732</v>
          </cell>
          <cell r="AH54">
            <v>5879.7214655000007</v>
          </cell>
          <cell r="AI54">
            <v>11832.283703500001</v>
          </cell>
        </row>
        <row r="55">
          <cell r="A55">
            <v>0</v>
          </cell>
          <cell r="B55">
            <v>0</v>
          </cell>
          <cell r="C55">
            <v>0</v>
          </cell>
          <cell r="D55" t="str">
            <v>Ctrl T16</v>
          </cell>
          <cell r="E55">
            <v>0</v>
          </cell>
          <cell r="F55">
            <v>0</v>
          </cell>
          <cell r="G55">
            <v>0</v>
          </cell>
          <cell r="H55">
            <v>0</v>
          </cell>
          <cell r="I55">
            <v>0</v>
          </cell>
          <cell r="J55">
            <v>0</v>
          </cell>
          <cell r="K55">
            <v>9435.6303172500029</v>
          </cell>
          <cell r="L55">
            <v>0</v>
          </cell>
          <cell r="M55">
            <v>0</v>
          </cell>
          <cell r="N55">
            <v>0</v>
          </cell>
          <cell r="O55">
            <v>0</v>
          </cell>
          <cell r="P55">
            <v>0</v>
          </cell>
          <cell r="Q55">
            <v>9707.1092637499969</v>
          </cell>
          <cell r="R55">
            <v>0</v>
          </cell>
          <cell r="S55">
            <v>0</v>
          </cell>
          <cell r="T55">
            <v>0</v>
          </cell>
          <cell r="U55">
            <v>0</v>
          </cell>
          <cell r="V55">
            <v>0</v>
          </cell>
          <cell r="W55">
            <v>9902.7329470000041</v>
          </cell>
          <cell r="X55">
            <v>0</v>
          </cell>
          <cell r="Y55">
            <v>0</v>
          </cell>
          <cell r="Z55">
            <v>0</v>
          </cell>
          <cell r="AA55">
            <v>0</v>
          </cell>
          <cell r="AB55">
            <v>0</v>
          </cell>
          <cell r="AC55">
            <v>10015.788894500009</v>
          </cell>
          <cell r="AD55">
            <v>0</v>
          </cell>
          <cell r="AE55">
            <v>0</v>
          </cell>
          <cell r="AF55">
            <v>0</v>
          </cell>
          <cell r="AG55">
            <v>0</v>
          </cell>
          <cell r="AH55">
            <v>0</v>
          </cell>
          <cell r="AI55">
            <v>10059.433703499999</v>
          </cell>
        </row>
        <row r="56">
          <cell r="A56">
            <v>0</v>
          </cell>
          <cell r="B56">
            <v>0</v>
          </cell>
          <cell r="C56">
            <v>0</v>
          </cell>
          <cell r="J56">
            <v>0</v>
          </cell>
          <cell r="P56">
            <v>0</v>
          </cell>
          <cell r="V56">
            <v>0</v>
          </cell>
          <cell r="AB56">
            <v>0</v>
          </cell>
          <cell r="AH56">
            <v>0</v>
          </cell>
        </row>
        <row r="57">
          <cell r="A57">
            <v>0</v>
          </cell>
          <cell r="B57">
            <v>0</v>
          </cell>
          <cell r="C57">
            <v>0</v>
          </cell>
          <cell r="D57" t="str">
            <v>Acheminement 2014</v>
          </cell>
          <cell r="E57">
            <v>0</v>
          </cell>
          <cell r="F57">
            <v>93.02</v>
          </cell>
          <cell r="G57">
            <v>1232.4000000000001</v>
          </cell>
          <cell r="H57">
            <v>2696</v>
          </cell>
          <cell r="I57">
            <v>23230</v>
          </cell>
          <cell r="J57">
            <v>1.090776591195713</v>
          </cell>
          <cell r="L57">
            <v>0</v>
          </cell>
          <cell r="M57">
            <v>0</v>
          </cell>
          <cell r="N57">
            <v>0</v>
          </cell>
          <cell r="O57">
            <v>0</v>
          </cell>
          <cell r="P57" t="e">
            <v>#DIV/0!</v>
          </cell>
          <cell r="Q57" t="e">
            <v>#DIV/0!</v>
          </cell>
          <cell r="R57">
            <v>0</v>
          </cell>
          <cell r="S57">
            <v>0</v>
          </cell>
          <cell r="T57">
            <v>0</v>
          </cell>
          <cell r="U57">
            <v>0</v>
          </cell>
          <cell r="V57" t="e">
            <v>#DIV/0!</v>
          </cell>
          <cell r="W57" t="e">
            <v>#DIV/0!</v>
          </cell>
          <cell r="X57">
            <v>0</v>
          </cell>
          <cell r="Y57">
            <v>0</v>
          </cell>
          <cell r="Z57">
            <v>0</v>
          </cell>
          <cell r="AA57">
            <v>0</v>
          </cell>
          <cell r="AB57" t="e">
            <v>#DIV/0!</v>
          </cell>
          <cell r="AC57" t="e">
            <v>#DIV/0!</v>
          </cell>
          <cell r="AD57">
            <v>0</v>
          </cell>
          <cell r="AE57">
            <v>0</v>
          </cell>
          <cell r="AF57">
            <v>0</v>
          </cell>
          <cell r="AG57">
            <v>0</v>
          </cell>
          <cell r="AH57" t="e">
            <v>#DIV/0!</v>
          </cell>
          <cell r="AI57" t="e">
            <v>#DIV/0!</v>
          </cell>
        </row>
        <row r="58">
          <cell r="A58">
            <v>0</v>
          </cell>
          <cell r="B58">
            <v>0</v>
          </cell>
          <cell r="C58">
            <v>0</v>
          </cell>
          <cell r="D58" t="str">
            <v>Objectif achem.2015-2019</v>
          </cell>
          <cell r="E58">
            <v>0</v>
          </cell>
          <cell r="F58">
            <v>113.73403851302521</v>
          </cell>
          <cell r="G58">
            <v>1397.5730709895968</v>
          </cell>
          <cell r="H58">
            <v>4137.7336898636422</v>
          </cell>
          <cell r="I58">
            <v>22125.740213476412</v>
          </cell>
          <cell r="J58">
            <v>0</v>
          </cell>
          <cell r="L58" t="e">
            <v>#DIV/0!</v>
          </cell>
          <cell r="M58" t="e">
            <v>#DIV/0!</v>
          </cell>
          <cell r="N58" t="e">
            <v>#DIV/0!</v>
          </cell>
          <cell r="O58" t="e">
            <v>#DIV/0!</v>
          </cell>
          <cell r="P58">
            <v>0</v>
          </cell>
          <cell r="R58" t="e">
            <v>#DIV/0!</v>
          </cell>
          <cell r="S58" t="e">
            <v>#DIV/0!</v>
          </cell>
          <cell r="T58" t="e">
            <v>#DIV/0!</v>
          </cell>
          <cell r="U58" t="e">
            <v>#DIV/0!</v>
          </cell>
          <cell r="V58">
            <v>0</v>
          </cell>
          <cell r="X58" t="e">
            <v>#DIV/0!</v>
          </cell>
          <cell r="Y58" t="e">
            <v>#DIV/0!</v>
          </cell>
          <cell r="Z58" t="e">
            <v>#DIV/0!</v>
          </cell>
          <cell r="AA58" t="e">
            <v>#DIV/0!</v>
          </cell>
          <cell r="AB58">
            <v>0</v>
          </cell>
          <cell r="AD58" t="e">
            <v>#DIV/0!</v>
          </cell>
          <cell r="AE58" t="e">
            <v>#DIV/0!</v>
          </cell>
          <cell r="AF58" t="e">
            <v>#DIV/0!</v>
          </cell>
          <cell r="AG58" t="e">
            <v>#DIV/0!</v>
          </cell>
          <cell r="AH58">
            <v>0</v>
          </cell>
        </row>
        <row r="59">
          <cell r="A59">
            <v>0</v>
          </cell>
          <cell r="B59">
            <v>0</v>
          </cell>
          <cell r="C59">
            <v>0</v>
          </cell>
          <cell r="D59" t="str">
            <v>ajustement</v>
          </cell>
          <cell r="E59">
            <v>0</v>
          </cell>
          <cell r="F59">
            <v>12.27</v>
          </cell>
          <cell r="G59">
            <v>53.3</v>
          </cell>
          <cell r="H59">
            <v>1197</v>
          </cell>
          <cell r="I59">
            <v>-3213</v>
          </cell>
          <cell r="J59">
            <v>0</v>
          </cell>
          <cell r="L59">
            <v>-1.19</v>
          </cell>
          <cell r="M59">
            <v>-7.2</v>
          </cell>
          <cell r="N59">
            <v>22</v>
          </cell>
          <cell r="O59">
            <v>-550</v>
          </cell>
          <cell r="P59">
            <v>0</v>
          </cell>
          <cell r="R59">
            <v>-1.17</v>
          </cell>
          <cell r="S59">
            <v>-5.4</v>
          </cell>
          <cell r="T59">
            <v>36.299999999999997</v>
          </cell>
          <cell r="U59">
            <v>27</v>
          </cell>
          <cell r="V59">
            <v>0</v>
          </cell>
          <cell r="X59">
            <v>-1.03</v>
          </cell>
          <cell r="Y59">
            <v>-4.05</v>
          </cell>
          <cell r="Z59">
            <v>35</v>
          </cell>
          <cell r="AA59">
            <v>201</v>
          </cell>
          <cell r="AB59">
            <v>0</v>
          </cell>
          <cell r="AD59">
            <v>-0.82</v>
          </cell>
          <cell r="AE59">
            <v>-3.14</v>
          </cell>
          <cell r="AF59">
            <v>31.3</v>
          </cell>
          <cell r="AG59">
            <v>290</v>
          </cell>
          <cell r="AH59">
            <v>0</v>
          </cell>
        </row>
        <row r="60">
          <cell r="A60">
            <v>0</v>
          </cell>
          <cell r="B60">
            <v>0</v>
          </cell>
          <cell r="C60">
            <v>0</v>
          </cell>
          <cell r="D60">
            <v>0</v>
          </cell>
          <cell r="E60">
            <v>0</v>
          </cell>
          <cell r="F60">
            <v>0</v>
          </cell>
          <cell r="G60">
            <v>0</v>
          </cell>
          <cell r="H60">
            <v>0</v>
          </cell>
          <cell r="I60">
            <v>0</v>
          </cell>
          <cell r="J60">
            <v>0</v>
          </cell>
          <cell r="L60">
            <v>0</v>
          </cell>
          <cell r="M60">
            <v>0</v>
          </cell>
          <cell r="N60">
            <v>0</v>
          </cell>
          <cell r="O60">
            <v>0</v>
          </cell>
          <cell r="P60">
            <v>0</v>
          </cell>
          <cell r="R60">
            <v>0</v>
          </cell>
          <cell r="S60">
            <v>0</v>
          </cell>
          <cell r="T60">
            <v>0</v>
          </cell>
          <cell r="U60">
            <v>0</v>
          </cell>
          <cell r="V60">
            <v>0</v>
          </cell>
          <cell r="X60">
            <v>0</v>
          </cell>
          <cell r="Y60">
            <v>0</v>
          </cell>
          <cell r="Z60">
            <v>0</v>
          </cell>
          <cell r="AA60">
            <v>0</v>
          </cell>
          <cell r="AB60">
            <v>0</v>
          </cell>
          <cell r="AD60">
            <v>0</v>
          </cell>
          <cell r="AE60">
            <v>0</v>
          </cell>
          <cell r="AF60">
            <v>0</v>
          </cell>
          <cell r="AG60">
            <v>6.0727398507815238</v>
          </cell>
          <cell r="AH60">
            <v>0</v>
          </cell>
        </row>
        <row r="61">
          <cell r="A61">
            <v>0</v>
          </cell>
          <cell r="B61">
            <v>0</v>
          </cell>
          <cell r="C61">
            <v>0</v>
          </cell>
          <cell r="D61">
            <v>0</v>
          </cell>
          <cell r="E61">
            <v>0</v>
          </cell>
          <cell r="F61">
            <v>0</v>
          </cell>
          <cell r="G61">
            <v>0</v>
          </cell>
          <cell r="H61">
            <v>0</v>
          </cell>
          <cell r="I61">
            <v>0</v>
          </cell>
          <cell r="J61">
            <v>0</v>
          </cell>
          <cell r="L61">
            <v>0</v>
          </cell>
          <cell r="M61">
            <v>0</v>
          </cell>
          <cell r="N61">
            <v>0</v>
          </cell>
          <cell r="O61">
            <v>0</v>
          </cell>
          <cell r="P61">
            <v>0</v>
          </cell>
          <cell r="R61">
            <v>0</v>
          </cell>
          <cell r="S61">
            <v>0</v>
          </cell>
          <cell r="T61">
            <v>0</v>
          </cell>
          <cell r="U61">
            <v>0</v>
          </cell>
          <cell r="V61">
            <v>0</v>
          </cell>
          <cell r="X61">
            <v>0</v>
          </cell>
          <cell r="Y61">
            <v>0</v>
          </cell>
          <cell r="Z61">
            <v>0</v>
          </cell>
          <cell r="AA61">
            <v>0</v>
          </cell>
          <cell r="AB61">
            <v>0</v>
          </cell>
          <cell r="AD61">
            <v>7.2326331622807952E-3</v>
          </cell>
          <cell r="AE61">
            <v>6.2792130057080951E-3</v>
          </cell>
          <cell r="AF61">
            <v>5.8419757364518259E-3</v>
          </cell>
          <cell r="AG61">
            <v>5.1739743528658585E-3</v>
          </cell>
          <cell r="AH61">
            <v>0</v>
          </cell>
        </row>
        <row r="62">
          <cell r="A62">
            <v>0</v>
          </cell>
          <cell r="B62">
            <v>0</v>
          </cell>
          <cell r="C62">
            <v>0</v>
          </cell>
          <cell r="D62">
            <v>0</v>
          </cell>
          <cell r="E62">
            <v>0</v>
          </cell>
          <cell r="F62">
            <v>0</v>
          </cell>
          <cell r="G62">
            <v>0</v>
          </cell>
          <cell r="H62">
            <v>0</v>
          </cell>
          <cell r="I62">
            <v>0</v>
          </cell>
          <cell r="J62">
            <v>0</v>
          </cell>
          <cell r="L62">
            <v>0</v>
          </cell>
          <cell r="M62">
            <v>0</v>
          </cell>
          <cell r="N62">
            <v>0</v>
          </cell>
          <cell r="O62">
            <v>0</v>
          </cell>
          <cell r="P62">
            <v>0</v>
          </cell>
          <cell r="R62">
            <v>0</v>
          </cell>
          <cell r="S62">
            <v>0</v>
          </cell>
          <cell r="T62">
            <v>0</v>
          </cell>
          <cell r="U62">
            <v>0</v>
          </cell>
          <cell r="V62">
            <v>0</v>
          </cell>
          <cell r="X62">
            <v>0</v>
          </cell>
          <cell r="Y62">
            <v>0</v>
          </cell>
          <cell r="Z62">
            <v>0</v>
          </cell>
          <cell r="AA62">
            <v>0</v>
          </cell>
          <cell r="AB62">
            <v>0</v>
          </cell>
          <cell r="AD62">
            <v>0</v>
          </cell>
          <cell r="AE62">
            <v>0</v>
          </cell>
          <cell r="AF62">
            <v>0</v>
          </cell>
          <cell r="AG62">
            <v>0</v>
          </cell>
          <cell r="AH62">
            <v>0</v>
          </cell>
        </row>
        <row r="63">
          <cell r="A63">
            <v>0</v>
          </cell>
          <cell r="B63">
            <v>0</v>
          </cell>
          <cell r="C63">
            <v>0</v>
          </cell>
          <cell r="D63" t="str">
            <v>Simulation</v>
          </cell>
          <cell r="E63" t="str">
            <v>kWh</v>
          </cell>
          <cell r="F63">
            <v>2014</v>
          </cell>
          <cell r="G63">
            <v>0</v>
          </cell>
          <cell r="H63">
            <v>2015</v>
          </cell>
          <cell r="L63">
            <v>0</v>
          </cell>
          <cell r="M63">
            <v>0</v>
          </cell>
          <cell r="N63">
            <v>2016</v>
          </cell>
          <cell r="R63">
            <v>0</v>
          </cell>
          <cell r="S63">
            <v>0</v>
          </cell>
          <cell r="T63">
            <v>2017</v>
          </cell>
          <cell r="X63">
            <v>0</v>
          </cell>
          <cell r="Y63">
            <v>0</v>
          </cell>
          <cell r="Z63">
            <v>2018</v>
          </cell>
          <cell r="AD63">
            <v>0</v>
          </cell>
          <cell r="AE63">
            <v>0</v>
          </cell>
          <cell r="AF63">
            <v>2019</v>
          </cell>
        </row>
        <row r="64">
          <cell r="A64">
            <v>0</v>
          </cell>
          <cell r="B64">
            <v>0</v>
          </cell>
          <cell r="C64">
            <v>0</v>
          </cell>
          <cell r="D64">
            <v>581.5</v>
          </cell>
          <cell r="F64">
            <v>31.51</v>
          </cell>
          <cell r="G64">
            <v>10.82</v>
          </cell>
          <cell r="H64">
            <v>49.864796499999997</v>
          </cell>
          <cell r="I64">
            <v>1.5825070295144397</v>
          </cell>
          <cell r="L64">
            <v>0</v>
          </cell>
          <cell r="M64">
            <v>0</v>
          </cell>
          <cell r="N64">
            <v>51.365322500000005</v>
          </cell>
          <cell r="O64">
            <v>1.030091890578557</v>
          </cell>
          <cell r="R64">
            <v>0</v>
          </cell>
          <cell r="S64">
            <v>0</v>
          </cell>
          <cell r="T64">
            <v>52.577810499999998</v>
          </cell>
          <cell r="U64">
            <v>1.0236051861642648</v>
          </cell>
          <cell r="X64">
            <v>0</v>
          </cell>
          <cell r="Y64">
            <v>0</v>
          </cell>
          <cell r="Z64">
            <v>54.179198499999998</v>
          </cell>
          <cell r="AA64">
            <v>1.0304574873843406</v>
          </cell>
          <cell r="AD64">
            <v>0</v>
          </cell>
          <cell r="AE64">
            <v>0</v>
          </cell>
          <cell r="AF64">
            <v>55.490884999999992</v>
          </cell>
          <cell r="AG64">
            <v>1.0242101495835159</v>
          </cell>
        </row>
        <row r="65">
          <cell r="A65">
            <v>0</v>
          </cell>
          <cell r="B65">
            <v>0</v>
          </cell>
          <cell r="C65">
            <v>0</v>
          </cell>
          <cell r="D65">
            <v>2326</v>
          </cell>
          <cell r="F65">
            <v>69.989999999999995</v>
          </cell>
          <cell r="G65">
            <v>43.27</v>
          </cell>
          <cell r="H65">
            <v>143.389186</v>
          </cell>
          <cell r="I65">
            <v>2.04870961565938</v>
          </cell>
          <cell r="L65">
            <v>0</v>
          </cell>
          <cell r="M65">
            <v>0</v>
          </cell>
          <cell r="N65">
            <v>149.78129000000001</v>
          </cell>
          <cell r="O65">
            <v>1.0445787034456002</v>
          </cell>
          <cell r="R65">
            <v>0</v>
          </cell>
          <cell r="S65">
            <v>0</v>
          </cell>
          <cell r="T65">
            <v>153.70124200000001</v>
          </cell>
          <cell r="U65">
            <v>1.0261711726477987</v>
          </cell>
          <cell r="X65">
            <v>0</v>
          </cell>
          <cell r="Y65">
            <v>0</v>
          </cell>
          <cell r="Z65">
            <v>159.056794</v>
          </cell>
          <cell r="AA65">
            <v>1.0348439084181245</v>
          </cell>
          <cell r="AD65">
            <v>0</v>
          </cell>
          <cell r="AE65">
            <v>0</v>
          </cell>
          <cell r="AF65">
            <v>163.28353999999999</v>
          </cell>
          <cell r="AG65">
            <v>1.0265738161426792</v>
          </cell>
        </row>
        <row r="66">
          <cell r="A66">
            <v>0</v>
          </cell>
          <cell r="B66">
            <v>0</v>
          </cell>
          <cell r="C66">
            <v>0</v>
          </cell>
          <cell r="D66">
            <v>4652</v>
          </cell>
          <cell r="F66">
            <v>121.31</v>
          </cell>
          <cell r="G66">
            <v>86.55</v>
          </cell>
          <cell r="H66">
            <v>268.08837199999999</v>
          </cell>
          <cell r="I66">
            <v>2.209944538784931</v>
          </cell>
          <cell r="L66">
            <v>0</v>
          </cell>
          <cell r="M66">
            <v>0</v>
          </cell>
          <cell r="N66">
            <v>281.00258000000002</v>
          </cell>
          <cell r="O66">
            <v>1.0481714589247459</v>
          </cell>
          <cell r="R66">
            <v>0</v>
          </cell>
          <cell r="S66">
            <v>0</v>
          </cell>
          <cell r="T66">
            <v>288.53248400000001</v>
          </cell>
          <cell r="U66">
            <v>1.0267965653553786</v>
          </cell>
          <cell r="X66">
            <v>0</v>
          </cell>
          <cell r="Y66">
            <v>0</v>
          </cell>
          <cell r="Z66">
            <v>298.89358800000002</v>
          </cell>
          <cell r="AA66">
            <v>1.035909662081584</v>
          </cell>
          <cell r="AD66">
            <v>0</v>
          </cell>
          <cell r="AE66">
            <v>0</v>
          </cell>
          <cell r="AF66">
            <v>307.00707999999997</v>
          </cell>
          <cell r="AG66">
            <v>1.0271450854944402</v>
          </cell>
        </row>
        <row r="67">
          <cell r="A67">
            <v>0</v>
          </cell>
          <cell r="B67">
            <v>0</v>
          </cell>
          <cell r="C67">
            <v>0</v>
          </cell>
          <cell r="D67">
            <v>5000</v>
          </cell>
          <cell r="E67">
            <v>0</v>
          </cell>
          <cell r="F67">
            <v>128.97</v>
          </cell>
          <cell r="G67">
            <v>93.02</v>
          </cell>
          <cell r="H67">
            <v>286.745</v>
          </cell>
          <cell r="I67">
            <v>2.2233465146933398</v>
          </cell>
          <cell r="J67">
            <v>0</v>
          </cell>
          <cell r="K67">
            <v>0</v>
          </cell>
          <cell r="L67">
            <v>0</v>
          </cell>
          <cell r="M67">
            <v>0</v>
          </cell>
          <cell r="N67">
            <v>300.63500000000005</v>
          </cell>
          <cell r="O67">
            <v>1.0484402517916618</v>
          </cell>
          <cell r="P67">
            <v>0</v>
          </cell>
          <cell r="Q67">
            <v>0</v>
          </cell>
          <cell r="R67">
            <v>0</v>
          </cell>
          <cell r="S67">
            <v>0</v>
          </cell>
          <cell r="T67">
            <v>308.70500000000004</v>
          </cell>
          <cell r="U67">
            <v>1.0268431819315782</v>
          </cell>
          <cell r="V67">
            <v>0</v>
          </cell>
          <cell r="W67">
            <v>0</v>
          </cell>
          <cell r="X67">
            <v>0</v>
          </cell>
          <cell r="Y67">
            <v>0</v>
          </cell>
          <cell r="Z67">
            <v>319.81499999999994</v>
          </cell>
          <cell r="AA67">
            <v>1.0359890510357781</v>
          </cell>
          <cell r="AB67">
            <v>0</v>
          </cell>
          <cell r="AC67">
            <v>0</v>
          </cell>
          <cell r="AD67">
            <v>0</v>
          </cell>
          <cell r="AE67">
            <v>0</v>
          </cell>
          <cell r="AF67">
            <v>328.51</v>
          </cell>
          <cell r="AG67">
            <v>1.0271875928271033</v>
          </cell>
          <cell r="AH67">
            <v>0</v>
          </cell>
          <cell r="AI67">
            <v>0</v>
          </cell>
        </row>
        <row r="68">
          <cell r="A68">
            <v>0</v>
          </cell>
          <cell r="B68">
            <v>0</v>
          </cell>
          <cell r="C68">
            <v>0</v>
          </cell>
          <cell r="D68">
            <v>5000</v>
          </cell>
          <cell r="E68">
            <v>0</v>
          </cell>
          <cell r="F68">
            <v>129.36000000000001</v>
          </cell>
          <cell r="G68">
            <v>41.08</v>
          </cell>
          <cell r="H68">
            <v>258.005</v>
          </cell>
          <cell r="I68">
            <v>1.994472789115646</v>
          </cell>
          <cell r="J68">
            <v>285.31840796019907</v>
          </cell>
          <cell r="K68">
            <v>0</v>
          </cell>
          <cell r="L68">
            <v>0</v>
          </cell>
          <cell r="M68">
            <v>0</v>
          </cell>
          <cell r="N68">
            <v>274.44499999999999</v>
          </cell>
          <cell r="O68">
            <v>1.0637196953547412</v>
          </cell>
          <cell r="P68">
            <v>299.13930348258714</v>
          </cell>
          <cell r="Q68">
            <v>0</v>
          </cell>
          <cell r="R68">
            <v>0</v>
          </cell>
          <cell r="S68">
            <v>0</v>
          </cell>
          <cell r="T68">
            <v>281.89</v>
          </cell>
          <cell r="U68">
            <v>1.0271274754504545</v>
          </cell>
          <cell r="V68">
            <v>307.1691542288558</v>
          </cell>
          <cell r="W68">
            <v>0</v>
          </cell>
          <cell r="X68">
            <v>0</v>
          </cell>
          <cell r="Y68">
            <v>0</v>
          </cell>
          <cell r="Z68">
            <v>291.39499999999998</v>
          </cell>
          <cell r="AA68">
            <v>1.0337188264926034</v>
          </cell>
          <cell r="AB68">
            <v>318.2238805970149</v>
          </cell>
          <cell r="AC68">
            <v>0</v>
          </cell>
          <cell r="AD68">
            <v>0</v>
          </cell>
          <cell r="AE68">
            <v>0</v>
          </cell>
          <cell r="AF68">
            <v>298.45999999999998</v>
          </cell>
          <cell r="AG68">
            <v>1.0242454400384358</v>
          </cell>
          <cell r="AH68">
            <v>326.87562189054728</v>
          </cell>
          <cell r="AI68">
            <v>0</v>
          </cell>
        </row>
        <row r="69">
          <cell r="A69">
            <v>0</v>
          </cell>
          <cell r="B69">
            <v>0</v>
          </cell>
          <cell r="C69">
            <v>0</v>
          </cell>
          <cell r="D69">
            <v>23260</v>
          </cell>
          <cell r="F69">
            <v>342.16</v>
          </cell>
          <cell r="G69">
            <v>191.11</v>
          </cell>
          <cell r="H69">
            <v>963.69921999999997</v>
          </cell>
          <cell r="I69">
            <v>2.8165163081599247</v>
          </cell>
          <cell r="L69">
            <v>0</v>
          </cell>
          <cell r="M69">
            <v>0</v>
          </cell>
          <cell r="N69">
            <v>1032.7645400000001</v>
          </cell>
          <cell r="O69">
            <v>1.0716668837814356</v>
          </cell>
          <cell r="R69">
            <v>0</v>
          </cell>
          <cell r="S69">
            <v>0</v>
          </cell>
          <cell r="T69">
            <v>1059.2547199999999</v>
          </cell>
          <cell r="U69">
            <v>1.0256497768600767</v>
          </cell>
          <cell r="X69">
            <v>0</v>
          </cell>
          <cell r="Y69">
            <v>0</v>
          </cell>
          <cell r="Z69">
            <v>1099.1261</v>
          </cell>
          <cell r="AA69">
            <v>1.0376409745901345</v>
          </cell>
          <cell r="AD69">
            <v>0</v>
          </cell>
          <cell r="AE69">
            <v>0</v>
          </cell>
          <cell r="AF69">
            <v>1131.18904</v>
          </cell>
          <cell r="AG69">
            <v>1.0291713025466322</v>
          </cell>
        </row>
        <row r="70">
          <cell r="A70">
            <v>0</v>
          </cell>
          <cell r="B70">
            <v>0</v>
          </cell>
          <cell r="C70">
            <v>0</v>
          </cell>
          <cell r="D70">
            <v>34890</v>
          </cell>
          <cell r="F70">
            <v>477.92</v>
          </cell>
          <cell r="G70">
            <v>286.66000000000003</v>
          </cell>
          <cell r="H70">
            <v>1413.16383</v>
          </cell>
          <cell r="I70">
            <v>2.9569045656176765</v>
          </cell>
          <cell r="L70">
            <v>0</v>
          </cell>
          <cell r="M70">
            <v>0</v>
          </cell>
          <cell r="N70">
            <v>1515.7468100000001</v>
          </cell>
          <cell r="O70">
            <v>1.0725910031252357</v>
          </cell>
          <cell r="R70">
            <v>0</v>
          </cell>
          <cell r="S70">
            <v>0</v>
          </cell>
          <cell r="T70">
            <v>1554.3670799999998</v>
          </cell>
          <cell r="U70">
            <v>1.0254793674940998</v>
          </cell>
          <cell r="X70">
            <v>0</v>
          </cell>
          <cell r="Y70">
            <v>0</v>
          </cell>
          <cell r="Z70">
            <v>1613.5791499999998</v>
          </cell>
          <cell r="AA70">
            <v>1.0380940067258759</v>
          </cell>
          <cell r="AD70">
            <v>0</v>
          </cell>
          <cell r="AE70">
            <v>0</v>
          </cell>
          <cell r="AF70">
            <v>1661.5635600000001</v>
          </cell>
          <cell r="AG70">
            <v>1.0297378718608259</v>
          </cell>
        </row>
        <row r="71">
          <cell r="A71">
            <v>0</v>
          </cell>
          <cell r="B71">
            <v>0</v>
          </cell>
          <cell r="C71">
            <v>0</v>
          </cell>
          <cell r="D71">
            <v>116300</v>
          </cell>
          <cell r="F71">
            <v>1428.21</v>
          </cell>
          <cell r="G71">
            <v>955.52</v>
          </cell>
          <cell r="H71">
            <v>4559.4161000000004</v>
          </cell>
          <cell r="I71">
            <v>3.1923989469335745</v>
          </cell>
          <cell r="L71">
            <v>0</v>
          </cell>
          <cell r="M71">
            <v>0</v>
          </cell>
          <cell r="N71">
            <v>4896.6227000000008</v>
          </cell>
          <cell r="O71">
            <v>1.0739582860182471</v>
          </cell>
          <cell r="R71">
            <v>0</v>
          </cell>
          <cell r="S71">
            <v>0</v>
          </cell>
          <cell r="T71">
            <v>5020.1535999999987</v>
          </cell>
          <cell r="U71">
            <v>1.0252277758709074</v>
          </cell>
          <cell r="X71">
            <v>0</v>
          </cell>
          <cell r="Y71">
            <v>0</v>
          </cell>
          <cell r="Z71">
            <v>5214.7505000000001</v>
          </cell>
          <cell r="AA71">
            <v>1.0387631366498431</v>
          </cell>
          <cell r="AD71">
            <v>0</v>
          </cell>
          <cell r="AE71">
            <v>0</v>
          </cell>
          <cell r="AF71">
            <v>5374.1851999999999</v>
          </cell>
          <cell r="AG71">
            <v>1.0305737925524912</v>
          </cell>
        </row>
        <row r="72">
          <cell r="A72">
            <v>0</v>
          </cell>
          <cell r="B72">
            <v>0</v>
          </cell>
          <cell r="C72">
            <v>0</v>
          </cell>
          <cell r="D72">
            <v>150000</v>
          </cell>
          <cell r="E72">
            <v>0</v>
          </cell>
          <cell r="F72">
            <v>1821.59</v>
          </cell>
          <cell r="G72">
            <v>1232.4000000000001</v>
          </cell>
          <cell r="H72">
            <v>5861.8200000000006</v>
          </cell>
          <cell r="I72">
            <v>3.2179689172645882</v>
          </cell>
          <cell r="J72">
            <v>0</v>
          </cell>
          <cell r="K72">
            <v>0</v>
          </cell>
          <cell r="L72">
            <v>0</v>
          </cell>
          <cell r="M72">
            <v>0</v>
          </cell>
          <cell r="N72">
            <v>6296.1500000000005</v>
          </cell>
          <cell r="O72">
            <v>1.0740947350822783</v>
          </cell>
          <cell r="P72">
            <v>0</v>
          </cell>
          <cell r="Q72">
            <v>0</v>
          </cell>
          <cell r="R72">
            <v>0</v>
          </cell>
          <cell r="S72">
            <v>0</v>
          </cell>
          <cell r="T72">
            <v>6454.8299999999981</v>
          </cell>
          <cell r="U72">
            <v>1.0252027032392808</v>
          </cell>
          <cell r="V72">
            <v>0</v>
          </cell>
          <cell r="W72">
            <v>0</v>
          </cell>
          <cell r="X72">
            <v>0</v>
          </cell>
          <cell r="Y72">
            <v>0</v>
          </cell>
          <cell r="Z72">
            <v>6705.4699999999993</v>
          </cell>
          <cell r="AA72">
            <v>1.0388298375015301</v>
          </cell>
          <cell r="AB72">
            <v>0</v>
          </cell>
          <cell r="AC72">
            <v>0</v>
          </cell>
          <cell r="AD72">
            <v>0</v>
          </cell>
          <cell r="AE72">
            <v>0</v>
          </cell>
          <cell r="AF72">
            <v>6911.0399999999991</v>
          </cell>
          <cell r="AG72">
            <v>1.0306570605789005</v>
          </cell>
          <cell r="AH72">
            <v>0</v>
          </cell>
          <cell r="AI72">
            <v>0</v>
          </cell>
        </row>
        <row r="73">
          <cell r="A73">
            <v>0</v>
          </cell>
          <cell r="B73">
            <v>0</v>
          </cell>
          <cell r="C73">
            <v>0</v>
          </cell>
          <cell r="D73">
            <v>150000</v>
          </cell>
          <cell r="E73">
            <v>0</v>
          </cell>
          <cell r="F73">
            <v>1821.59</v>
          </cell>
          <cell r="G73">
            <v>404.4</v>
          </cell>
          <cell r="H73">
            <v>5416.92</v>
          </cell>
          <cell r="I73">
            <v>2.9737317398536445</v>
          </cell>
          <cell r="J73">
            <v>5832.6567164179114</v>
          </cell>
          <cell r="K73">
            <v>0</v>
          </cell>
          <cell r="L73">
            <v>0</v>
          </cell>
          <cell r="M73">
            <v>0</v>
          </cell>
          <cell r="N73">
            <v>5903.6</v>
          </cell>
          <cell r="O73">
            <v>1.0898444134305103</v>
          </cell>
          <cell r="P73">
            <v>6264.8258706467677</v>
          </cell>
          <cell r="Q73">
            <v>0</v>
          </cell>
          <cell r="R73">
            <v>0</v>
          </cell>
          <cell r="S73">
            <v>0</v>
          </cell>
          <cell r="T73">
            <v>6052.8</v>
          </cell>
          <cell r="U73">
            <v>1.0252727149535876</v>
          </cell>
          <cell r="V73">
            <v>6422.7164179104466</v>
          </cell>
          <cell r="W73">
            <v>0</v>
          </cell>
          <cell r="X73">
            <v>0</v>
          </cell>
          <cell r="Y73">
            <v>0</v>
          </cell>
          <cell r="Z73">
            <v>6279.4400000000005</v>
          </cell>
          <cell r="AA73">
            <v>1.0374438276500133</v>
          </cell>
          <cell r="AB73">
            <v>6672.1094527363184</v>
          </cell>
          <cell r="AC73">
            <v>0</v>
          </cell>
          <cell r="AD73">
            <v>0</v>
          </cell>
          <cell r="AE73">
            <v>0</v>
          </cell>
          <cell r="AF73">
            <v>6462.6</v>
          </cell>
          <cell r="AG73">
            <v>1.029168206082071</v>
          </cell>
          <cell r="AH73">
            <v>6876.6567164179105</v>
          </cell>
          <cell r="AI73">
            <v>0</v>
          </cell>
        </row>
        <row r="74">
          <cell r="A74">
            <v>0</v>
          </cell>
          <cell r="B74">
            <v>0</v>
          </cell>
          <cell r="C74">
            <v>0</v>
          </cell>
          <cell r="D74">
            <v>290750</v>
          </cell>
          <cell r="F74">
            <v>2687.62</v>
          </cell>
          <cell r="G74">
            <v>783.86</v>
          </cell>
          <cell r="H74">
            <v>9726.2627500000017</v>
          </cell>
          <cell r="I74">
            <v>3.6189129229578594</v>
          </cell>
          <cell r="L74">
            <v>0</v>
          </cell>
          <cell r="M74">
            <v>0</v>
          </cell>
          <cell r="N74">
            <v>10645.749</v>
          </cell>
          <cell r="O74">
            <v>1.0945364394972774</v>
          </cell>
          <cell r="R74">
            <v>0</v>
          </cell>
          <cell r="S74">
            <v>0</v>
          </cell>
          <cell r="T74">
            <v>10908.534250000001</v>
          </cell>
          <cell r="U74">
            <v>1.0246845243110654</v>
          </cell>
          <cell r="X74">
            <v>0</v>
          </cell>
          <cell r="Y74">
            <v>0</v>
          </cell>
          <cell r="Z74">
            <v>11333.772499999999</v>
          </cell>
          <cell r="AA74">
            <v>1.0389821620626987</v>
          </cell>
          <cell r="AD74">
            <v>0</v>
          </cell>
          <cell r="AE74">
            <v>0</v>
          </cell>
          <cell r="AF74">
            <v>11686.114</v>
          </cell>
          <cell r="AG74">
            <v>1.0310877512319927</v>
          </cell>
        </row>
        <row r="75">
          <cell r="A75">
            <v>0</v>
          </cell>
          <cell r="B75">
            <v>0</v>
          </cell>
          <cell r="C75">
            <v>0</v>
          </cell>
          <cell r="D75">
            <v>600000</v>
          </cell>
          <cell r="F75">
            <v>4590.4399999999996</v>
          </cell>
          <cell r="G75">
            <v>1617.6</v>
          </cell>
          <cell r="H75">
            <v>19194.57</v>
          </cell>
          <cell r="I75">
            <v>4.1814226958635778</v>
          </cell>
          <cell r="L75">
            <v>0</v>
          </cell>
          <cell r="M75">
            <v>0</v>
          </cell>
          <cell r="N75">
            <v>21065</v>
          </cell>
          <cell r="O75">
            <v>1.0974457880536006</v>
          </cell>
          <cell r="R75">
            <v>0</v>
          </cell>
          <cell r="S75">
            <v>0</v>
          </cell>
          <cell r="T75">
            <v>21577.350000000002</v>
          </cell>
          <cell r="U75">
            <v>1.0243223356278188</v>
          </cell>
          <cell r="X75">
            <v>0</v>
          </cell>
          <cell r="Y75">
            <v>0</v>
          </cell>
          <cell r="Z75">
            <v>22438.94</v>
          </cell>
          <cell r="AA75">
            <v>1.0399302972793227</v>
          </cell>
          <cell r="AD75">
            <v>0</v>
          </cell>
          <cell r="AE75">
            <v>0</v>
          </cell>
          <cell r="AF75">
            <v>23163</v>
          </cell>
          <cell r="AG75">
            <v>1.0322680126601347</v>
          </cell>
        </row>
        <row r="76">
          <cell r="A76">
            <v>0</v>
          </cell>
          <cell r="B76">
            <v>0</v>
          </cell>
          <cell r="C76">
            <v>0</v>
          </cell>
          <cell r="D76">
            <v>1000000</v>
          </cell>
          <cell r="E76" t="str">
            <v>YMR</v>
          </cell>
          <cell r="F76">
            <v>7051.64</v>
          </cell>
          <cell r="G76">
            <v>2696</v>
          </cell>
          <cell r="H76">
            <v>31441.370000000003</v>
          </cell>
          <cell r="I76">
            <v>4.4587315858438608</v>
          </cell>
          <cell r="J76">
            <v>0</v>
          </cell>
          <cell r="K76">
            <v>0</v>
          </cell>
          <cell r="L76">
            <v>0</v>
          </cell>
          <cell r="M76">
            <v>0</v>
          </cell>
          <cell r="N76">
            <v>34541.800000000003</v>
          </cell>
          <cell r="O76">
            <v>1.0986098888184579</v>
          </cell>
          <cell r="P76">
            <v>0</v>
          </cell>
          <cell r="Q76">
            <v>0</v>
          </cell>
          <cell r="R76">
            <v>0</v>
          </cell>
          <cell r="S76">
            <v>0</v>
          </cell>
          <cell r="T76">
            <v>35376.949999999997</v>
          </cell>
          <cell r="U76">
            <v>1.0241779525097128</v>
          </cell>
          <cell r="V76">
            <v>0</v>
          </cell>
          <cell r="W76">
            <v>0</v>
          </cell>
          <cell r="X76">
            <v>0</v>
          </cell>
          <cell r="Y76">
            <v>0</v>
          </cell>
          <cell r="Z76">
            <v>36802.94</v>
          </cell>
          <cell r="AA76">
            <v>1.0403084494282295</v>
          </cell>
          <cell r="AB76">
            <v>0</v>
          </cell>
          <cell r="AC76">
            <v>0</v>
          </cell>
          <cell r="AD76">
            <v>0</v>
          </cell>
          <cell r="AE76">
            <v>0</v>
          </cell>
          <cell r="AF76">
            <v>38007.800000000003</v>
          </cell>
          <cell r="AG76">
            <v>1.0327381453764293</v>
          </cell>
          <cell r="AH76">
            <v>0</v>
          </cell>
          <cell r="AI76">
            <v>0</v>
          </cell>
        </row>
        <row r="77">
          <cell r="A77">
            <v>0</v>
          </cell>
          <cell r="B77">
            <v>0</v>
          </cell>
          <cell r="C77">
            <v>0</v>
          </cell>
          <cell r="D77">
            <v>1000000</v>
          </cell>
          <cell r="E77" t="str">
            <v>MMR</v>
          </cell>
          <cell r="F77">
            <v>7110.4</v>
          </cell>
          <cell r="G77">
            <v>2323</v>
          </cell>
          <cell r="H77">
            <v>18763.32</v>
          </cell>
          <cell r="I77">
            <v>2.6388557605760576</v>
          </cell>
          <cell r="J77">
            <v>31284.945273631845</v>
          </cell>
          <cell r="K77">
            <v>0</v>
          </cell>
          <cell r="L77">
            <v>0</v>
          </cell>
          <cell r="M77">
            <v>0</v>
          </cell>
          <cell r="N77">
            <v>19328.8</v>
          </cell>
          <cell r="O77">
            <v>1.030137523636542</v>
          </cell>
          <cell r="P77">
            <v>34369.950248756228</v>
          </cell>
          <cell r="Q77">
            <v>0</v>
          </cell>
          <cell r="R77">
            <v>0</v>
          </cell>
          <cell r="S77">
            <v>0</v>
          </cell>
          <cell r="T77">
            <v>19688.110000000004</v>
          </cell>
          <cell r="U77">
            <v>1.0185893588841524</v>
          </cell>
          <cell r="V77">
            <v>35200.945273631842</v>
          </cell>
          <cell r="W77">
            <v>0</v>
          </cell>
          <cell r="X77">
            <v>0</v>
          </cell>
          <cell r="Y77">
            <v>0</v>
          </cell>
          <cell r="Z77">
            <v>20423.73</v>
          </cell>
          <cell r="AA77">
            <v>1.0373636677162001</v>
          </cell>
          <cell r="AB77">
            <v>36619.840796019904</v>
          </cell>
          <cell r="AC77">
            <v>0</v>
          </cell>
          <cell r="AD77">
            <v>0</v>
          </cell>
          <cell r="AE77">
            <v>0</v>
          </cell>
          <cell r="AF77">
            <v>20957.91</v>
          </cell>
          <cell r="AG77">
            <v>1.0261548698499245</v>
          </cell>
          <cell r="AH77">
            <v>37818.706467661701</v>
          </cell>
          <cell r="AI77">
            <v>0</v>
          </cell>
        </row>
        <row r="78">
          <cell r="A78">
            <v>0</v>
          </cell>
          <cell r="B78">
            <v>0</v>
          </cell>
          <cell r="C78">
            <v>0</v>
          </cell>
          <cell r="D78">
            <v>1163000</v>
          </cell>
          <cell r="F78">
            <v>7763.71</v>
          </cell>
          <cell r="G78">
            <v>2701.65</v>
          </cell>
          <cell r="H78">
            <v>21362.028999999999</v>
          </cell>
          <cell r="I78">
            <v>2.7515233052239196</v>
          </cell>
          <cell r="L78">
            <v>0</v>
          </cell>
          <cell r="M78">
            <v>0</v>
          </cell>
          <cell r="N78">
            <v>21990.752999999997</v>
          </cell>
          <cell r="O78">
            <v>1.0294318484447333</v>
          </cell>
          <cell r="R78">
            <v>0</v>
          </cell>
          <cell r="S78">
            <v>0</v>
          </cell>
          <cell r="T78">
            <v>22385.271000000004</v>
          </cell>
          <cell r="U78">
            <v>1.0179401769461922</v>
          </cell>
          <cell r="X78">
            <v>0</v>
          </cell>
          <cell r="Y78">
            <v>0</v>
          </cell>
          <cell r="Z78">
            <v>23228.959999999999</v>
          </cell>
          <cell r="AA78">
            <v>1.0376894700090964</v>
          </cell>
          <cell r="AD78">
            <v>0</v>
          </cell>
          <cell r="AE78">
            <v>0</v>
          </cell>
          <cell r="AF78">
            <v>23848.226000000002</v>
          </cell>
          <cell r="AG78">
            <v>1.026659221936755</v>
          </cell>
        </row>
        <row r="79">
          <cell r="A79">
            <v>0</v>
          </cell>
          <cell r="B79">
            <v>0</v>
          </cell>
          <cell r="C79">
            <v>0</v>
          </cell>
          <cell r="D79">
            <v>5000000</v>
          </cell>
          <cell r="E79">
            <v>0</v>
          </cell>
          <cell r="F79">
            <v>23142.400000000001</v>
          </cell>
          <cell r="G79">
            <v>11615</v>
          </cell>
          <cell r="H79">
            <v>82535.320000000007</v>
          </cell>
          <cell r="I79">
            <v>3.5664114352876108</v>
          </cell>
          <cell r="J79" t="str">
            <v>G1_kW</v>
          </cell>
          <cell r="K79" t="str">
            <v>Anc.G1</v>
          </cell>
          <cell r="L79" t="str">
            <v>New G1 0,5</v>
          </cell>
          <cell r="M79">
            <v>0</v>
          </cell>
          <cell r="N79">
            <v>84652.799999999988</v>
          </cell>
          <cell r="O79">
            <v>1.0256554406040952</v>
          </cell>
          <cell r="P79">
            <v>0</v>
          </cell>
          <cell r="Q79">
            <v>0</v>
          </cell>
          <cell r="R79">
            <v>0</v>
          </cell>
          <cell r="S79">
            <v>0</v>
          </cell>
          <cell r="T79">
            <v>85876.110000000015</v>
          </cell>
          <cell r="U79">
            <v>1.014450910070311</v>
          </cell>
          <cell r="V79">
            <v>0</v>
          </cell>
          <cell r="W79">
            <v>0</v>
          </cell>
          <cell r="X79">
            <v>0</v>
          </cell>
          <cell r="Y79">
            <v>0</v>
          </cell>
          <cell r="Z79">
            <v>89263.73</v>
          </cell>
          <cell r="AA79">
            <v>1.0394477579387327</v>
          </cell>
          <cell r="AB79">
            <v>0</v>
          </cell>
          <cell r="AC79">
            <v>0</v>
          </cell>
          <cell r="AD79">
            <v>0</v>
          </cell>
          <cell r="AE79">
            <v>0</v>
          </cell>
          <cell r="AF79">
            <v>91885.91</v>
          </cell>
          <cell r="AG79">
            <v>1.0293756489897969</v>
          </cell>
          <cell r="AH79">
            <v>0</v>
          </cell>
          <cell r="AI79">
            <v>0</v>
          </cell>
        </row>
        <row r="80">
          <cell r="A80">
            <v>0</v>
          </cell>
          <cell r="B80">
            <v>0</v>
          </cell>
          <cell r="C80">
            <v>0</v>
          </cell>
          <cell r="D80">
            <v>10000000</v>
          </cell>
          <cell r="E80">
            <v>0</v>
          </cell>
          <cell r="F80">
            <v>43182.400000000001</v>
          </cell>
          <cell r="G80">
            <v>23230</v>
          </cell>
          <cell r="H80">
            <v>162250.32</v>
          </cell>
          <cell r="I80">
            <v>3.7573252065656377</v>
          </cell>
          <cell r="J80">
            <v>0</v>
          </cell>
          <cell r="K80">
            <v>0</v>
          </cell>
          <cell r="L80">
            <v>0</v>
          </cell>
          <cell r="M80">
            <v>0</v>
          </cell>
          <cell r="N80">
            <v>166307.79999999996</v>
          </cell>
          <cell r="O80">
            <v>1.0250075315722025</v>
          </cell>
          <cell r="P80">
            <v>0</v>
          </cell>
          <cell r="Q80">
            <v>0</v>
          </cell>
          <cell r="R80">
            <v>0</v>
          </cell>
          <cell r="S80">
            <v>0</v>
          </cell>
          <cell r="T80">
            <v>168611.11000000004</v>
          </cell>
          <cell r="U80">
            <v>1.013849681133417</v>
          </cell>
          <cell r="V80">
            <v>0</v>
          </cell>
          <cell r="W80">
            <v>0</v>
          </cell>
          <cell r="X80">
            <v>0</v>
          </cell>
          <cell r="Y80">
            <v>0</v>
          </cell>
          <cell r="Z80">
            <v>175313.73</v>
          </cell>
          <cell r="AA80">
            <v>1.0397519475436701</v>
          </cell>
          <cell r="AB80">
            <v>0</v>
          </cell>
          <cell r="AC80">
            <v>0</v>
          </cell>
          <cell r="AD80">
            <v>0</v>
          </cell>
          <cell r="AE80">
            <v>0</v>
          </cell>
          <cell r="AF80">
            <v>180545.91</v>
          </cell>
          <cell r="AG80">
            <v>1.0298446676138828</v>
          </cell>
          <cell r="AH80">
            <v>0</v>
          </cell>
          <cell r="AI80">
            <v>0</v>
          </cell>
        </row>
      </sheetData>
      <sheetData sheetId="21"/>
      <sheetData sheetId="22">
        <row r="10">
          <cell r="A10">
            <v>1</v>
          </cell>
          <cell r="B10" t="str">
            <v>Capacité GC2 → GC5</v>
          </cell>
          <cell r="C10">
            <v>5.7669627812021278E-2</v>
          </cell>
          <cell r="D10">
            <v>0.44794306466599981</v>
          </cell>
          <cell r="E10">
            <v>5.4870025462624089E-3</v>
          </cell>
          <cell r="F10">
            <v>0.48890030497571646</v>
          </cell>
          <cell r="G10">
            <v>1</v>
          </cell>
          <cell r="H10">
            <v>5.7669627812021278E-2</v>
          </cell>
          <cell r="I10">
            <v>0.44794306466599981</v>
          </cell>
          <cell r="J10">
            <v>5.4870025462624089E-3</v>
          </cell>
          <cell r="K10">
            <v>0.48890030497571646</v>
          </cell>
          <cell r="L10">
            <v>1</v>
          </cell>
          <cell r="M10">
            <v>5.7669627812021278E-2</v>
          </cell>
          <cell r="N10">
            <v>0.44794306466599981</v>
          </cell>
          <cell r="O10">
            <v>5.4870025462624089E-3</v>
          </cell>
          <cell r="P10">
            <v>0.48890030497571646</v>
          </cell>
          <cell r="Q10">
            <v>1</v>
          </cell>
          <cell r="R10">
            <v>5.7669627812021278E-2</v>
          </cell>
          <cell r="S10">
            <v>0.44794306466599981</v>
          </cell>
          <cell r="T10">
            <v>5.4870025462624089E-3</v>
          </cell>
          <cell r="U10">
            <v>0.48890030497571646</v>
          </cell>
          <cell r="V10">
            <v>1</v>
          </cell>
          <cell r="W10">
            <v>0.5056126924780211</v>
          </cell>
          <cell r="X10">
            <v>0</v>
          </cell>
          <cell r="Y10">
            <v>0.4943873075219789</v>
          </cell>
          <cell r="Z10">
            <v>0</v>
          </cell>
          <cell r="AA10">
            <v>1</v>
          </cell>
        </row>
        <row r="11">
          <cell r="A11">
            <v>2</v>
          </cell>
          <cell r="B11" t="str">
            <v>Capacité GC3 → GC5</v>
          </cell>
          <cell r="C11">
            <v>0</v>
          </cell>
          <cell r="D11">
            <v>0.47535670916127792</v>
          </cell>
          <cell r="E11">
            <v>5.8228013318962057E-3</v>
          </cell>
          <cell r="F11">
            <v>0.5188204895068258</v>
          </cell>
          <cell r="G11">
            <v>1</v>
          </cell>
          <cell r="H11">
            <v>0</v>
          </cell>
          <cell r="I11">
            <v>0.47535670916127792</v>
          </cell>
          <cell r="J11">
            <v>5.8228013318962057E-3</v>
          </cell>
          <cell r="K11">
            <v>0.5188204895068258</v>
          </cell>
          <cell r="L11">
            <v>1</v>
          </cell>
          <cell r="M11">
            <v>0</v>
          </cell>
          <cell r="N11">
            <v>0.47535670916127792</v>
          </cell>
          <cell r="O11">
            <v>5.8228013318962057E-3</v>
          </cell>
          <cell r="P11">
            <v>0.5188204895068258</v>
          </cell>
          <cell r="Q11">
            <v>1</v>
          </cell>
          <cell r="R11">
            <v>0</v>
          </cell>
          <cell r="S11">
            <v>0.47535670916127792</v>
          </cell>
          <cell r="T11">
            <v>5.8228013318962057E-3</v>
          </cell>
          <cell r="U11">
            <v>0.5188204895068258</v>
          </cell>
          <cell r="V11">
            <v>1</v>
          </cell>
          <cell r="W11">
            <v>0</v>
          </cell>
          <cell r="X11">
            <v>0</v>
          </cell>
          <cell r="Y11">
            <v>1</v>
          </cell>
          <cell r="Z11">
            <v>0</v>
          </cell>
          <cell r="AA11">
            <v>1</v>
          </cell>
        </row>
        <row r="12">
          <cell r="A12">
            <v>3</v>
          </cell>
          <cell r="B12" t="str">
            <v>Capacité GC4 → GC5</v>
          </cell>
          <cell r="C12">
            <v>0</v>
          </cell>
          <cell r="D12">
            <v>0</v>
          </cell>
          <cell r="E12">
            <v>1.1098591049525427E-2</v>
          </cell>
          <cell r="F12">
            <v>0.98890140895047463</v>
          </cell>
          <cell r="G12">
            <v>1</v>
          </cell>
          <cell r="H12">
            <v>0</v>
          </cell>
          <cell r="I12">
            <v>0</v>
          </cell>
          <cell r="J12">
            <v>1.1098591049525427E-2</v>
          </cell>
          <cell r="K12">
            <v>0.98890140895047463</v>
          </cell>
          <cell r="L12">
            <v>1</v>
          </cell>
          <cell r="M12">
            <v>0</v>
          </cell>
          <cell r="N12">
            <v>0</v>
          </cell>
          <cell r="O12">
            <v>1.1098591049525427E-2</v>
          </cell>
          <cell r="P12">
            <v>0.98890140895047463</v>
          </cell>
          <cell r="Q12">
            <v>1</v>
          </cell>
          <cell r="R12">
            <v>0</v>
          </cell>
          <cell r="S12">
            <v>0</v>
          </cell>
          <cell r="T12">
            <v>1.1098591049525427E-2</v>
          </cell>
          <cell r="U12">
            <v>0.98890140895047463</v>
          </cell>
          <cell r="V12">
            <v>1</v>
          </cell>
          <cell r="W12">
            <v>0</v>
          </cell>
          <cell r="X12">
            <v>0</v>
          </cell>
          <cell r="Y12">
            <v>1</v>
          </cell>
          <cell r="Z12">
            <v>0</v>
          </cell>
          <cell r="AA12">
            <v>1</v>
          </cell>
        </row>
        <row r="13">
          <cell r="A13">
            <v>4</v>
          </cell>
          <cell r="B13" t="str">
            <v>Volumes GC2 → GC5</v>
          </cell>
          <cell r="C13">
            <v>5.1675054672160867E-2</v>
          </cell>
          <cell r="D13">
            <v>0.45788613140017737</v>
          </cell>
          <cell r="E13">
            <v>5.6475943109027347E-3</v>
          </cell>
          <cell r="F13">
            <v>0.48479121961675897</v>
          </cell>
          <cell r="G13">
            <v>1</v>
          </cell>
          <cell r="H13">
            <v>5.1790742272562217E-2</v>
          </cell>
          <cell r="I13">
            <v>0.45970293319535338</v>
          </cell>
          <cell r="J13">
            <v>5.5740340920296854E-3</v>
          </cell>
          <cell r="K13">
            <v>0.4829322904400547</v>
          </cell>
          <cell r="L13">
            <v>1</v>
          </cell>
          <cell r="M13">
            <v>5.188761067063781E-2</v>
          </cell>
          <cell r="N13">
            <v>0.46135746542261641</v>
          </cell>
          <cell r="O13">
            <v>5.49934096173566E-3</v>
          </cell>
          <cell r="P13">
            <v>0.48125558294501014</v>
          </cell>
          <cell r="Q13">
            <v>1</v>
          </cell>
          <cell r="R13">
            <v>5.196488611310273E-2</v>
          </cell>
          <cell r="S13">
            <v>0.46284218619075174</v>
          </cell>
          <cell r="T13">
            <v>5.4236769184550426E-3</v>
          </cell>
          <cell r="U13">
            <v>0.4797692507776905</v>
          </cell>
          <cell r="V13">
            <v>1</v>
          </cell>
          <cell r="W13">
            <v>0.51620131787986112</v>
          </cell>
          <cell r="X13">
            <v>0</v>
          </cell>
          <cell r="Y13">
            <v>0.48379868212013888</v>
          </cell>
          <cell r="Z13">
            <v>0</v>
          </cell>
          <cell r="AA13">
            <v>1</v>
          </cell>
        </row>
        <row r="14">
          <cell r="A14">
            <v>5</v>
          </cell>
          <cell r="B14" t="str">
            <v>Volumes GC3 → GC5</v>
          </cell>
          <cell r="C14">
            <v>0</v>
          </cell>
          <cell r="D14">
            <v>0.48283674668273607</v>
          </cell>
          <cell r="E14">
            <v>5.9553366583121386E-3</v>
          </cell>
          <cell r="F14">
            <v>0.51120791665895182</v>
          </cell>
          <cell r="G14">
            <v>1</v>
          </cell>
          <cell r="H14">
            <v>0</v>
          </cell>
          <cell r="I14">
            <v>0.48481169050924278</v>
          </cell>
          <cell r="J14">
            <v>5.8784852041931217E-3</v>
          </cell>
          <cell r="K14">
            <v>0.50930982428656413</v>
          </cell>
          <cell r="L14">
            <v>1</v>
          </cell>
          <cell r="M14">
            <v>0</v>
          </cell>
          <cell r="N14">
            <v>0.4866063038675752</v>
          </cell>
          <cell r="O14">
            <v>5.8003049254799462E-3</v>
          </cell>
          <cell r="P14">
            <v>0.5075933912069448</v>
          </cell>
          <cell r="Q14">
            <v>1</v>
          </cell>
          <cell r="R14">
            <v>0</v>
          </cell>
          <cell r="S14">
            <v>0.48821207085159707</v>
          </cell>
          <cell r="T14">
            <v>5.7209662796330763E-3</v>
          </cell>
          <cell r="U14">
            <v>0.50606696286876984</v>
          </cell>
          <cell r="V14">
            <v>1</v>
          </cell>
          <cell r="W14">
            <v>0.51620131787986112</v>
          </cell>
          <cell r="X14">
            <v>0</v>
          </cell>
          <cell r="Y14">
            <v>0.48379868212013888</v>
          </cell>
          <cell r="Z14">
            <v>0</v>
          </cell>
          <cell r="AA14">
            <v>1</v>
          </cell>
        </row>
        <row r="15">
          <cell r="A15">
            <v>6</v>
          </cell>
          <cell r="B15" t="str">
            <v>Volumes GC4 → GC5</v>
          </cell>
          <cell r="C15">
            <v>0</v>
          </cell>
          <cell r="D15">
            <v>0</v>
          </cell>
          <cell r="E15">
            <v>1.1515390198573758E-2</v>
          </cell>
          <cell r="F15">
            <v>0.98848460980142627</v>
          </cell>
          <cell r="G15">
            <v>1</v>
          </cell>
          <cell r="H15">
            <v>0</v>
          </cell>
          <cell r="I15">
            <v>0</v>
          </cell>
          <cell r="J15">
            <v>1.1410362183885279E-2</v>
          </cell>
          <cell r="K15">
            <v>0.98858963781611475</v>
          </cell>
          <cell r="L15">
            <v>1</v>
          </cell>
          <cell r="M15">
            <v>0</v>
          </cell>
          <cell r="N15">
            <v>0</v>
          </cell>
          <cell r="O15">
            <v>1.1297966782949776E-2</v>
          </cell>
          <cell r="P15">
            <v>0.98870203321705019</v>
          </cell>
          <cell r="Q15">
            <v>1</v>
          </cell>
          <cell r="R15">
            <v>0</v>
          </cell>
          <cell r="S15">
            <v>0</v>
          </cell>
          <cell r="T15">
            <v>1.1178392364885515E-2</v>
          </cell>
          <cell r="U15">
            <v>0.98882160763511451</v>
          </cell>
          <cell r="V15">
            <v>1</v>
          </cell>
          <cell r="W15">
            <v>0</v>
          </cell>
          <cell r="X15">
            <v>0</v>
          </cell>
          <cell r="Y15">
            <v>1</v>
          </cell>
          <cell r="Z15">
            <v>0</v>
          </cell>
          <cell r="AA15">
            <v>1</v>
          </cell>
        </row>
        <row r="16">
          <cell r="A16">
            <v>7</v>
          </cell>
          <cell r="B16" t="str">
            <v>EAN</v>
          </cell>
          <cell r="C16">
            <v>1.1976693354731692E-5</v>
          </cell>
          <cell r="D16">
            <v>4.1663922007772877E-3</v>
          </cell>
          <cell r="E16">
            <v>3.0241150720697525E-4</v>
          </cell>
          <cell r="F16">
            <v>0.99551921959866096</v>
          </cell>
          <cell r="G16">
            <v>1</v>
          </cell>
          <cell r="H16">
            <v>1.1875638315559461E-5</v>
          </cell>
          <cell r="I16">
            <v>4.1149086763413532E-3</v>
          </cell>
          <cell r="J16">
            <v>2.909531387312068E-4</v>
          </cell>
          <cell r="K16">
            <v>0.99558226254661186</v>
          </cell>
          <cell r="L16">
            <v>1</v>
          </cell>
          <cell r="M16">
            <v>1.1775407649893579E-5</v>
          </cell>
          <cell r="N16">
            <v>4.0639875651695221E-3</v>
          </cell>
          <cell r="O16">
            <v>2.7966593168497251E-4</v>
          </cell>
          <cell r="P16">
            <v>0.99564457109549565</v>
          </cell>
          <cell r="Q16">
            <v>1</v>
          </cell>
          <cell r="R16">
            <v>1.1676002603748581E-5</v>
          </cell>
          <cell r="S16">
            <v>4.0136258950385743E-3</v>
          </cell>
          <cell r="T16">
            <v>2.6854805988621737E-4</v>
          </cell>
          <cell r="U16">
            <v>0.99570615004247143</v>
          </cell>
          <cell r="V16">
            <v>1</v>
          </cell>
          <cell r="W16">
            <v>3.9753979739507962E-3</v>
          </cell>
          <cell r="X16">
            <v>0</v>
          </cell>
          <cell r="Y16">
            <v>0.99602460202604925</v>
          </cell>
          <cell r="Z16">
            <v>0</v>
          </cell>
          <cell r="AA16">
            <v>1</v>
          </cell>
        </row>
        <row r="17">
          <cell r="A17">
            <v>8</v>
          </cell>
          <cell r="B17" t="str">
            <v>Compteurs HT</v>
          </cell>
          <cell r="C17">
            <v>1.0709735295647207E-3</v>
          </cell>
          <cell r="D17">
            <v>0.99892902647043524</v>
          </cell>
          <cell r="E17">
            <v>0</v>
          </cell>
          <cell r="F17">
            <v>0</v>
          </cell>
          <cell r="G17">
            <v>1</v>
          </cell>
          <cell r="H17">
            <v>1.4166139552691099E-3</v>
          </cell>
          <cell r="I17">
            <v>0.99858338604473085</v>
          </cell>
          <cell r="J17">
            <v>0</v>
          </cell>
          <cell r="K17">
            <v>0</v>
          </cell>
          <cell r="L17">
            <v>1</v>
          </cell>
          <cell r="M17">
            <v>1.8237104851303815E-3</v>
          </cell>
          <cell r="N17">
            <v>0.99817628951486959</v>
          </cell>
          <cell r="O17">
            <v>0</v>
          </cell>
          <cell r="P17">
            <v>0</v>
          </cell>
          <cell r="Q17">
            <v>1</v>
          </cell>
          <cell r="R17">
            <v>3.141068239451717E-3</v>
          </cell>
          <cell r="S17">
            <v>0.99685893176054829</v>
          </cell>
          <cell r="T17">
            <v>0</v>
          </cell>
          <cell r="U17">
            <v>0</v>
          </cell>
          <cell r="V17">
            <v>1</v>
          </cell>
          <cell r="W17">
            <v>1</v>
          </cell>
          <cell r="X17">
            <v>0</v>
          </cell>
          <cell r="Y17">
            <v>0</v>
          </cell>
          <cell r="Z17">
            <v>0</v>
          </cell>
          <cell r="AA17">
            <v>1</v>
          </cell>
        </row>
        <row r="18">
          <cell r="A18">
            <v>9</v>
          </cell>
          <cell r="B18" t="str">
            <v>Compteurs BT</v>
          </cell>
          <cell r="C18">
            <v>0</v>
          </cell>
          <cell r="D18">
            <v>0</v>
          </cell>
          <cell r="E18">
            <v>8.5293746777038628E-3</v>
          </cell>
          <cell r="F18">
            <v>0.99147062532229613</v>
          </cell>
          <cell r="G18">
            <v>1</v>
          </cell>
          <cell r="H18">
            <v>0</v>
          </cell>
          <cell r="I18">
            <v>0</v>
          </cell>
          <cell r="J18">
            <v>9.609189667082919E-3</v>
          </cell>
          <cell r="K18">
            <v>0.99039081033291709</v>
          </cell>
          <cell r="L18">
            <v>1</v>
          </cell>
          <cell r="M18">
            <v>0</v>
          </cell>
          <cell r="N18">
            <v>0</v>
          </cell>
          <cell r="O18">
            <v>1.0806795691098029E-2</v>
          </cell>
          <cell r="P18">
            <v>0.98919320430890201</v>
          </cell>
          <cell r="Q18">
            <v>1</v>
          </cell>
          <cell r="R18">
            <v>0</v>
          </cell>
          <cell r="S18">
            <v>0</v>
          </cell>
          <cell r="T18">
            <v>1.1427735680236929E-2</v>
          </cell>
          <cell r="U18">
            <v>0.98857226431976308</v>
          </cell>
          <cell r="V18">
            <v>1</v>
          </cell>
          <cell r="W18">
            <v>0</v>
          </cell>
          <cell r="X18">
            <v>0</v>
          </cell>
          <cell r="Y18">
            <v>1</v>
          </cell>
          <cell r="Z18">
            <v>0</v>
          </cell>
          <cell r="AA18">
            <v>1</v>
          </cell>
        </row>
        <row r="19">
          <cell r="A19">
            <v>10</v>
          </cell>
          <cell r="B19" t="str">
            <v>Amortissement accéléré compt</v>
          </cell>
          <cell r="C19">
            <v>0</v>
          </cell>
          <cell r="D19">
            <v>7.6939200920788084E-2</v>
          </cell>
          <cell r="E19">
            <v>0</v>
          </cell>
          <cell r="F19">
            <v>0.92306079907921201</v>
          </cell>
          <cell r="G19">
            <v>1</v>
          </cell>
          <cell r="H19">
            <v>0</v>
          </cell>
          <cell r="I19">
            <v>5.7921026824808562E-2</v>
          </cell>
          <cell r="J19">
            <v>0</v>
          </cell>
          <cell r="K19">
            <v>0.9420789731751914</v>
          </cell>
          <cell r="L19">
            <v>1</v>
          </cell>
          <cell r="M19">
            <v>0</v>
          </cell>
          <cell r="N19">
            <v>3.3747576968932838E-2</v>
          </cell>
          <cell r="O19">
            <v>0</v>
          </cell>
          <cell r="P19">
            <v>0.96625242303106718</v>
          </cell>
          <cell r="Q19">
            <v>1</v>
          </cell>
          <cell r="R19">
            <v>0</v>
          </cell>
          <cell r="S19">
            <v>-4.0918865231530507E-3</v>
          </cell>
          <cell r="T19">
            <v>0</v>
          </cell>
          <cell r="U19">
            <v>1.004091886523153</v>
          </cell>
          <cell r="V19">
            <v>0.99999999999999989</v>
          </cell>
          <cell r="W19">
            <v>-3.0640049694970212E-2</v>
          </cell>
          <cell r="X19">
            <v>0</v>
          </cell>
          <cell r="Y19">
            <v>1.0306400496949701</v>
          </cell>
          <cell r="Z19">
            <v>0</v>
          </cell>
          <cell r="AA19">
            <v>0.99999999999999989</v>
          </cell>
        </row>
        <row r="20">
          <cell r="A20">
            <v>11</v>
          </cell>
          <cell r="B20" t="str">
            <v>Raccordements BT</v>
          </cell>
          <cell r="C20">
            <v>0</v>
          </cell>
          <cell r="D20">
            <v>0</v>
          </cell>
          <cell r="E20">
            <v>9.1048819295137904E-4</v>
          </cell>
          <cell r="F20">
            <v>0.99908951180704864</v>
          </cell>
          <cell r="G20">
            <v>1</v>
          </cell>
          <cell r="H20">
            <v>0</v>
          </cell>
          <cell r="I20">
            <v>0</v>
          </cell>
          <cell r="J20">
            <v>8.759646038792718E-4</v>
          </cell>
          <cell r="K20">
            <v>0.99912403539612071</v>
          </cell>
          <cell r="L20">
            <v>1</v>
          </cell>
          <cell r="M20">
            <v>0</v>
          </cell>
          <cell r="N20">
            <v>0</v>
          </cell>
          <cell r="O20">
            <v>8.41958484061135E-4</v>
          </cell>
          <cell r="P20">
            <v>0.9991580415159389</v>
          </cell>
          <cell r="Q20">
            <v>1</v>
          </cell>
          <cell r="R20">
            <v>0</v>
          </cell>
          <cell r="S20">
            <v>0</v>
          </cell>
          <cell r="T20">
            <v>8.0846426939435486E-4</v>
          </cell>
          <cell r="U20">
            <v>0.9991915357306056</v>
          </cell>
          <cell r="V20">
            <v>1</v>
          </cell>
          <cell r="W20">
            <v>0</v>
          </cell>
          <cell r="X20">
            <v>0</v>
          </cell>
          <cell r="Y20">
            <v>1</v>
          </cell>
          <cell r="Z20">
            <v>0</v>
          </cell>
          <cell r="AA20">
            <v>1</v>
          </cell>
        </row>
        <row r="21">
          <cell r="A21">
            <v>12</v>
          </cell>
          <cell r="B21" t="str">
            <v>Clients MT</v>
          </cell>
          <cell r="C21">
            <v>0</v>
          </cell>
          <cell r="D21">
            <v>1</v>
          </cell>
          <cell r="E21">
            <v>0</v>
          </cell>
          <cell r="F21">
            <v>0</v>
          </cell>
          <cell r="G21">
            <v>1</v>
          </cell>
          <cell r="H21">
            <v>0</v>
          </cell>
          <cell r="I21">
            <v>1</v>
          </cell>
          <cell r="J21">
            <v>0</v>
          </cell>
          <cell r="K21">
            <v>0</v>
          </cell>
          <cell r="L21">
            <v>1</v>
          </cell>
          <cell r="M21">
            <v>0</v>
          </cell>
          <cell r="N21">
            <v>1</v>
          </cell>
          <cell r="O21">
            <v>0</v>
          </cell>
          <cell r="P21">
            <v>0</v>
          </cell>
          <cell r="Q21">
            <v>1</v>
          </cell>
          <cell r="R21">
            <v>0</v>
          </cell>
          <cell r="S21">
            <v>1</v>
          </cell>
          <cell r="T21">
            <v>0</v>
          </cell>
          <cell r="U21">
            <v>0</v>
          </cell>
          <cell r="V21">
            <v>1</v>
          </cell>
          <cell r="W21">
            <v>1</v>
          </cell>
          <cell r="X21">
            <v>0</v>
          </cell>
          <cell r="Y21">
            <v>0</v>
          </cell>
          <cell r="Z21">
            <v>0</v>
          </cell>
          <cell r="AA21">
            <v>1</v>
          </cell>
        </row>
        <row r="22">
          <cell r="A22">
            <v>13</v>
          </cell>
          <cell r="B22" t="str">
            <v>Clients BT</v>
          </cell>
          <cell r="C22">
            <v>0</v>
          </cell>
          <cell r="D22">
            <v>0</v>
          </cell>
          <cell r="E22">
            <v>0</v>
          </cell>
          <cell r="F22">
            <v>1</v>
          </cell>
          <cell r="G22">
            <v>1</v>
          </cell>
          <cell r="H22">
            <v>0</v>
          </cell>
          <cell r="I22">
            <v>0</v>
          </cell>
          <cell r="J22">
            <v>0</v>
          </cell>
          <cell r="K22">
            <v>1</v>
          </cell>
          <cell r="L22">
            <v>1</v>
          </cell>
          <cell r="M22">
            <v>0</v>
          </cell>
          <cell r="N22">
            <v>0</v>
          </cell>
          <cell r="O22">
            <v>0</v>
          </cell>
          <cell r="P22">
            <v>1</v>
          </cell>
          <cell r="Q22">
            <v>1</v>
          </cell>
          <cell r="R22">
            <v>0</v>
          </cell>
          <cell r="S22">
            <v>0</v>
          </cell>
          <cell r="T22">
            <v>0</v>
          </cell>
          <cell r="U22">
            <v>1</v>
          </cell>
          <cell r="V22">
            <v>1</v>
          </cell>
          <cell r="W22">
            <v>0</v>
          </cell>
          <cell r="X22">
            <v>0</v>
          </cell>
          <cell r="Y22">
            <v>1</v>
          </cell>
          <cell r="Z22">
            <v>0</v>
          </cell>
          <cell r="AA22">
            <v>1</v>
          </cell>
        </row>
        <row r="23">
          <cell r="A23">
            <v>14</v>
          </cell>
          <cell r="B23" t="str">
            <v>Pertes sur réseau</v>
          </cell>
          <cell r="C23">
            <v>1.8091721158337227E-2</v>
          </cell>
          <cell r="D23">
            <v>0.1525645142456796</v>
          </cell>
          <cell r="E23">
            <v>5.3129378794955625E-3</v>
          </cell>
          <cell r="F23">
            <v>0.82403082671648764</v>
          </cell>
          <cell r="G23">
            <v>1</v>
          </cell>
          <cell r="H23">
            <v>1.8133483826892803E-2</v>
          </cell>
          <cell r="I23">
            <v>0.15316927555172721</v>
          </cell>
          <cell r="J23">
            <v>5.2425223512638491E-3</v>
          </cell>
          <cell r="K23">
            <v>0.82345471827011618</v>
          </cell>
          <cell r="L23">
            <v>1</v>
          </cell>
          <cell r="M23">
            <v>1.8164652567975829E-2</v>
          </cell>
          <cell r="N23">
            <v>0.15371601208459215</v>
          </cell>
          <cell r="O23">
            <v>5.1737160120845921E-3</v>
          </cell>
          <cell r="P23">
            <v>0.82294561933534738</v>
          </cell>
          <cell r="Q23">
            <v>1</v>
          </cell>
          <cell r="R23">
            <v>1.8192429676160929E-2</v>
          </cell>
          <cell r="S23">
            <v>0.15421712653299441</v>
          </cell>
          <cell r="T23">
            <v>5.0991022815410963E-3</v>
          </cell>
          <cell r="U23">
            <v>0.82249134150930359</v>
          </cell>
          <cell r="V23">
            <v>1</v>
          </cell>
          <cell r="W23">
            <v>0.17287053442502673</v>
          </cell>
          <cell r="X23">
            <v>0</v>
          </cell>
          <cell r="Y23">
            <v>0.82712946557497324</v>
          </cell>
          <cell r="Z23">
            <v>0</v>
          </cell>
          <cell r="AA23">
            <v>1</v>
          </cell>
        </row>
        <row r="24">
          <cell r="A24">
            <v>15</v>
          </cell>
          <cell r="B24" t="str">
            <v>Relevé &amp; comptage</v>
          </cell>
          <cell r="C24">
            <v>5.4707831331774566E-4</v>
          </cell>
          <cell r="D24">
            <v>0.16007961829577097</v>
          </cell>
          <cell r="E24">
            <v>9.1820178367233388E-3</v>
          </cell>
          <cell r="F24">
            <v>0.83019128555418797</v>
          </cell>
          <cell r="G24">
            <v>1</v>
          </cell>
          <cell r="H24">
            <v>5.2556104213308567E-4</v>
          </cell>
          <cell r="I24">
            <v>0.16107388748192711</v>
          </cell>
          <cell r="J24">
            <v>7.8141630705898957E-3</v>
          </cell>
          <cell r="K24">
            <v>0.83058638840534993</v>
          </cell>
          <cell r="L24">
            <v>1</v>
          </cell>
          <cell r="M24">
            <v>5.2152820887888202E-4</v>
          </cell>
          <cell r="N24">
            <v>0.16888594726882838</v>
          </cell>
          <cell r="O24">
            <v>6.3594068549256942E-3</v>
          </cell>
          <cell r="P24">
            <v>0.82423311766736707</v>
          </cell>
          <cell r="Q24">
            <v>1</v>
          </cell>
          <cell r="R24">
            <v>5.2423188573607867E-4</v>
          </cell>
          <cell r="S24">
            <v>0.18140384705922108</v>
          </cell>
          <cell r="T24">
            <v>5.3704923734187882E-3</v>
          </cell>
          <cell r="U24">
            <v>0.81270142868162398</v>
          </cell>
          <cell r="V24">
            <v>1</v>
          </cell>
          <cell r="W24">
            <v>0.18441465998846082</v>
          </cell>
          <cell r="X24">
            <v>0</v>
          </cell>
          <cell r="Y24">
            <v>0.81558534001153926</v>
          </cell>
          <cell r="Z24">
            <v>0</v>
          </cell>
          <cell r="AA24">
            <v>1</v>
          </cell>
        </row>
        <row r="25">
          <cell r="A25">
            <v>16</v>
          </cell>
          <cell r="B25" t="str">
            <v>Redevances de voirie</v>
          </cell>
          <cell r="C25">
            <v>3.4671033919188382E-2</v>
          </cell>
          <cell r="D25">
            <v>0.30721565160634684</v>
          </cell>
          <cell r="E25">
            <v>7.5784316110501402E-3</v>
          </cell>
          <cell r="F25">
            <v>0.65053488286341454</v>
          </cell>
          <cell r="G25">
            <v>1</v>
          </cell>
          <cell r="H25">
            <v>3.4793767026043886E-2</v>
          </cell>
          <cell r="I25">
            <v>0.30883505539680001</v>
          </cell>
          <cell r="J25">
            <v>7.4894328632186327E-3</v>
          </cell>
          <cell r="K25">
            <v>0.64888174471393756</v>
          </cell>
          <cell r="L25">
            <v>1</v>
          </cell>
          <cell r="M25">
            <v>3.4899908408773078E-2</v>
          </cell>
          <cell r="N25">
            <v>0.31031171177177436</v>
          </cell>
          <cell r="O25">
            <v>7.3977773650616765E-3</v>
          </cell>
          <cell r="P25">
            <v>0.64739060245439095</v>
          </cell>
          <cell r="Q25">
            <v>1</v>
          </cell>
          <cell r="R25">
            <v>3.4991731541104042E-2</v>
          </cell>
          <cell r="S25">
            <v>0.31166525583899651</v>
          </cell>
          <cell r="T25">
            <v>7.3033245439215857E-3</v>
          </cell>
          <cell r="U25">
            <v>0.64603968807597789</v>
          </cell>
          <cell r="V25">
            <v>1</v>
          </cell>
          <cell r="W25">
            <v>0.34789174845625442</v>
          </cell>
          <cell r="X25">
            <v>0</v>
          </cell>
          <cell r="Y25">
            <v>0.65210825154374552</v>
          </cell>
          <cell r="Z25">
            <v>0</v>
          </cell>
          <cell r="AA25">
            <v>1</v>
          </cell>
        </row>
        <row r="26">
          <cell r="A26">
            <v>17</v>
          </cell>
          <cell r="B26" t="str">
            <v>CAPEX réseaux</v>
          </cell>
          <cell r="C26">
            <v>7.7260033794650049E-3</v>
          </cell>
          <cell r="D26">
            <v>0.16953951302979972</v>
          </cell>
          <cell r="E26">
            <v>4.9844804801408658E-3</v>
          </cell>
          <cell r="F26">
            <v>0.81775000311059443</v>
          </cell>
          <cell r="G26">
            <v>1</v>
          </cell>
          <cell r="H26">
            <v>8.0895204022318513E-3</v>
          </cell>
          <cell r="I26">
            <v>0.17083648785330843</v>
          </cell>
          <cell r="J26">
            <v>6.5865123460223923E-3</v>
          </cell>
          <cell r="K26">
            <v>0.81448747939843735</v>
          </cell>
          <cell r="L26">
            <v>1</v>
          </cell>
          <cell r="M26">
            <v>8.2976657841912996E-3</v>
          </cell>
          <cell r="N26">
            <v>0.16986646969138519</v>
          </cell>
          <cell r="O26">
            <v>7.4111773296207332E-3</v>
          </cell>
          <cell r="P26">
            <v>0.81442468719480277</v>
          </cell>
          <cell r="Q26">
            <v>1</v>
          </cell>
          <cell r="R26">
            <v>8.3755323596975666E-3</v>
          </cell>
          <cell r="S26">
            <v>0.1666845713087334</v>
          </cell>
          <cell r="T26">
            <v>7.7575672427387908E-3</v>
          </cell>
          <cell r="U26">
            <v>0.81718232908883026</v>
          </cell>
          <cell r="V26">
            <v>1</v>
          </cell>
          <cell r="W26">
            <v>0.17950406270364722</v>
          </cell>
          <cell r="X26">
            <v>0</v>
          </cell>
          <cell r="Y26">
            <v>0.82049593729635284</v>
          </cell>
          <cell r="Z26">
            <v>0</v>
          </cell>
          <cell r="AA26">
            <v>1</v>
          </cell>
        </row>
        <row r="27">
          <cell r="A27">
            <v>18</v>
          </cell>
          <cell r="B27" t="str">
            <v>CAPEX totaux</v>
          </cell>
          <cell r="C27">
            <v>7.9308187214322205E-3</v>
          </cell>
          <cell r="D27">
            <v>0.17423486825206597</v>
          </cell>
          <cell r="E27">
            <v>3.9475724299362757E-3</v>
          </cell>
          <cell r="F27">
            <v>0.81388674059656552</v>
          </cell>
          <cell r="G27">
            <v>1</v>
          </cell>
          <cell r="H27">
            <v>9.1749260195666121E-3</v>
          </cell>
          <cell r="I27">
            <v>0.17613917047463815</v>
          </cell>
          <cell r="J27">
            <v>5.5617869541087078E-3</v>
          </cell>
          <cell r="K27">
            <v>0.80912411655168648</v>
          </cell>
          <cell r="L27">
            <v>1</v>
          </cell>
          <cell r="M27">
            <v>9.9450218354225038E-3</v>
          </cell>
          <cell r="N27">
            <v>0.17571073448284166</v>
          </cell>
          <cell r="O27">
            <v>6.4993118139998456E-3</v>
          </cell>
          <cell r="P27">
            <v>0.80784493186773598</v>
          </cell>
          <cell r="Q27">
            <v>1</v>
          </cell>
          <cell r="R27">
            <v>1.0779599943622325E-2</v>
          </cell>
          <cell r="S27">
            <v>0.17371356501810253</v>
          </cell>
          <cell r="T27">
            <v>6.991051895650283E-3</v>
          </cell>
          <cell r="U27">
            <v>0.80851578314262484</v>
          </cell>
          <cell r="V27">
            <v>1</v>
          </cell>
          <cell r="W27">
            <v>0.18957028183603597</v>
          </cell>
          <cell r="X27">
            <v>0</v>
          </cell>
          <cell r="Y27">
            <v>0.81042971816396414</v>
          </cell>
          <cell r="Z27">
            <v>0</v>
          </cell>
          <cell r="AA27">
            <v>1</v>
          </cell>
        </row>
        <row r="28">
          <cell r="A28">
            <v>19</v>
          </cell>
          <cell r="B28" t="str">
            <v>Infrastructure (CAPEX excl)</v>
          </cell>
          <cell r="C28">
            <v>7.4542243089814894E-3</v>
          </cell>
          <cell r="D28">
            <v>0.2028122332657942</v>
          </cell>
          <cell r="E28">
            <v>2.7879114191273618E-3</v>
          </cell>
          <cell r="F28">
            <v>0.78694563100609694</v>
          </cell>
          <cell r="G28">
            <v>1</v>
          </cell>
          <cell r="H28">
            <v>1.3431171044926532E-2</v>
          </cell>
          <cell r="I28">
            <v>0.20635301433634701</v>
          </cell>
          <cell r="J28">
            <v>3.2475890715350847E-3</v>
          </cell>
          <cell r="K28">
            <v>0.77696822554719125</v>
          </cell>
          <cell r="L28">
            <v>0.99999999999999989</v>
          </cell>
          <cell r="M28">
            <v>1.7172396188898681E-2</v>
          </cell>
          <cell r="N28">
            <v>0.20878651213977134</v>
          </cell>
          <cell r="O28">
            <v>4.0917081808045288E-3</v>
          </cell>
          <cell r="P28">
            <v>0.76994938349052533</v>
          </cell>
          <cell r="Q28">
            <v>0.99999999999999989</v>
          </cell>
          <cell r="R28">
            <v>2.2467260517081769E-2</v>
          </cell>
          <cell r="S28">
            <v>0.21157995321979711</v>
          </cell>
          <cell r="T28">
            <v>4.8568257068425545E-3</v>
          </cell>
          <cell r="U28">
            <v>0.76109596055627848</v>
          </cell>
          <cell r="V28">
            <v>0.99999999999999989</v>
          </cell>
          <cell r="W28">
            <v>0.2420693674798251</v>
          </cell>
          <cell r="X28">
            <v>0</v>
          </cell>
          <cell r="Y28">
            <v>0.75793063252017501</v>
          </cell>
          <cell r="Z28">
            <v>0</v>
          </cell>
          <cell r="AA28">
            <v>1</v>
          </cell>
        </row>
        <row r="29">
          <cell r="A29">
            <v>20</v>
          </cell>
          <cell r="B29" t="str">
            <v>Rentes de pension</v>
          </cell>
          <cell r="C29">
            <v>8.7353349666604227E-3</v>
          </cell>
          <cell r="D29">
            <v>0.18921676618308919</v>
          </cell>
          <cell r="E29">
            <v>3.8205305270608341E-3</v>
          </cell>
          <cell r="F29">
            <v>0.79822736832318941</v>
          </cell>
          <cell r="G29">
            <v>0.99999999999999989</v>
          </cell>
          <cell r="H29">
            <v>1.2571959357694007E-2</v>
          </cell>
          <cell r="I29">
            <v>0.19297743247320101</v>
          </cell>
          <cell r="J29">
            <v>4.2575689053962256E-3</v>
          </cell>
          <cell r="K29">
            <v>0.79019303926370854</v>
          </cell>
          <cell r="L29">
            <v>0.99999999999999978</v>
          </cell>
          <cell r="M29">
            <v>1.4874592239870374E-2</v>
          </cell>
          <cell r="N29">
            <v>0.19588744240591155</v>
          </cell>
          <cell r="O29">
            <v>4.8189143084860228E-3</v>
          </cell>
          <cell r="P29">
            <v>0.78441905104573195</v>
          </cell>
          <cell r="Q29">
            <v>0.99999999999999989</v>
          </cell>
          <cell r="R29">
            <v>1.8204547773537805E-2</v>
          </cell>
          <cell r="S29">
            <v>0.1992201735134782</v>
          </cell>
          <cell r="T29">
            <v>5.2769009960037467E-3</v>
          </cell>
          <cell r="U29">
            <v>0.77729837771698018</v>
          </cell>
          <cell r="V29">
            <v>1</v>
          </cell>
          <cell r="W29">
            <v>0.22454181473468823</v>
          </cell>
          <cell r="X29">
            <v>0</v>
          </cell>
          <cell r="Y29">
            <v>0.77545818526531207</v>
          </cell>
          <cell r="Z29">
            <v>0</v>
          </cell>
          <cell r="AA29">
            <v>1.0000000000000002</v>
          </cell>
        </row>
        <row r="30">
          <cell r="A30">
            <v>21</v>
          </cell>
          <cell r="B30" t="str">
            <v>Coûts gérables</v>
          </cell>
          <cell r="C30">
            <v>9.3491459854031286E-3</v>
          </cell>
          <cell r="D30">
            <v>0.19043896949675609</v>
          </cell>
          <cell r="E30">
            <v>4.8996482709766599E-3</v>
          </cell>
          <cell r="F30">
            <v>0.7953122362468642</v>
          </cell>
          <cell r="G30">
            <v>1</v>
          </cell>
          <cell r="H30">
            <v>1.2514301407038776E-2</v>
          </cell>
          <cell r="I30">
            <v>0.19610782616497346</v>
          </cell>
          <cell r="J30">
            <v>5.1450603183207317E-3</v>
          </cell>
          <cell r="K30">
            <v>0.786232812109667</v>
          </cell>
          <cell r="L30">
            <v>1</v>
          </cell>
          <cell r="M30">
            <v>1.4295717652337605E-2</v>
          </cell>
          <cell r="N30">
            <v>0.19990719085631603</v>
          </cell>
          <cell r="O30">
            <v>5.5187133858501623E-3</v>
          </cell>
          <cell r="P30">
            <v>0.78027837810549627</v>
          </cell>
          <cell r="Q30">
            <v>1</v>
          </cell>
          <cell r="R30">
            <v>1.7040382423517186E-2</v>
          </cell>
          <cell r="S30">
            <v>0.20452995481797412</v>
          </cell>
          <cell r="T30">
            <v>5.8076021966933953E-3</v>
          </cell>
          <cell r="U30">
            <v>0.77262206056181526</v>
          </cell>
          <cell r="V30">
            <v>1</v>
          </cell>
          <cell r="W30">
            <v>0.22914372003707131</v>
          </cell>
          <cell r="X30">
            <v>0</v>
          </cell>
          <cell r="Y30">
            <v>0.77085627996292871</v>
          </cell>
          <cell r="Z30">
            <v>0</v>
          </cell>
          <cell r="AA30">
            <v>1</v>
          </cell>
        </row>
        <row r="31">
          <cell r="A31">
            <v>22</v>
          </cell>
          <cell r="B31" t="str">
            <v>Utilisation du fonds de régulation</v>
          </cell>
          <cell r="C31">
            <v>1.1557983639692208E-2</v>
          </cell>
          <cell r="D31">
            <v>0.19103688841935931</v>
          </cell>
          <cell r="E31">
            <v>5.5637299806108684E-3</v>
          </cell>
          <cell r="F31">
            <v>0.7918413979603377</v>
          </cell>
          <cell r="G31">
            <v>1</v>
          </cell>
          <cell r="H31">
            <v>1.3075134209942857E-2</v>
          </cell>
          <cell r="I31">
            <v>0.19314983957302037</v>
          </cell>
          <cell r="J31">
            <v>6.1032245218527927E-3</v>
          </cell>
          <cell r="K31">
            <v>0.78767180169518392</v>
          </cell>
          <cell r="L31">
            <v>1</v>
          </cell>
          <cell r="M31">
            <v>1.4009843242688648E-2</v>
          </cell>
          <cell r="N31">
            <v>0.1942030074303254</v>
          </cell>
          <cell r="O31">
            <v>6.5337614260696517E-3</v>
          </cell>
          <cell r="P31">
            <v>0.78525338790091637</v>
          </cell>
          <cell r="Q31">
            <v>1</v>
          </cell>
          <cell r="R31">
            <v>1.5146028059076959E-2</v>
          </cell>
          <cell r="S31">
            <v>0.19430387565145715</v>
          </cell>
          <cell r="T31">
            <v>6.7998903516774262E-3</v>
          </cell>
          <cell r="U31">
            <v>0.78375020593778844</v>
          </cell>
          <cell r="V31">
            <v>1</v>
          </cell>
          <cell r="W31">
            <v>0.21422724767506593</v>
          </cell>
          <cell r="X31">
            <v>0</v>
          </cell>
          <cell r="Y31">
            <v>0.78577275232493404</v>
          </cell>
          <cell r="Z31">
            <v>0</v>
          </cell>
          <cell r="AA31">
            <v>1</v>
          </cell>
        </row>
        <row r="32">
          <cell r="A32">
            <v>23</v>
          </cell>
          <cell r="B32" t="str">
            <v>Clé A&amp;T (transitoire 17 → 4)</v>
          </cell>
          <cell r="C32">
            <v>7.7260033794650049E-3</v>
          </cell>
          <cell r="D32">
            <v>0.16953951302979972</v>
          </cell>
          <cell r="E32">
            <v>4.9844804801408658E-3</v>
          </cell>
          <cell r="F32">
            <v>0.81775000311059443</v>
          </cell>
          <cell r="G32">
            <v>1</v>
          </cell>
          <cell r="H32">
            <v>7.8460386760408965E-3</v>
          </cell>
          <cell r="I32">
            <v>0.25415342810087294</v>
          </cell>
          <cell r="J32">
            <v>4.1702558798169349E-3</v>
          </cell>
          <cell r="K32">
            <v>0.73383027734326922</v>
          </cell>
          <cell r="L32">
            <v>1</v>
          </cell>
          <cell r="M32">
            <v>8.0350637669290032E-3</v>
          </cell>
          <cell r="N32">
            <v>0.33869835337763388</v>
          </cell>
          <cell r="O32">
            <v>3.1530755006952166E-3</v>
          </cell>
          <cell r="P32">
            <v>0.65011350735474183</v>
          </cell>
          <cell r="Q32">
            <v>1</v>
          </cell>
          <cell r="R32">
            <v>8.5244687403743073E-3</v>
          </cell>
          <cell r="S32">
            <v>0.42294289877183766</v>
          </cell>
          <cell r="T32">
            <v>2.0795289163094391E-3</v>
          </cell>
          <cell r="U32">
            <v>0.56645310357147849</v>
          </cell>
          <cell r="V32">
            <v>0.99999999999999989</v>
          </cell>
          <cell r="W32">
            <v>0.51620131787986112</v>
          </cell>
          <cell r="X32">
            <v>0</v>
          </cell>
          <cell r="Y32">
            <v>0.48379868212013888</v>
          </cell>
          <cell r="Z32">
            <v>0</v>
          </cell>
          <cell r="AA32">
            <v>1</v>
          </cell>
        </row>
        <row r="33">
          <cell r="A33">
            <v>24</v>
          </cell>
          <cell r="B33" t="str">
            <v>Frais transférés exploitation</v>
          </cell>
          <cell r="C33">
            <v>7.5036026234272871E-3</v>
          </cell>
          <cell r="D33">
            <v>0.19676706268162428</v>
          </cell>
          <cell r="E33">
            <v>3.1869961521926132E-3</v>
          </cell>
          <cell r="F33">
            <v>0.7925423385427558</v>
          </cell>
          <cell r="G33">
            <v>1</v>
          </cell>
          <cell r="H33">
            <v>1.2465457991512928E-2</v>
          </cell>
          <cell r="I33">
            <v>0.199932007885188</v>
          </cell>
          <cell r="J33">
            <v>3.8512305311143801E-3</v>
          </cell>
          <cell r="K33">
            <v>0.7837513035921847</v>
          </cell>
          <cell r="L33">
            <v>1</v>
          </cell>
          <cell r="M33">
            <v>1.5559313764496078E-2</v>
          </cell>
          <cell r="N33">
            <v>0.2017123551155541</v>
          </cell>
          <cell r="O33">
            <v>4.695059167045405E-3</v>
          </cell>
          <cell r="P33">
            <v>0.77803327195290439</v>
          </cell>
          <cell r="Q33">
            <v>1</v>
          </cell>
          <cell r="R33">
            <v>1.9935383451052276E-2</v>
          </cell>
          <cell r="S33">
            <v>0.20351354812301034</v>
          </cell>
          <cell r="T33">
            <v>5.378005287316248E-3</v>
          </cell>
          <cell r="U33">
            <v>0.77117306313862111</v>
          </cell>
          <cell r="V33">
            <v>1</v>
          </cell>
          <cell r="W33">
            <v>0.23070897357546866</v>
          </cell>
          <cell r="X33">
            <v>0</v>
          </cell>
          <cell r="Y33">
            <v>0.7692910264245314</v>
          </cell>
          <cell r="Z33">
            <v>0</v>
          </cell>
          <cell r="AA33">
            <v>1</v>
          </cell>
        </row>
        <row r="34">
          <cell r="A34">
            <v>25</v>
          </cell>
          <cell r="B34" t="str">
            <v>Réserve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row>
        <row r="35">
          <cell r="A35">
            <v>26</v>
          </cell>
          <cell r="B35" t="str">
            <v>Réserve</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row>
        <row r="36">
          <cell r="A36">
            <v>27</v>
          </cell>
          <cell r="B36" t="str">
            <v>Réserve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row>
        <row r="37">
          <cell r="A37">
            <v>28</v>
          </cell>
          <cell r="B37" t="str">
            <v>Réserve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row>
        <row r="38">
          <cell r="A38">
            <v>29</v>
          </cell>
          <cell r="B38" t="str">
            <v>Réserve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row>
      </sheetData>
      <sheetData sheetId="23"/>
      <sheetData sheetId="24"/>
      <sheetData sheetId="25"/>
      <sheetData sheetId="26"/>
      <sheetData sheetId="27"/>
      <sheetData sheetId="28"/>
      <sheetData sheetId="29"/>
    </sheetDataSet>
  </externalBook>
</externalLink>
</file>

<file path=xl/persons/person.xml><?xml version="1.0" encoding="utf-8"?>
<personList xmlns="http://schemas.microsoft.com/office/spreadsheetml/2018/threadedcomments" xmlns:x="http://schemas.openxmlformats.org/spreadsheetml/2006/main">
  <person displayName="Thomas LEVELEUX" id="{C4120AD0-2B1E-4542-B84E-3473FF0F986B}" userId="S::tleveleux@sbge.be::2b55a5ff-8e3c-4bcf-9fc9-312084d08e70"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0-09-04T07:47:17.40" personId="{C4120AD0-2B1E-4542-B84E-3473FF0F986B}" id="{334F45CB-CC26-4A48-800F-83E74315B23E}">
    <text>Rempli en M€ comme le PPI</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1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Sheet1">
    <tabColor rgb="FF002060"/>
  </sheetPr>
  <dimension ref="A2:D27"/>
  <sheetViews>
    <sheetView showGridLines="0" zoomScale="120" zoomScaleNormal="120" workbookViewId="0">
      <selection activeCell="C28" sqref="C28"/>
    </sheetView>
  </sheetViews>
  <sheetFormatPr baseColWidth="10" defaultColWidth="9.140625" defaultRowHeight="15"/>
  <cols>
    <col min="1" max="1" width="3.5703125" customWidth="1"/>
    <col min="2" max="2" width="9.140625" customWidth="1"/>
    <col min="3" max="3" width="63.140625" customWidth="1"/>
    <col min="4" max="4" width="37.85546875" customWidth="1"/>
  </cols>
  <sheetData>
    <row r="2" spans="1:4" s="209" customFormat="1">
      <c r="A2"/>
      <c r="B2" s="1450" t="s">
        <v>297</v>
      </c>
      <c r="C2" s="1450"/>
    </row>
    <row r="3" spans="1:4" s="209" customFormat="1">
      <c r="A3"/>
      <c r="B3" s="1450"/>
      <c r="C3" s="1450"/>
    </row>
    <row r="4" spans="1:4" ht="15.75" thickBot="1"/>
    <row r="5" spans="1:4" ht="16.5" thickBot="1">
      <c r="B5" s="344" t="s">
        <v>298</v>
      </c>
      <c r="C5" s="345" t="s">
        <v>299</v>
      </c>
      <c r="D5" s="346" t="s">
        <v>300</v>
      </c>
    </row>
    <row r="6" spans="1:4">
      <c r="B6" s="239">
        <v>0</v>
      </c>
      <c r="C6" s="306" t="s">
        <v>301</v>
      </c>
      <c r="D6" s="282" t="s">
        <v>195</v>
      </c>
    </row>
    <row r="7" spans="1:4">
      <c r="B7" s="239">
        <v>1</v>
      </c>
      <c r="C7" s="306" t="s">
        <v>302</v>
      </c>
      <c r="D7" s="282" t="s">
        <v>198</v>
      </c>
    </row>
    <row r="8" spans="1:4">
      <c r="B8" s="239">
        <v>2</v>
      </c>
      <c r="C8" s="306" t="s">
        <v>303</v>
      </c>
      <c r="D8" s="282" t="s">
        <v>207</v>
      </c>
    </row>
    <row r="9" spans="1:4">
      <c r="B9" s="239">
        <v>3</v>
      </c>
      <c r="C9" s="306" t="s">
        <v>304</v>
      </c>
      <c r="D9" s="282" t="s">
        <v>216</v>
      </c>
    </row>
    <row r="10" spans="1:4">
      <c r="B10" s="239">
        <v>4</v>
      </c>
      <c r="C10" s="306" t="s">
        <v>305</v>
      </c>
      <c r="D10" s="282" t="s">
        <v>227</v>
      </c>
    </row>
    <row r="11" spans="1:4">
      <c r="B11" s="239">
        <v>5</v>
      </c>
      <c r="C11" s="306" t="s">
        <v>69</v>
      </c>
      <c r="D11" s="282" t="s">
        <v>79</v>
      </c>
    </row>
    <row r="12" spans="1:4">
      <c r="B12" s="239">
        <v>6</v>
      </c>
      <c r="C12" s="306" t="s">
        <v>306</v>
      </c>
      <c r="D12" s="282" t="s">
        <v>246</v>
      </c>
    </row>
    <row r="13" spans="1:4">
      <c r="B13" s="239">
        <v>7</v>
      </c>
      <c r="C13" s="306" t="s">
        <v>307</v>
      </c>
      <c r="D13" s="282" t="s">
        <v>250</v>
      </c>
    </row>
    <row r="14" spans="1:4">
      <c r="B14" s="239">
        <v>8</v>
      </c>
      <c r="C14" s="306" t="s">
        <v>308</v>
      </c>
      <c r="D14" s="282" t="s">
        <v>252</v>
      </c>
    </row>
    <row r="15" spans="1:4">
      <c r="B15" s="239">
        <v>9</v>
      </c>
      <c r="C15" s="306" t="s">
        <v>309</v>
      </c>
      <c r="D15" s="282" t="s">
        <v>256</v>
      </c>
    </row>
    <row r="16" spans="1:4">
      <c r="B16" s="239">
        <v>10</v>
      </c>
      <c r="C16" s="306" t="s">
        <v>310</v>
      </c>
      <c r="D16" s="282" t="s">
        <v>259</v>
      </c>
    </row>
    <row r="17" spans="2:4">
      <c r="B17" s="239">
        <v>11</v>
      </c>
      <c r="C17" s="306" t="s">
        <v>311</v>
      </c>
      <c r="D17" s="282" t="s">
        <v>312</v>
      </c>
    </row>
    <row r="18" spans="2:4">
      <c r="B18" s="239">
        <v>12</v>
      </c>
      <c r="C18" s="306" t="s">
        <v>313</v>
      </c>
      <c r="D18" s="282" t="s">
        <v>314</v>
      </c>
    </row>
    <row r="19" spans="2:4" ht="15.75" thickBot="1">
      <c r="B19" s="239">
        <v>13</v>
      </c>
      <c r="C19" s="306" t="s">
        <v>315</v>
      </c>
      <c r="D19" s="282" t="s">
        <v>316</v>
      </c>
    </row>
    <row r="20" spans="2:4">
      <c r="B20" s="378">
        <v>14</v>
      </c>
      <c r="C20" s="379" t="s">
        <v>317</v>
      </c>
      <c r="D20" s="380" t="s">
        <v>141</v>
      </c>
    </row>
    <row r="21" spans="2:4">
      <c r="B21" s="516">
        <v>15</v>
      </c>
      <c r="C21" s="306" t="s">
        <v>318</v>
      </c>
      <c r="D21" s="282" t="s">
        <v>142</v>
      </c>
    </row>
    <row r="22" spans="2:4">
      <c r="B22" s="516">
        <v>16</v>
      </c>
      <c r="C22" s="306" t="s">
        <v>319</v>
      </c>
      <c r="D22" s="282" t="s">
        <v>281</v>
      </c>
    </row>
    <row r="23" spans="2:4">
      <c r="B23" s="516">
        <v>17</v>
      </c>
      <c r="C23" s="306" t="s">
        <v>320</v>
      </c>
      <c r="D23" s="282" t="s">
        <v>286</v>
      </c>
    </row>
    <row r="24" spans="2:4">
      <c r="B24" s="516">
        <v>18</v>
      </c>
      <c r="C24" s="306" t="s">
        <v>321</v>
      </c>
      <c r="D24" s="282" t="s">
        <v>289</v>
      </c>
    </row>
    <row r="25" spans="2:4">
      <c r="B25" s="516">
        <v>19</v>
      </c>
      <c r="C25" s="306" t="s">
        <v>322</v>
      </c>
      <c r="D25" s="282" t="s">
        <v>323</v>
      </c>
    </row>
    <row r="26" spans="2:4">
      <c r="B26" s="516">
        <v>20</v>
      </c>
      <c r="C26" s="306" t="s">
        <v>324</v>
      </c>
      <c r="D26" s="282" t="s">
        <v>143</v>
      </c>
    </row>
    <row r="27" spans="2:4" ht="15.75" thickBot="1">
      <c r="B27" s="517">
        <v>21</v>
      </c>
      <c r="C27" s="381" t="s">
        <v>325</v>
      </c>
      <c r="D27" s="731" t="s">
        <v>326</v>
      </c>
    </row>
  </sheetData>
  <mergeCells count="1">
    <mergeCell ref="B2:C3"/>
  </mergeCells>
  <hyperlinks>
    <hyperlink ref="D6" location="T0_Périmètres!A1" display="T0_Périmètres" xr:uid="{00000000-0004-0000-0000-000000000000}"/>
    <hyperlink ref="D8" location="'T2 - Clés'!A1" display="'T2 - Clés" xr:uid="{00000000-0004-0000-0000-000001000000}"/>
    <hyperlink ref="D9" location="'T3 - Bilan'!A1" display="'T3 - Bilan'!A1" xr:uid="{00000000-0004-0000-0000-000002000000}"/>
    <hyperlink ref="D10" location="'T4 - CR'!A1" display="'T4 - CR'!A1" xr:uid="{00000000-0004-0000-0000-000003000000}"/>
    <hyperlink ref="D11" location="'T5- RAB'!A1" display="'T5- RAB'!A1" xr:uid="{00000000-0004-0000-0000-000004000000}"/>
    <hyperlink ref="D12" location="'T6 - R &amp; ME'!A1" display="'T6 - R &amp; ME'!A1" xr:uid="{00000000-0004-0000-0000-000005000000}"/>
    <hyperlink ref="D13" location="'T7 - Dette'!A1" display="'T7 - Dette'!A1" xr:uid="{00000000-0004-0000-0000-000006000000}"/>
    <hyperlink ref="D14" location="'T8 - MFC'!A1" display="'T8 - MFC'!A1" xr:uid="{00000000-0004-0000-0000-000007000000}"/>
    <hyperlink ref="D15" location="'T9 - Provisions'!A1" display="'T9 - Provisions'!A1" xr:uid="{00000000-0004-0000-0000-000008000000}"/>
    <hyperlink ref="D16" location="'T10 - Personnel'!A1" display="'T10 - Personnel'!A1" xr:uid="{00000000-0004-0000-0000-000009000000}"/>
    <hyperlink ref="D17" location="'T11 - PPI'!A1" display="'T11 - PPI'!A1" xr:uid="{00000000-0004-0000-0000-00000A000000}"/>
    <hyperlink ref="D18" location="'T12- Tarifs'!A1" display="'T12- Tarifs'!A1" xr:uid="{00000000-0004-0000-0000-00000B000000}"/>
    <hyperlink ref="D19" location="'T13 - ISOC'!A1" display="'T13 - ISOC'!A1" xr:uid="{00000000-0004-0000-0000-00000C000000}"/>
    <hyperlink ref="D7" location="'T1_CG vs CNG'!A1" display="'T1_CG vs CNG'!A1" xr:uid="{00000000-0004-0000-0000-00000D000000}"/>
    <hyperlink ref="D20" location="A1_OPEX!A1" display="A1_OPEX!A1" xr:uid="{00000000-0004-0000-0000-00000E000000}"/>
    <hyperlink ref="D21" location="A2_CAPEX!A1" display="A2_CAPEX!A1" xr:uid="{00000000-0004-0000-0000-00000F000000}"/>
    <hyperlink ref="D22" location="A3_CGSFE!A1" display="A3_CGSFE!A1" xr:uid="{00000000-0004-0000-0000-000010000000}"/>
    <hyperlink ref="D23" location="A4_CNG!A1" display="A4_CNG!A1" xr:uid="{00000000-0004-0000-0000-000011000000}"/>
    <hyperlink ref="D26" location="A6_RAB!A1" display="A6_RAB!A1" xr:uid="{00000000-0004-0000-0000-000012000000}"/>
    <hyperlink ref="D27" location="A7_Subside!A1" display="A7_Subside!A1" xr:uid="{00000000-0004-0000-0000-000013000000}"/>
    <hyperlink ref="D24" location="A5_CNC!A1" display="A5_CNC!A1" xr:uid="{00000000-0004-0000-0000-000014000000}"/>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10">
    <tabColor rgb="FF00B050"/>
  </sheetPr>
  <dimension ref="A1:BO34"/>
  <sheetViews>
    <sheetView showGridLines="0" zoomScale="80" zoomScaleNormal="80" workbookViewId="0">
      <selection activeCell="E16" sqref="E16"/>
    </sheetView>
  </sheetViews>
  <sheetFormatPr baseColWidth="10" defaultColWidth="9.140625" defaultRowHeight="15" outlineLevelCol="1"/>
  <cols>
    <col min="1" max="1" width="6" customWidth="1"/>
    <col min="2" max="2" width="3.85546875" customWidth="1"/>
    <col min="3" max="3" width="41.7109375" style="20" customWidth="1"/>
    <col min="4" max="8" width="14.42578125" customWidth="1" outlineLevel="1"/>
    <col min="9" max="12" width="14.42578125" style="19" customWidth="1" outlineLevel="1"/>
    <col min="13" max="15" width="14.5703125" style="19" customWidth="1" outlineLevel="1"/>
    <col min="16" max="16" width="14.5703125" customWidth="1" outlineLevel="1"/>
    <col min="17" max="19" width="14.5703125" style="19" customWidth="1" outlineLevel="1"/>
    <col min="20" max="35" width="14.5703125" style="19" customWidth="1"/>
    <col min="36" max="42" width="14.5703125" customWidth="1"/>
    <col min="43" max="47" width="14.5703125" style="19" customWidth="1"/>
    <col min="48" max="58" width="14.5703125" customWidth="1"/>
    <col min="59" max="62" width="14.5703125" style="19" customWidth="1"/>
    <col min="63" max="66" width="14.5703125" customWidth="1"/>
    <col min="67" max="67" width="14.5703125" style="19" customWidth="1"/>
  </cols>
  <sheetData>
    <row r="1" spans="1:67">
      <c r="C1" s="240" t="s">
        <v>151</v>
      </c>
      <c r="D1" s="1316" t="s">
        <v>152</v>
      </c>
      <c r="E1" s="1317" t="s">
        <v>150</v>
      </c>
    </row>
    <row r="2" spans="1:67" s="211" customFormat="1" ht="18">
      <c r="A2"/>
      <c r="B2" s="1477" t="s">
        <v>592</v>
      </c>
      <c r="C2" s="1477"/>
      <c r="D2" s="1477"/>
      <c r="E2" s="832"/>
      <c r="F2" s="832"/>
      <c r="G2" s="832"/>
      <c r="H2" s="832"/>
      <c r="I2" s="210"/>
      <c r="J2" s="210"/>
      <c r="K2" s="210"/>
      <c r="L2" s="210"/>
      <c r="M2" s="210"/>
      <c r="N2" s="210"/>
      <c r="O2" s="210"/>
      <c r="Q2" s="210"/>
      <c r="R2" s="210"/>
      <c r="S2" s="210"/>
      <c r="T2" s="210"/>
      <c r="U2" s="210"/>
      <c r="V2" s="210"/>
      <c r="W2" s="210"/>
      <c r="X2" s="210"/>
      <c r="Y2" s="210"/>
      <c r="Z2" s="210"/>
      <c r="AA2" s="210"/>
      <c r="AB2" s="210"/>
      <c r="AC2" s="210"/>
      <c r="AD2" s="210"/>
      <c r="AE2" s="210"/>
      <c r="AF2" s="210"/>
      <c r="AG2" s="210"/>
      <c r="AH2" s="210"/>
      <c r="AI2" s="210"/>
      <c r="AQ2" s="210"/>
      <c r="AR2" s="210"/>
      <c r="AS2" s="210"/>
      <c r="AT2" s="210"/>
      <c r="AU2" s="210"/>
      <c r="BG2" s="210"/>
      <c r="BH2" s="210"/>
      <c r="BI2" s="210"/>
      <c r="BJ2" s="210"/>
      <c r="BO2" s="210"/>
    </row>
    <row r="3" spans="1:67" s="211" customFormat="1" ht="18">
      <c r="A3"/>
      <c r="B3" s="1477"/>
      <c r="C3" s="1477"/>
      <c r="D3" s="1477"/>
      <c r="E3" s="832"/>
      <c r="F3" s="832"/>
      <c r="G3" s="832"/>
      <c r="H3" s="832"/>
      <c r="I3" s="210"/>
      <c r="J3" s="210"/>
      <c r="K3" s="210"/>
      <c r="L3" s="210"/>
      <c r="M3" s="210"/>
      <c r="N3" s="210"/>
      <c r="O3" s="210"/>
      <c r="Q3" s="210"/>
      <c r="R3" s="210"/>
      <c r="S3" s="210"/>
      <c r="T3" s="210"/>
      <c r="U3" s="210"/>
      <c r="V3" s="210"/>
      <c r="W3" s="210"/>
      <c r="X3" s="210"/>
      <c r="Y3" s="210"/>
      <c r="Z3" s="210"/>
      <c r="AA3" s="210"/>
      <c r="AB3" s="210"/>
      <c r="AC3" s="210"/>
      <c r="AD3" s="210"/>
      <c r="AE3" s="210"/>
      <c r="AF3" s="210"/>
      <c r="AG3" s="210"/>
      <c r="AH3" s="210"/>
      <c r="AI3" s="210"/>
      <c r="AQ3" s="210"/>
      <c r="AR3" s="210"/>
      <c r="AS3" s="210"/>
      <c r="AT3" s="210"/>
      <c r="AU3" s="210"/>
      <c r="BG3" s="210"/>
      <c r="BH3" s="210"/>
      <c r="BI3" s="210"/>
      <c r="BJ3" s="210"/>
      <c r="BO3" s="210"/>
    </row>
    <row r="4" spans="1:67" ht="18.75" thickBot="1">
      <c r="B4" s="350"/>
      <c r="C4" s="350"/>
      <c r="D4" s="350"/>
      <c r="E4" s="833"/>
      <c r="F4" s="833"/>
      <c r="G4" s="833"/>
      <c r="H4" s="833"/>
      <c r="T4" s="957">
        <v>2021</v>
      </c>
      <c r="U4" s="957">
        <v>2021</v>
      </c>
      <c r="V4" s="957">
        <v>2021</v>
      </c>
      <c r="W4" s="957">
        <v>2021</v>
      </c>
      <c r="X4" s="957">
        <v>2021</v>
      </c>
      <c r="Y4" s="957">
        <v>2021</v>
      </c>
      <c r="Z4" s="957">
        <v>2021</v>
      </c>
      <c r="AA4" s="957">
        <v>2021</v>
      </c>
      <c r="AB4" s="19">
        <f>T4+1</f>
        <v>2022</v>
      </c>
      <c r="AC4" s="19">
        <v>2022</v>
      </c>
      <c r="AD4" s="19">
        <v>2022</v>
      </c>
      <c r="AE4" s="19">
        <v>2022</v>
      </c>
      <c r="AF4" s="19">
        <v>2022</v>
      </c>
      <c r="AG4" s="19">
        <v>2022</v>
      </c>
      <c r="AH4" s="19">
        <v>2022</v>
      </c>
      <c r="AI4" s="19">
        <v>2022</v>
      </c>
      <c r="AJ4">
        <v>2023</v>
      </c>
      <c r="AK4">
        <v>2023</v>
      </c>
      <c r="AL4">
        <v>2023</v>
      </c>
      <c r="AM4">
        <v>2023</v>
      </c>
      <c r="AN4">
        <v>2023</v>
      </c>
      <c r="AO4">
        <v>2023</v>
      </c>
      <c r="AP4">
        <v>2023</v>
      </c>
      <c r="AQ4" s="19">
        <v>2023</v>
      </c>
      <c r="AR4" s="19">
        <v>2024</v>
      </c>
      <c r="AS4" s="19">
        <v>2024</v>
      </c>
      <c r="AT4" s="19">
        <v>2024</v>
      </c>
      <c r="AU4" s="19">
        <v>2024</v>
      </c>
      <c r="AV4">
        <v>2024</v>
      </c>
      <c r="AW4">
        <v>2024</v>
      </c>
      <c r="AX4">
        <v>2024</v>
      </c>
      <c r="AY4">
        <v>2024</v>
      </c>
      <c r="AZ4">
        <v>2025</v>
      </c>
      <c r="BA4">
        <v>2025</v>
      </c>
      <c r="BB4">
        <v>2025</v>
      </c>
      <c r="BC4">
        <v>2025</v>
      </c>
      <c r="BD4">
        <v>2025</v>
      </c>
      <c r="BE4">
        <v>2025</v>
      </c>
      <c r="BF4">
        <v>2025</v>
      </c>
      <c r="BG4" s="19">
        <v>2025</v>
      </c>
      <c r="BH4" s="19">
        <v>2026</v>
      </c>
      <c r="BI4" s="19">
        <v>2026</v>
      </c>
      <c r="BJ4" s="19">
        <v>2026</v>
      </c>
      <c r="BK4">
        <v>2026</v>
      </c>
      <c r="BL4">
        <v>2026</v>
      </c>
      <c r="BM4">
        <v>2026</v>
      </c>
      <c r="BN4">
        <v>2026</v>
      </c>
      <c r="BO4" s="19">
        <v>2026</v>
      </c>
    </row>
    <row r="5" spans="1:67">
      <c r="D5" s="1495" t="s">
        <v>154</v>
      </c>
      <c r="E5" s="1496"/>
      <c r="F5" s="1496"/>
      <c r="G5" s="1496"/>
      <c r="H5" s="1496"/>
      <c r="I5" s="1496"/>
      <c r="J5" s="1496"/>
      <c r="K5" s="1497"/>
      <c r="L5" s="1495" t="s">
        <v>155</v>
      </c>
      <c r="M5" s="1496"/>
      <c r="N5" s="1496"/>
      <c r="O5" s="1496"/>
      <c r="P5" s="1496"/>
      <c r="Q5" s="1496"/>
      <c r="R5" s="1496"/>
      <c r="S5" s="1497"/>
      <c r="T5" s="1498" t="s">
        <v>359</v>
      </c>
      <c r="U5" s="1499"/>
      <c r="V5" s="1499"/>
      <c r="W5" s="1499"/>
      <c r="X5" s="1499"/>
      <c r="Y5" s="1499"/>
      <c r="Z5" s="1499"/>
      <c r="AA5" s="1500"/>
      <c r="AB5" s="1493" t="s">
        <v>360</v>
      </c>
      <c r="AC5" s="1493"/>
      <c r="AD5" s="1493"/>
      <c r="AE5" s="1493"/>
      <c r="AF5" s="1493"/>
      <c r="AG5" s="1493"/>
      <c r="AH5" s="1493"/>
      <c r="AI5" s="1494"/>
      <c r="AJ5" s="1493" t="s">
        <v>361</v>
      </c>
      <c r="AK5" s="1493"/>
      <c r="AL5" s="1493"/>
      <c r="AM5" s="1493"/>
      <c r="AN5" s="1493"/>
      <c r="AO5" s="1493"/>
      <c r="AP5" s="1493"/>
      <c r="AQ5" s="1494"/>
      <c r="AR5" s="1493" t="s">
        <v>362</v>
      </c>
      <c r="AS5" s="1493"/>
      <c r="AT5" s="1493"/>
      <c r="AU5" s="1493"/>
      <c r="AV5" s="1493"/>
      <c r="AW5" s="1493"/>
      <c r="AX5" s="1493"/>
      <c r="AY5" s="1494"/>
      <c r="AZ5" s="1493" t="s">
        <v>363</v>
      </c>
      <c r="BA5" s="1493"/>
      <c r="BB5" s="1493"/>
      <c r="BC5" s="1493"/>
      <c r="BD5" s="1493"/>
      <c r="BE5" s="1493"/>
      <c r="BF5" s="1493"/>
      <c r="BG5" s="1494"/>
      <c r="BH5" s="1493" t="s">
        <v>364</v>
      </c>
      <c r="BI5" s="1493"/>
      <c r="BJ5" s="1493"/>
      <c r="BK5" s="1493"/>
      <c r="BL5" s="1493"/>
      <c r="BM5" s="1493"/>
      <c r="BN5" s="1493"/>
      <c r="BO5" s="1494"/>
    </row>
    <row r="6" spans="1:67" ht="57.75" customHeight="1" thickBot="1">
      <c r="D6" s="1122" t="s">
        <v>166</v>
      </c>
      <c r="E6" s="1123" t="s">
        <v>167</v>
      </c>
      <c r="F6" s="1123" t="s">
        <v>168</v>
      </c>
      <c r="G6" s="1123" t="s">
        <v>169</v>
      </c>
      <c r="H6" s="1123" t="s">
        <v>170</v>
      </c>
      <c r="I6" s="1123" t="s">
        <v>171</v>
      </c>
      <c r="J6" s="1123" t="s">
        <v>125</v>
      </c>
      <c r="K6" s="1126" t="s">
        <v>164</v>
      </c>
      <c r="L6" s="1122" t="s">
        <v>166</v>
      </c>
      <c r="M6" s="1123" t="s">
        <v>167</v>
      </c>
      <c r="N6" s="1123" t="s">
        <v>168</v>
      </c>
      <c r="O6" s="1123" t="s">
        <v>169</v>
      </c>
      <c r="P6" s="1123" t="s">
        <v>170</v>
      </c>
      <c r="Q6" s="1123" t="s">
        <v>171</v>
      </c>
      <c r="R6" s="1123" t="s">
        <v>125</v>
      </c>
      <c r="S6" s="1126" t="s">
        <v>164</v>
      </c>
      <c r="T6" s="1122" t="s">
        <v>166</v>
      </c>
      <c r="U6" s="1123" t="s">
        <v>167</v>
      </c>
      <c r="V6" s="1124" t="s">
        <v>168</v>
      </c>
      <c r="W6" s="1123" t="s">
        <v>169</v>
      </c>
      <c r="X6" s="1123" t="s">
        <v>170</v>
      </c>
      <c r="Y6" s="1124" t="s">
        <v>171</v>
      </c>
      <c r="Z6" s="1124" t="s">
        <v>125</v>
      </c>
      <c r="AA6" s="1125" t="s">
        <v>164</v>
      </c>
      <c r="AB6" s="1109" t="s">
        <v>166</v>
      </c>
      <c r="AC6" s="1109" t="s">
        <v>167</v>
      </c>
      <c r="AD6" s="395" t="s">
        <v>168</v>
      </c>
      <c r="AE6" s="1109" t="s">
        <v>169</v>
      </c>
      <c r="AF6" s="1109" t="s">
        <v>170</v>
      </c>
      <c r="AG6" s="395" t="s">
        <v>171</v>
      </c>
      <c r="AH6" s="395" t="s">
        <v>125</v>
      </c>
      <c r="AI6" s="924" t="s">
        <v>164</v>
      </c>
      <c r="AJ6" s="1109" t="s">
        <v>166</v>
      </c>
      <c r="AK6" s="1109" t="s">
        <v>167</v>
      </c>
      <c r="AL6" s="395" t="s">
        <v>168</v>
      </c>
      <c r="AM6" s="1109" t="s">
        <v>169</v>
      </c>
      <c r="AN6" s="1109" t="s">
        <v>170</v>
      </c>
      <c r="AO6" s="395" t="s">
        <v>171</v>
      </c>
      <c r="AP6" s="395" t="s">
        <v>125</v>
      </c>
      <c r="AQ6" s="924" t="s">
        <v>164</v>
      </c>
      <c r="AR6" s="1109" t="s">
        <v>166</v>
      </c>
      <c r="AS6" s="1109" t="s">
        <v>167</v>
      </c>
      <c r="AT6" s="395" t="s">
        <v>168</v>
      </c>
      <c r="AU6" s="1109" t="s">
        <v>169</v>
      </c>
      <c r="AV6" s="1109" t="s">
        <v>170</v>
      </c>
      <c r="AW6" s="395" t="s">
        <v>171</v>
      </c>
      <c r="AX6" s="395" t="s">
        <v>125</v>
      </c>
      <c r="AY6" s="924" t="s">
        <v>164</v>
      </c>
      <c r="AZ6" s="1109" t="s">
        <v>166</v>
      </c>
      <c r="BA6" s="1109" t="s">
        <v>167</v>
      </c>
      <c r="BB6" s="395" t="s">
        <v>168</v>
      </c>
      <c r="BC6" s="1109" t="s">
        <v>169</v>
      </c>
      <c r="BD6" s="1109" t="s">
        <v>170</v>
      </c>
      <c r="BE6" s="395" t="s">
        <v>171</v>
      </c>
      <c r="BF6" s="395" t="s">
        <v>125</v>
      </c>
      <c r="BG6" s="924" t="s">
        <v>164</v>
      </c>
      <c r="BH6" s="1109" t="s">
        <v>166</v>
      </c>
      <c r="BI6" s="1109" t="s">
        <v>167</v>
      </c>
      <c r="BJ6" s="395" t="s">
        <v>168</v>
      </c>
      <c r="BK6" s="1109" t="s">
        <v>169</v>
      </c>
      <c r="BL6" s="1109" t="s">
        <v>170</v>
      </c>
      <c r="BM6" s="395" t="s">
        <v>171</v>
      </c>
      <c r="BN6" s="395" t="s">
        <v>125</v>
      </c>
      <c r="BO6" s="924" t="s">
        <v>164</v>
      </c>
    </row>
    <row r="7" spans="1:67" s="21" customFormat="1">
      <c r="B7" s="30">
        <v>1</v>
      </c>
      <c r="C7" s="261" t="s">
        <v>18</v>
      </c>
      <c r="D7" s="24"/>
      <c r="E7" s="353"/>
      <c r="F7" s="353"/>
      <c r="G7" s="353"/>
      <c r="H7" s="353"/>
      <c r="I7" s="22"/>
      <c r="J7" s="22"/>
      <c r="K7" s="25"/>
      <c r="L7" s="1111"/>
      <c r="M7" s="22"/>
      <c r="N7" s="22"/>
      <c r="O7" s="22"/>
      <c r="P7" s="353"/>
      <c r="Q7" s="22"/>
      <c r="R7" s="22"/>
      <c r="S7" s="25"/>
      <c r="T7" s="24"/>
      <c r="U7" s="353"/>
      <c r="V7" s="1119"/>
      <c r="W7" s="353"/>
      <c r="X7" s="22"/>
      <c r="Y7" s="1119"/>
      <c r="Z7" s="1120"/>
      <c r="AA7" s="1121"/>
      <c r="AB7" s="923"/>
      <c r="AC7" s="923"/>
      <c r="AD7" s="933"/>
      <c r="AE7" s="923"/>
      <c r="AF7" s="512"/>
      <c r="AG7" s="933"/>
      <c r="AH7" s="934"/>
      <c r="AI7" s="25"/>
      <c r="AJ7" s="923"/>
      <c r="AK7" s="923"/>
      <c r="AL7" s="933"/>
      <c r="AM7" s="923"/>
      <c r="AN7" s="512"/>
      <c r="AO7" s="933"/>
      <c r="AP7" s="934"/>
      <c r="AQ7" s="25"/>
      <c r="AR7" s="923"/>
      <c r="AS7" s="923"/>
      <c r="AT7" s="933"/>
      <c r="AU7" s="923"/>
      <c r="AV7" s="512"/>
      <c r="AW7" s="933"/>
      <c r="AX7" s="934"/>
      <c r="AY7" s="25"/>
      <c r="AZ7" s="923"/>
      <c r="BA7" s="923"/>
      <c r="BB7" s="933"/>
      <c r="BC7" s="923"/>
      <c r="BD7" s="512"/>
      <c r="BE7" s="933"/>
      <c r="BF7" s="934"/>
      <c r="BG7" s="25"/>
      <c r="BH7" s="923"/>
      <c r="BI7" s="923"/>
      <c r="BJ7" s="933"/>
      <c r="BK7" s="923"/>
      <c r="BL7" s="512"/>
      <c r="BM7" s="933"/>
      <c r="BN7" s="934"/>
      <c r="BO7" s="25"/>
    </row>
    <row r="8" spans="1:67">
      <c r="B8" s="26"/>
      <c r="C8" s="262" t="s">
        <v>593</v>
      </c>
      <c r="D8" s="615"/>
      <c r="E8" s="616"/>
      <c r="F8" s="616"/>
      <c r="G8" s="616"/>
      <c r="H8" s="616"/>
      <c r="I8" s="617"/>
      <c r="J8" s="617"/>
      <c r="K8" s="618"/>
      <c r="L8" s="1112"/>
      <c r="M8" s="617"/>
      <c r="N8" s="617"/>
      <c r="O8" s="617"/>
      <c r="P8" s="616"/>
      <c r="Q8" s="617"/>
      <c r="R8" s="617"/>
      <c r="S8" s="618"/>
      <c r="T8" s="925"/>
      <c r="U8" s="989"/>
      <c r="V8" s="931"/>
      <c r="W8" s="989"/>
      <c r="X8" s="989"/>
      <c r="Y8" s="931"/>
      <c r="Z8" s="935"/>
      <c r="AA8" s="1104"/>
      <c r="AB8" s="989"/>
      <c r="AC8" s="838"/>
      <c r="AD8" s="931"/>
      <c r="AE8" s="838"/>
      <c r="AF8" s="838"/>
      <c r="AG8" s="931"/>
      <c r="AH8" s="935"/>
      <c r="AI8" s="926"/>
      <c r="AJ8" s="989"/>
      <c r="AK8" s="989"/>
      <c r="AL8" s="931"/>
      <c r="AM8" s="989"/>
      <c r="AN8" s="989"/>
      <c r="AO8" s="931"/>
      <c r="AP8" s="935"/>
      <c r="AQ8" s="926"/>
      <c r="AR8" s="989"/>
      <c r="AS8" s="989"/>
      <c r="AT8" s="931"/>
      <c r="AU8" s="989"/>
      <c r="AV8" s="989"/>
      <c r="AW8" s="931"/>
      <c r="AX8" s="935"/>
      <c r="AY8" s="926"/>
      <c r="AZ8" s="989"/>
      <c r="BA8" s="989"/>
      <c r="BB8" s="931"/>
      <c r="BC8" s="989"/>
      <c r="BD8" s="989"/>
      <c r="BE8" s="931"/>
      <c r="BF8" s="935"/>
      <c r="BG8" s="926"/>
      <c r="BH8" s="989"/>
      <c r="BI8" s="989"/>
      <c r="BJ8" s="931"/>
      <c r="BK8" s="989"/>
      <c r="BL8" s="989"/>
      <c r="BM8" s="931"/>
      <c r="BN8" s="935"/>
      <c r="BO8" s="926"/>
    </row>
    <row r="9" spans="1:67">
      <c r="B9" s="26"/>
      <c r="C9" s="969" t="s">
        <v>594</v>
      </c>
      <c r="D9" s="960"/>
      <c r="E9" s="961"/>
      <c r="F9" s="961"/>
      <c r="G9" s="961"/>
      <c r="H9" s="961"/>
      <c r="I9" s="962"/>
      <c r="J9" s="962"/>
      <c r="K9" s="963"/>
      <c r="L9" s="1113"/>
      <c r="M9" s="962"/>
      <c r="N9" s="962"/>
      <c r="O9" s="962"/>
      <c r="P9" s="961"/>
      <c r="Q9" s="962"/>
      <c r="R9" s="962"/>
      <c r="S9" s="963"/>
      <c r="T9" s="964"/>
      <c r="U9" s="965"/>
      <c r="V9" s="966"/>
      <c r="W9" s="965"/>
      <c r="X9" s="965"/>
      <c r="Y9" s="966"/>
      <c r="Z9" s="967"/>
      <c r="AA9" s="1105"/>
      <c r="AB9" s="965"/>
      <c r="AC9" s="965"/>
      <c r="AD9" s="966"/>
      <c r="AE9" s="965"/>
      <c r="AF9" s="965"/>
      <c r="AG9" s="966"/>
      <c r="AH9" s="967"/>
      <c r="AI9" s="968"/>
      <c r="AJ9" s="965"/>
      <c r="AK9" s="965"/>
      <c r="AL9" s="966"/>
      <c r="AM9" s="965"/>
      <c r="AN9" s="965"/>
      <c r="AO9" s="966"/>
      <c r="AP9" s="967"/>
      <c r="AQ9" s="968"/>
      <c r="AR9" s="965"/>
      <c r="AS9" s="965"/>
      <c r="AT9" s="966"/>
      <c r="AU9" s="965"/>
      <c r="AV9" s="965"/>
      <c r="AW9" s="966"/>
      <c r="AX9" s="967"/>
      <c r="AY9" s="968"/>
      <c r="AZ9" s="965"/>
      <c r="BA9" s="965"/>
      <c r="BB9" s="966"/>
      <c r="BC9" s="965"/>
      <c r="BD9" s="965"/>
      <c r="BE9" s="966"/>
      <c r="BF9" s="967"/>
      <c r="BG9" s="968"/>
      <c r="BH9" s="965"/>
      <c r="BI9" s="965"/>
      <c r="BJ9" s="966"/>
      <c r="BK9" s="965"/>
      <c r="BL9" s="965"/>
      <c r="BM9" s="966"/>
      <c r="BN9" s="967"/>
      <c r="BO9" s="968"/>
    </row>
    <row r="10" spans="1:67">
      <c r="B10" s="26"/>
      <c r="C10" s="263" t="s">
        <v>595</v>
      </c>
      <c r="D10" s="615"/>
      <c r="E10" s="616"/>
      <c r="F10" s="616"/>
      <c r="G10" s="616"/>
      <c r="H10" s="616"/>
      <c r="I10" s="617"/>
      <c r="J10" s="617"/>
      <c r="K10" s="618"/>
      <c r="L10" s="1112"/>
      <c r="M10" s="617"/>
      <c r="N10" s="617"/>
      <c r="O10" s="617"/>
      <c r="P10" s="616"/>
      <c r="Q10" s="617"/>
      <c r="R10" s="617"/>
      <c r="S10" s="618"/>
      <c r="T10" s="928"/>
      <c r="U10" s="398"/>
      <c r="V10" s="931"/>
      <c r="W10" s="398"/>
      <c r="X10" s="398"/>
      <c r="Y10" s="931"/>
      <c r="Z10" s="937"/>
      <c r="AA10" s="1104"/>
      <c r="AB10" s="398"/>
      <c r="AC10" s="398"/>
      <c r="AD10" s="931"/>
      <c r="AE10" s="398"/>
      <c r="AF10" s="398"/>
      <c r="AG10" s="931"/>
      <c r="AH10" s="937"/>
      <c r="AI10" s="926"/>
      <c r="AJ10" s="398"/>
      <c r="AK10" s="398"/>
      <c r="AL10" s="931"/>
      <c r="AM10" s="398"/>
      <c r="AN10" s="398"/>
      <c r="AO10" s="931"/>
      <c r="AP10" s="937"/>
      <c r="AQ10" s="926"/>
      <c r="AR10" s="398"/>
      <c r="AS10" s="398"/>
      <c r="AT10" s="931"/>
      <c r="AU10" s="398"/>
      <c r="AV10" s="398"/>
      <c r="AW10" s="931"/>
      <c r="AX10" s="937"/>
      <c r="AY10" s="926"/>
      <c r="AZ10" s="398"/>
      <c r="BA10" s="398"/>
      <c r="BB10" s="931"/>
      <c r="BC10" s="398"/>
      <c r="BD10" s="398"/>
      <c r="BE10" s="931"/>
      <c r="BF10" s="937"/>
      <c r="BG10" s="926"/>
      <c r="BH10" s="398"/>
      <c r="BI10" s="398"/>
      <c r="BJ10" s="931"/>
      <c r="BK10" s="398"/>
      <c r="BL10" s="398"/>
      <c r="BM10" s="931"/>
      <c r="BN10" s="937"/>
      <c r="BO10" s="926"/>
    </row>
    <row r="11" spans="1:67">
      <c r="B11" s="26"/>
      <c r="C11" s="264" t="s">
        <v>596</v>
      </c>
      <c r="D11" s="615"/>
      <c r="E11" s="616"/>
      <c r="F11" s="616"/>
      <c r="G11" s="616"/>
      <c r="H11" s="616"/>
      <c r="I11" s="617"/>
      <c r="J11" s="617"/>
      <c r="K11" s="618"/>
      <c r="L11" s="1112"/>
      <c r="M11" s="617"/>
      <c r="N11" s="617"/>
      <c r="O11" s="617"/>
      <c r="P11" s="616"/>
      <c r="Q11" s="617"/>
      <c r="R11" s="617"/>
      <c r="S11" s="618"/>
      <c r="T11" s="958"/>
      <c r="U11" s="396"/>
      <c r="V11" s="931"/>
      <c r="W11" s="396"/>
      <c r="X11" s="396"/>
      <c r="Y11" s="931"/>
      <c r="Z11" s="938"/>
      <c r="AA11" s="1104"/>
      <c r="AB11" s="396"/>
      <c r="AC11" s="396"/>
      <c r="AD11" s="931"/>
      <c r="AE11" s="396"/>
      <c r="AF11" s="396"/>
      <c r="AG11" s="931"/>
      <c r="AH11" s="938"/>
      <c r="AI11" s="926"/>
      <c r="AJ11" s="396"/>
      <c r="AK11" s="396"/>
      <c r="AL11" s="931"/>
      <c r="AM11" s="396"/>
      <c r="AN11" s="396"/>
      <c r="AO11" s="931"/>
      <c r="AP11" s="938"/>
      <c r="AQ11" s="926"/>
      <c r="AR11" s="396"/>
      <c r="AS11" s="396"/>
      <c r="AT11" s="931"/>
      <c r="AU11" s="396"/>
      <c r="AV11" s="396"/>
      <c r="AW11" s="931"/>
      <c r="AX11" s="938"/>
      <c r="AY11" s="926"/>
      <c r="AZ11" s="396"/>
      <c r="BA11" s="396"/>
      <c r="BB11" s="931"/>
      <c r="BC11" s="396"/>
      <c r="BD11" s="396"/>
      <c r="BE11" s="931"/>
      <c r="BF11" s="938"/>
      <c r="BG11" s="926"/>
      <c r="BH11" s="396"/>
      <c r="BI11" s="396"/>
      <c r="BJ11" s="931"/>
      <c r="BK11" s="396"/>
      <c r="BL11" s="396"/>
      <c r="BM11" s="931"/>
      <c r="BN11" s="938"/>
      <c r="BO11" s="926"/>
    </row>
    <row r="12" spans="1:67">
      <c r="B12" s="26"/>
      <c r="C12" s="959" t="s">
        <v>597</v>
      </c>
      <c r="D12" s="960"/>
      <c r="E12" s="961"/>
      <c r="F12" s="961"/>
      <c r="G12" s="961"/>
      <c r="H12" s="961"/>
      <c r="I12" s="962"/>
      <c r="J12" s="962"/>
      <c r="K12" s="963"/>
      <c r="L12" s="1113"/>
      <c r="M12" s="962"/>
      <c r="N12" s="962"/>
      <c r="O12" s="962"/>
      <c r="P12" s="961"/>
      <c r="Q12" s="962"/>
      <c r="R12" s="962"/>
      <c r="S12" s="963"/>
      <c r="T12" s="964"/>
      <c r="U12" s="965"/>
      <c r="V12" s="966"/>
      <c r="W12" s="965"/>
      <c r="X12" s="965"/>
      <c r="Y12" s="966"/>
      <c r="Z12" s="967"/>
      <c r="AA12" s="1105"/>
      <c r="AB12" s="965"/>
      <c r="AC12" s="965"/>
      <c r="AD12" s="966"/>
      <c r="AE12" s="965"/>
      <c r="AF12" s="965"/>
      <c r="AG12" s="966"/>
      <c r="AH12" s="967"/>
      <c r="AI12" s="968"/>
      <c r="AJ12" s="965"/>
      <c r="AK12" s="965"/>
      <c r="AL12" s="966"/>
      <c r="AM12" s="965"/>
      <c r="AN12" s="965"/>
      <c r="AO12" s="966"/>
      <c r="AP12" s="967"/>
      <c r="AQ12" s="968"/>
      <c r="AR12" s="965"/>
      <c r="AS12" s="965"/>
      <c r="AT12" s="966"/>
      <c r="AU12" s="965"/>
      <c r="AV12" s="965"/>
      <c r="AW12" s="966"/>
      <c r="AX12" s="967"/>
      <c r="AY12" s="968"/>
      <c r="AZ12" s="965"/>
      <c r="BA12" s="965"/>
      <c r="BB12" s="966"/>
      <c r="BC12" s="965"/>
      <c r="BD12" s="965"/>
      <c r="BE12" s="966"/>
      <c r="BF12" s="967"/>
      <c r="BG12" s="968"/>
      <c r="BH12" s="965"/>
      <c r="BI12" s="965"/>
      <c r="BJ12" s="966"/>
      <c r="BK12" s="965"/>
      <c r="BL12" s="965"/>
      <c r="BM12" s="966"/>
      <c r="BN12" s="967"/>
      <c r="BO12" s="968"/>
    </row>
    <row r="13" spans="1:67">
      <c r="B13" s="26"/>
      <c r="C13" s="973" t="s">
        <v>598</v>
      </c>
      <c r="D13" s="974"/>
      <c r="E13" s="975"/>
      <c r="F13" s="975"/>
      <c r="G13" s="975"/>
      <c r="H13" s="975"/>
      <c r="I13" s="976"/>
      <c r="J13" s="976"/>
      <c r="K13" s="977"/>
      <c r="L13" s="1114"/>
      <c r="M13" s="976"/>
      <c r="N13" s="976"/>
      <c r="O13" s="976"/>
      <c r="P13" s="975"/>
      <c r="Q13" s="976"/>
      <c r="R13" s="976"/>
      <c r="S13" s="977"/>
      <c r="T13" s="978"/>
      <c r="U13" s="979"/>
      <c r="V13" s="980"/>
      <c r="W13" s="979"/>
      <c r="X13" s="979"/>
      <c r="Y13" s="980"/>
      <c r="Z13" s="981"/>
      <c r="AA13" s="1106"/>
      <c r="AB13" s="979"/>
      <c r="AC13" s="979"/>
      <c r="AD13" s="980"/>
      <c r="AE13" s="979"/>
      <c r="AF13" s="979"/>
      <c r="AG13" s="980"/>
      <c r="AH13" s="981"/>
      <c r="AI13" s="982"/>
      <c r="AJ13" s="979"/>
      <c r="AK13" s="979"/>
      <c r="AL13" s="980"/>
      <c r="AM13" s="979"/>
      <c r="AN13" s="979"/>
      <c r="AO13" s="980"/>
      <c r="AP13" s="981"/>
      <c r="AQ13" s="982"/>
      <c r="AR13" s="979"/>
      <c r="AS13" s="979"/>
      <c r="AT13" s="980"/>
      <c r="AU13" s="979"/>
      <c r="AV13" s="979"/>
      <c r="AW13" s="980"/>
      <c r="AX13" s="981"/>
      <c r="AY13" s="982"/>
      <c r="AZ13" s="979"/>
      <c r="BA13" s="979"/>
      <c r="BB13" s="980"/>
      <c r="BC13" s="979"/>
      <c r="BD13" s="979"/>
      <c r="BE13" s="980"/>
      <c r="BF13" s="981"/>
      <c r="BG13" s="982"/>
      <c r="BH13" s="979"/>
      <c r="BI13" s="979"/>
      <c r="BJ13" s="980"/>
      <c r="BK13" s="979"/>
      <c r="BL13" s="979"/>
      <c r="BM13" s="980"/>
      <c r="BN13" s="981"/>
      <c r="BO13" s="982"/>
    </row>
    <row r="14" spans="1:67">
      <c r="B14" s="26"/>
      <c r="C14" s="970" t="s">
        <v>599</v>
      </c>
      <c r="D14" s="960"/>
      <c r="E14" s="961"/>
      <c r="F14" s="961"/>
      <c r="G14" s="961"/>
      <c r="H14" s="961"/>
      <c r="I14" s="962"/>
      <c r="J14" s="962"/>
      <c r="K14" s="963"/>
      <c r="L14" s="1113"/>
      <c r="M14" s="962"/>
      <c r="N14" s="962"/>
      <c r="O14" s="962"/>
      <c r="P14" s="961"/>
      <c r="Q14" s="962"/>
      <c r="R14" s="962"/>
      <c r="S14" s="963"/>
      <c r="T14" s="978"/>
      <c r="U14" s="979"/>
      <c r="V14" s="980"/>
      <c r="W14" s="979"/>
      <c r="X14" s="979"/>
      <c r="Y14" s="980"/>
      <c r="Z14" s="981"/>
      <c r="AA14" s="1106"/>
      <c r="AB14" s="979"/>
      <c r="AC14" s="979"/>
      <c r="AD14" s="980"/>
      <c r="AE14" s="979"/>
      <c r="AF14" s="979"/>
      <c r="AG14" s="980"/>
      <c r="AH14" s="981"/>
      <c r="AI14" s="982"/>
      <c r="AJ14" s="979"/>
      <c r="AK14" s="979"/>
      <c r="AL14" s="980"/>
      <c r="AM14" s="979"/>
      <c r="AN14" s="979"/>
      <c r="AO14" s="980"/>
      <c r="AP14" s="981"/>
      <c r="AQ14" s="982"/>
      <c r="AR14" s="979"/>
      <c r="AS14" s="979"/>
      <c r="AT14" s="980"/>
      <c r="AU14" s="979"/>
      <c r="AV14" s="979"/>
      <c r="AW14" s="980"/>
      <c r="AX14" s="981"/>
      <c r="AY14" s="982"/>
      <c r="AZ14" s="979"/>
      <c r="BA14" s="979"/>
      <c r="BB14" s="980"/>
      <c r="BC14" s="979"/>
      <c r="BD14" s="979"/>
      <c r="BE14" s="980"/>
      <c r="BF14" s="981"/>
      <c r="BG14" s="982"/>
      <c r="BH14" s="979"/>
      <c r="BI14" s="979"/>
      <c r="BJ14" s="980"/>
      <c r="BK14" s="979"/>
      <c r="BL14" s="979"/>
      <c r="BM14" s="980"/>
      <c r="BN14" s="981"/>
      <c r="BO14" s="982"/>
    </row>
    <row r="15" spans="1:67">
      <c r="B15" s="26"/>
      <c r="C15" s="263" t="s">
        <v>313</v>
      </c>
      <c r="D15" s="615"/>
      <c r="E15" s="616"/>
      <c r="F15" s="616"/>
      <c r="G15" s="616"/>
      <c r="H15" s="616"/>
      <c r="I15" s="617"/>
      <c r="J15" s="617"/>
      <c r="K15" s="618"/>
      <c r="L15" s="1112"/>
      <c r="M15" s="617"/>
      <c r="N15" s="617"/>
      <c r="O15" s="617"/>
      <c r="P15" s="616"/>
      <c r="Q15" s="617"/>
      <c r="R15" s="617"/>
      <c r="S15" s="618"/>
      <c r="T15" s="928"/>
      <c r="U15" s="398"/>
      <c r="V15" s="931"/>
      <c r="W15" s="398"/>
      <c r="X15" s="398"/>
      <c r="Y15" s="931"/>
      <c r="Z15" s="937"/>
      <c r="AA15" s="1104"/>
      <c r="AB15" s="398"/>
      <c r="AC15" s="398"/>
      <c r="AD15" s="931"/>
      <c r="AE15" s="398"/>
      <c r="AF15" s="398"/>
      <c r="AG15" s="931"/>
      <c r="AH15" s="937"/>
      <c r="AI15" s="926"/>
      <c r="AJ15" s="398"/>
      <c r="AK15" s="398"/>
      <c r="AL15" s="931"/>
      <c r="AM15" s="398"/>
      <c r="AN15" s="398"/>
      <c r="AO15" s="931"/>
      <c r="AP15" s="937"/>
      <c r="AQ15" s="926"/>
      <c r="AR15" s="398"/>
      <c r="AS15" s="398"/>
      <c r="AT15" s="931"/>
      <c r="AU15" s="398"/>
      <c r="AV15" s="398"/>
      <c r="AW15" s="931"/>
      <c r="AX15" s="937"/>
      <c r="AY15" s="926"/>
      <c r="AZ15" s="398"/>
      <c r="BA15" s="398"/>
      <c r="BB15" s="931"/>
      <c r="BC15" s="398"/>
      <c r="BD15" s="398"/>
      <c r="BE15" s="931"/>
      <c r="BF15" s="937"/>
      <c r="BG15" s="926"/>
      <c r="BH15" s="398"/>
      <c r="BI15" s="398"/>
      <c r="BJ15" s="931"/>
      <c r="BK15" s="398"/>
      <c r="BL15" s="398"/>
      <c r="BM15" s="931"/>
      <c r="BN15" s="937"/>
      <c r="BO15" s="926"/>
    </row>
    <row r="16" spans="1:67">
      <c r="B16" s="26"/>
      <c r="C16" s="264" t="s">
        <v>600</v>
      </c>
      <c r="D16" s="615"/>
      <c r="E16" s="616"/>
      <c r="F16" s="616"/>
      <c r="G16" s="616"/>
      <c r="H16" s="616"/>
      <c r="I16" s="617"/>
      <c r="J16" s="617"/>
      <c r="K16" s="618"/>
      <c r="L16" s="1112"/>
      <c r="M16" s="617"/>
      <c r="N16" s="617"/>
      <c r="O16" s="617"/>
      <c r="P16" s="616"/>
      <c r="Q16" s="617"/>
      <c r="R16" s="617"/>
      <c r="S16" s="618"/>
      <c r="T16" s="928"/>
      <c r="U16" s="398"/>
      <c r="V16" s="931"/>
      <c r="W16" s="398"/>
      <c r="X16" s="398"/>
      <c r="Y16" s="931"/>
      <c r="Z16" s="937"/>
      <c r="AA16" s="1104"/>
      <c r="AB16" s="398"/>
      <c r="AC16" s="398"/>
      <c r="AD16" s="931"/>
      <c r="AE16" s="398"/>
      <c r="AF16" s="398"/>
      <c r="AG16" s="931"/>
      <c r="AH16" s="937"/>
      <c r="AI16" s="926"/>
      <c r="AJ16" s="398"/>
      <c r="AK16" s="398"/>
      <c r="AL16" s="931"/>
      <c r="AM16" s="398"/>
      <c r="AN16" s="398"/>
      <c r="AO16" s="931"/>
      <c r="AP16" s="937"/>
      <c r="AQ16" s="926"/>
      <c r="AR16" s="398"/>
      <c r="AS16" s="398"/>
      <c r="AT16" s="931"/>
      <c r="AU16" s="398"/>
      <c r="AV16" s="398"/>
      <c r="AW16" s="931"/>
      <c r="AX16" s="937"/>
      <c r="AY16" s="926"/>
      <c r="AZ16" s="398"/>
      <c r="BA16" s="398"/>
      <c r="BB16" s="931"/>
      <c r="BC16" s="398"/>
      <c r="BD16" s="398"/>
      <c r="BE16" s="931"/>
      <c r="BF16" s="937"/>
      <c r="BG16" s="926"/>
      <c r="BH16" s="398"/>
      <c r="BI16" s="398"/>
      <c r="BJ16" s="931"/>
      <c r="BK16" s="398"/>
      <c r="BL16" s="398"/>
      <c r="BM16" s="931"/>
      <c r="BN16" s="937"/>
      <c r="BO16" s="926"/>
    </row>
    <row r="17" spans="2:67">
      <c r="B17" s="26"/>
      <c r="C17" s="264" t="s">
        <v>559</v>
      </c>
      <c r="D17" s="615"/>
      <c r="E17" s="616"/>
      <c r="F17" s="616"/>
      <c r="G17" s="616"/>
      <c r="H17" s="616"/>
      <c r="I17" s="617"/>
      <c r="J17" s="617"/>
      <c r="K17" s="618"/>
      <c r="L17" s="1112"/>
      <c r="M17" s="617"/>
      <c r="N17" s="617"/>
      <c r="O17" s="617"/>
      <c r="P17" s="616"/>
      <c r="Q17" s="617"/>
      <c r="R17" s="617"/>
      <c r="S17" s="618"/>
      <c r="T17" s="928"/>
      <c r="U17" s="398"/>
      <c r="V17" s="931"/>
      <c r="W17" s="398"/>
      <c r="X17" s="398"/>
      <c r="Y17" s="931"/>
      <c r="Z17" s="937"/>
      <c r="AA17" s="1104"/>
      <c r="AB17" s="398"/>
      <c r="AC17" s="398"/>
      <c r="AD17" s="931"/>
      <c r="AE17" s="398"/>
      <c r="AF17" s="398"/>
      <c r="AG17" s="931"/>
      <c r="AH17" s="937"/>
      <c r="AI17" s="926"/>
      <c r="AJ17" s="398"/>
      <c r="AK17" s="398"/>
      <c r="AL17" s="931"/>
      <c r="AM17" s="398"/>
      <c r="AN17" s="398"/>
      <c r="AO17" s="931"/>
      <c r="AP17" s="937"/>
      <c r="AQ17" s="926"/>
      <c r="AR17" s="398"/>
      <c r="AS17" s="398"/>
      <c r="AT17" s="931"/>
      <c r="AU17" s="398"/>
      <c r="AV17" s="398"/>
      <c r="AW17" s="931"/>
      <c r="AX17" s="937"/>
      <c r="AY17" s="926"/>
      <c r="AZ17" s="398"/>
      <c r="BA17" s="398"/>
      <c r="BB17" s="931"/>
      <c r="BC17" s="398"/>
      <c r="BD17" s="398"/>
      <c r="BE17" s="931"/>
      <c r="BF17" s="937"/>
      <c r="BG17" s="926"/>
      <c r="BH17" s="398"/>
      <c r="BI17" s="398"/>
      <c r="BJ17" s="931"/>
      <c r="BK17" s="398"/>
      <c r="BL17" s="398"/>
      <c r="BM17" s="931"/>
      <c r="BN17" s="937"/>
      <c r="BO17" s="926"/>
    </row>
    <row r="18" spans="2:67">
      <c r="B18" s="26"/>
      <c r="C18" s="959" t="s">
        <v>601</v>
      </c>
      <c r="D18" s="960"/>
      <c r="E18" s="961"/>
      <c r="F18" s="961"/>
      <c r="G18" s="961"/>
      <c r="H18" s="961"/>
      <c r="I18" s="962"/>
      <c r="J18" s="962"/>
      <c r="K18" s="963"/>
      <c r="L18" s="1113"/>
      <c r="M18" s="962"/>
      <c r="N18" s="962"/>
      <c r="O18" s="962"/>
      <c r="P18" s="961"/>
      <c r="Q18" s="962"/>
      <c r="R18" s="962"/>
      <c r="S18" s="963"/>
      <c r="T18" s="964"/>
      <c r="U18" s="965"/>
      <c r="V18" s="966"/>
      <c r="W18" s="965"/>
      <c r="X18" s="971"/>
      <c r="Y18" s="966"/>
      <c r="Z18" s="972"/>
      <c r="AA18" s="1105"/>
      <c r="AB18" s="965"/>
      <c r="AC18" s="965"/>
      <c r="AD18" s="966"/>
      <c r="AE18" s="965"/>
      <c r="AF18" s="971"/>
      <c r="AG18" s="966"/>
      <c r="AH18" s="972"/>
      <c r="AI18" s="968"/>
      <c r="AJ18" s="965"/>
      <c r="AK18" s="965"/>
      <c r="AL18" s="966"/>
      <c r="AM18" s="965"/>
      <c r="AN18" s="971"/>
      <c r="AO18" s="966"/>
      <c r="AP18" s="972"/>
      <c r="AQ18" s="968"/>
      <c r="AR18" s="965"/>
      <c r="AS18" s="965"/>
      <c r="AT18" s="966"/>
      <c r="AU18" s="965"/>
      <c r="AV18" s="971"/>
      <c r="AW18" s="966"/>
      <c r="AX18" s="972"/>
      <c r="AY18" s="968"/>
      <c r="AZ18" s="965"/>
      <c r="BA18" s="965"/>
      <c r="BB18" s="966"/>
      <c r="BC18" s="965"/>
      <c r="BD18" s="971"/>
      <c r="BE18" s="966"/>
      <c r="BF18" s="972"/>
      <c r="BG18" s="968"/>
      <c r="BH18" s="965"/>
      <c r="BI18" s="965"/>
      <c r="BJ18" s="966"/>
      <c r="BK18" s="965"/>
      <c r="BL18" s="971"/>
      <c r="BM18" s="966"/>
      <c r="BN18" s="972"/>
      <c r="BO18" s="968"/>
    </row>
    <row r="19" spans="2:67" ht="15.75" customHeight="1">
      <c r="B19" s="26"/>
      <c r="C19" s="262" t="s">
        <v>602</v>
      </c>
      <c r="D19" s="619"/>
      <c r="E19" s="620"/>
      <c r="F19" s="620"/>
      <c r="G19" s="620"/>
      <c r="H19" s="620"/>
      <c r="I19" s="617"/>
      <c r="J19" s="617"/>
      <c r="K19" s="618"/>
      <c r="L19" s="1112"/>
      <c r="M19" s="617"/>
      <c r="N19" s="617"/>
      <c r="O19" s="617"/>
      <c r="P19" s="620"/>
      <c r="Q19" s="617"/>
      <c r="R19" s="617"/>
      <c r="S19" s="618"/>
      <c r="T19" s="928"/>
      <c r="U19" s="398"/>
      <c r="V19" s="931"/>
      <c r="W19" s="398"/>
      <c r="X19" s="398"/>
      <c r="Y19" s="931"/>
      <c r="Z19" s="937"/>
      <c r="AA19" s="1104"/>
      <c r="AB19" s="398"/>
      <c r="AC19" s="398"/>
      <c r="AD19" s="931"/>
      <c r="AE19" s="398"/>
      <c r="AF19" s="398"/>
      <c r="AG19" s="931"/>
      <c r="AH19" s="937"/>
      <c r="AI19" s="926"/>
      <c r="AJ19" s="398"/>
      <c r="AK19" s="398"/>
      <c r="AL19" s="931"/>
      <c r="AM19" s="398"/>
      <c r="AN19" s="398"/>
      <c r="AO19" s="931"/>
      <c r="AP19" s="937"/>
      <c r="AQ19" s="926"/>
      <c r="AR19" s="398"/>
      <c r="AS19" s="398"/>
      <c r="AT19" s="931"/>
      <c r="AU19" s="398"/>
      <c r="AV19" s="398"/>
      <c r="AW19" s="931"/>
      <c r="AX19" s="937"/>
      <c r="AY19" s="926"/>
      <c r="AZ19" s="398"/>
      <c r="BA19" s="398"/>
      <c r="BB19" s="931"/>
      <c r="BC19" s="398"/>
      <c r="BD19" s="398"/>
      <c r="BE19" s="931"/>
      <c r="BF19" s="937"/>
      <c r="BG19" s="926"/>
      <c r="BH19" s="398"/>
      <c r="BI19" s="398"/>
      <c r="BJ19" s="931"/>
      <c r="BK19" s="398"/>
      <c r="BL19" s="398"/>
      <c r="BM19" s="931"/>
      <c r="BN19" s="937"/>
      <c r="BO19" s="926"/>
    </row>
    <row r="20" spans="2:67">
      <c r="B20" s="26"/>
      <c r="C20" s="262" t="s">
        <v>603</v>
      </c>
      <c r="D20" s="619"/>
      <c r="E20" s="620"/>
      <c r="F20" s="620"/>
      <c r="G20" s="620"/>
      <c r="H20" s="620"/>
      <c r="I20" s="617"/>
      <c r="J20" s="617"/>
      <c r="K20" s="618"/>
      <c r="L20" s="1112"/>
      <c r="M20" s="617"/>
      <c r="N20" s="617"/>
      <c r="O20" s="617"/>
      <c r="P20" s="620"/>
      <c r="Q20" s="617"/>
      <c r="R20" s="617"/>
      <c r="S20" s="618"/>
      <c r="T20" s="958"/>
      <c r="U20" s="396"/>
      <c r="V20" s="931"/>
      <c r="W20" s="396"/>
      <c r="X20" s="396"/>
      <c r="Y20" s="931"/>
      <c r="Z20" s="938"/>
      <c r="AA20" s="1104"/>
      <c r="AB20" s="396"/>
      <c r="AC20" s="396"/>
      <c r="AD20" s="931"/>
      <c r="AE20" s="396"/>
      <c r="AF20" s="396"/>
      <c r="AG20" s="931"/>
      <c r="AH20" s="938"/>
      <c r="AI20" s="926"/>
      <c r="AJ20" s="396"/>
      <c r="AK20" s="396"/>
      <c r="AL20" s="931"/>
      <c r="AM20" s="396"/>
      <c r="AN20" s="396"/>
      <c r="AO20" s="931"/>
      <c r="AP20" s="938"/>
      <c r="AQ20" s="926"/>
      <c r="AR20" s="396"/>
      <c r="AS20" s="396"/>
      <c r="AT20" s="931"/>
      <c r="AU20" s="396"/>
      <c r="AV20" s="396"/>
      <c r="AW20" s="931"/>
      <c r="AX20" s="938"/>
      <c r="AY20" s="926"/>
      <c r="AZ20" s="396"/>
      <c r="BA20" s="396"/>
      <c r="BB20" s="931"/>
      <c r="BC20" s="396"/>
      <c r="BD20" s="396"/>
      <c r="BE20" s="931"/>
      <c r="BF20" s="938"/>
      <c r="BG20" s="926"/>
      <c r="BH20" s="396"/>
      <c r="BI20" s="396"/>
      <c r="BJ20" s="931"/>
      <c r="BK20" s="396"/>
      <c r="BL20" s="396"/>
      <c r="BM20" s="931"/>
      <c r="BN20" s="938"/>
      <c r="BO20" s="926"/>
    </row>
    <row r="21" spans="2:67">
      <c r="B21" s="26"/>
      <c r="C21" s="262" t="s">
        <v>604</v>
      </c>
      <c r="D21" s="619"/>
      <c r="E21" s="620"/>
      <c r="F21" s="620"/>
      <c r="G21" s="620"/>
      <c r="H21" s="620"/>
      <c r="I21" s="617"/>
      <c r="J21" s="617"/>
      <c r="K21" s="618"/>
      <c r="L21" s="1112"/>
      <c r="M21" s="617"/>
      <c r="N21" s="617"/>
      <c r="O21" s="617"/>
      <c r="P21" s="620"/>
      <c r="Q21" s="617"/>
      <c r="R21" s="617"/>
      <c r="S21" s="618"/>
      <c r="T21" s="958"/>
      <c r="U21" s="396"/>
      <c r="V21" s="931"/>
      <c r="W21" s="396"/>
      <c r="X21" s="396"/>
      <c r="Y21" s="931"/>
      <c r="Z21" s="938"/>
      <c r="AA21" s="1104"/>
      <c r="AB21" s="396"/>
      <c r="AC21" s="396"/>
      <c r="AD21" s="931"/>
      <c r="AE21" s="396"/>
      <c r="AF21" s="396"/>
      <c r="AG21" s="931"/>
      <c r="AH21" s="938"/>
      <c r="AI21" s="926"/>
      <c r="AJ21" s="396"/>
      <c r="AK21" s="396"/>
      <c r="AL21" s="931"/>
      <c r="AM21" s="396"/>
      <c r="AN21" s="396"/>
      <c r="AO21" s="931"/>
      <c r="AP21" s="938"/>
      <c r="AQ21" s="926"/>
      <c r="AR21" s="396"/>
      <c r="AS21" s="396"/>
      <c r="AT21" s="931"/>
      <c r="AU21" s="396"/>
      <c r="AV21" s="396"/>
      <c r="AW21" s="931"/>
      <c r="AX21" s="938"/>
      <c r="AY21" s="926"/>
      <c r="AZ21" s="396"/>
      <c r="BA21" s="396"/>
      <c r="BB21" s="931"/>
      <c r="BC21" s="396"/>
      <c r="BD21" s="396"/>
      <c r="BE21" s="931"/>
      <c r="BF21" s="938"/>
      <c r="BG21" s="926"/>
      <c r="BH21" s="396"/>
      <c r="BI21" s="396"/>
      <c r="BJ21" s="931"/>
      <c r="BK21" s="396"/>
      <c r="BL21" s="396"/>
      <c r="BM21" s="931"/>
      <c r="BN21" s="938"/>
      <c r="BO21" s="926"/>
    </row>
    <row r="22" spans="2:67">
      <c r="B22" s="26"/>
      <c r="C22" s="262" t="s">
        <v>387</v>
      </c>
      <c r="D22" s="619"/>
      <c r="E22" s="620"/>
      <c r="F22" s="620"/>
      <c r="G22" s="620"/>
      <c r="H22" s="620"/>
      <c r="I22" s="617"/>
      <c r="J22" s="617"/>
      <c r="K22" s="618"/>
      <c r="L22" s="1112"/>
      <c r="M22" s="617"/>
      <c r="N22" s="617"/>
      <c r="O22" s="617"/>
      <c r="P22" s="620"/>
      <c r="Q22" s="617"/>
      <c r="R22" s="617"/>
      <c r="S22" s="618"/>
      <c r="T22" s="958"/>
      <c r="U22" s="396"/>
      <c r="V22" s="931"/>
      <c r="W22" s="396"/>
      <c r="X22" s="396"/>
      <c r="Y22" s="931"/>
      <c r="Z22" s="938"/>
      <c r="AA22" s="1104"/>
      <c r="AB22" s="396"/>
      <c r="AC22" s="396"/>
      <c r="AD22" s="931"/>
      <c r="AE22" s="396"/>
      <c r="AF22" s="396"/>
      <c r="AG22" s="931"/>
      <c r="AH22" s="938"/>
      <c r="AI22" s="926"/>
      <c r="AJ22" s="396"/>
      <c r="AK22" s="396"/>
      <c r="AL22" s="931"/>
      <c r="AM22" s="396"/>
      <c r="AN22" s="396"/>
      <c r="AO22" s="931"/>
      <c r="AP22" s="938"/>
      <c r="AQ22" s="926"/>
      <c r="AR22" s="396"/>
      <c r="AS22" s="396"/>
      <c r="AT22" s="931"/>
      <c r="AU22" s="396"/>
      <c r="AV22" s="396"/>
      <c r="AW22" s="931"/>
      <c r="AX22" s="938"/>
      <c r="AY22" s="926"/>
      <c r="AZ22" s="396"/>
      <c r="BA22" s="396"/>
      <c r="BB22" s="931"/>
      <c r="BC22" s="396"/>
      <c r="BD22" s="396"/>
      <c r="BE22" s="931"/>
      <c r="BF22" s="938"/>
      <c r="BG22" s="926"/>
      <c r="BH22" s="396"/>
      <c r="BI22" s="396"/>
      <c r="BJ22" s="931"/>
      <c r="BK22" s="396"/>
      <c r="BL22" s="396"/>
      <c r="BM22" s="931"/>
      <c r="BN22" s="938"/>
      <c r="BO22" s="926"/>
    </row>
    <row r="23" spans="2:67">
      <c r="B23" s="26"/>
      <c r="C23" s="262" t="s">
        <v>605</v>
      </c>
      <c r="D23" s="619"/>
      <c r="E23" s="620"/>
      <c r="F23" s="620"/>
      <c r="G23" s="620"/>
      <c r="H23" s="620"/>
      <c r="I23" s="617"/>
      <c r="J23" s="617"/>
      <c r="K23" s="618"/>
      <c r="L23" s="1112"/>
      <c r="M23" s="617"/>
      <c r="N23" s="617"/>
      <c r="O23" s="617"/>
      <c r="P23" s="620"/>
      <c r="Q23" s="617"/>
      <c r="R23" s="617"/>
      <c r="S23" s="618"/>
      <c r="T23" s="927"/>
      <c r="U23" s="397"/>
      <c r="V23" s="931"/>
      <c r="W23" s="397"/>
      <c r="X23" s="397"/>
      <c r="Y23" s="931"/>
      <c r="Z23" s="936"/>
      <c r="AA23" s="1104"/>
      <c r="AB23" s="397"/>
      <c r="AC23" s="397"/>
      <c r="AD23" s="931"/>
      <c r="AE23" s="397"/>
      <c r="AF23" s="397"/>
      <c r="AG23" s="931"/>
      <c r="AH23" s="936"/>
      <c r="AI23" s="926"/>
      <c r="AJ23" s="397"/>
      <c r="AK23" s="397"/>
      <c r="AL23" s="931"/>
      <c r="AM23" s="397"/>
      <c r="AN23" s="397"/>
      <c r="AO23" s="931"/>
      <c r="AP23" s="936"/>
      <c r="AQ23" s="926"/>
      <c r="AR23" s="397"/>
      <c r="AS23" s="397"/>
      <c r="AT23" s="931"/>
      <c r="AU23" s="397"/>
      <c r="AV23" s="397"/>
      <c r="AW23" s="931"/>
      <c r="AX23" s="936"/>
      <c r="AY23" s="926"/>
      <c r="AZ23" s="397"/>
      <c r="BA23" s="397"/>
      <c r="BB23" s="931"/>
      <c r="BC23" s="397"/>
      <c r="BD23" s="397"/>
      <c r="BE23" s="931"/>
      <c r="BF23" s="936"/>
      <c r="BG23" s="926"/>
      <c r="BH23" s="397"/>
      <c r="BI23" s="397"/>
      <c r="BJ23" s="931"/>
      <c r="BK23" s="397"/>
      <c r="BL23" s="397"/>
      <c r="BM23" s="931"/>
      <c r="BN23" s="936"/>
      <c r="BO23" s="926"/>
    </row>
    <row r="24" spans="2:67">
      <c r="B24" s="26"/>
      <c r="C24" s="262" t="s">
        <v>606</v>
      </c>
      <c r="D24" s="619"/>
      <c r="E24" s="620"/>
      <c r="F24" s="620"/>
      <c r="G24" s="620"/>
      <c r="H24" s="620"/>
      <c r="I24" s="617"/>
      <c r="J24" s="617"/>
      <c r="K24" s="618"/>
      <c r="L24" s="1112"/>
      <c r="M24" s="617"/>
      <c r="N24" s="617"/>
      <c r="O24" s="617"/>
      <c r="P24" s="620"/>
      <c r="Q24" s="617"/>
      <c r="R24" s="617"/>
      <c r="S24" s="618"/>
      <c r="T24" s="927"/>
      <c r="U24" s="397"/>
      <c r="V24" s="931"/>
      <c r="W24" s="397"/>
      <c r="X24" s="397"/>
      <c r="Y24" s="931"/>
      <c r="Z24" s="936"/>
      <c r="AA24" s="1104"/>
      <c r="AB24" s="397"/>
      <c r="AC24" s="397"/>
      <c r="AD24" s="931"/>
      <c r="AE24" s="397"/>
      <c r="AF24" s="397"/>
      <c r="AG24" s="931"/>
      <c r="AH24" s="936"/>
      <c r="AI24" s="926"/>
      <c r="AJ24" s="397"/>
      <c r="AK24" s="397"/>
      <c r="AL24" s="931"/>
      <c r="AM24" s="397"/>
      <c r="AN24" s="397"/>
      <c r="AO24" s="931"/>
      <c r="AP24" s="936"/>
      <c r="AQ24" s="926"/>
      <c r="AR24" s="397"/>
      <c r="AS24" s="397"/>
      <c r="AT24" s="931"/>
      <c r="AU24" s="397"/>
      <c r="AV24" s="397"/>
      <c r="AW24" s="931"/>
      <c r="AX24" s="936"/>
      <c r="AY24" s="926"/>
      <c r="AZ24" s="397"/>
      <c r="BA24" s="397"/>
      <c r="BB24" s="931"/>
      <c r="BC24" s="397"/>
      <c r="BD24" s="397"/>
      <c r="BE24" s="931"/>
      <c r="BF24" s="936"/>
      <c r="BG24" s="926"/>
      <c r="BH24" s="397"/>
      <c r="BI24" s="397"/>
      <c r="BJ24" s="931"/>
      <c r="BK24" s="397"/>
      <c r="BL24" s="397"/>
      <c r="BM24" s="931"/>
      <c r="BN24" s="936"/>
      <c r="BO24" s="926"/>
    </row>
    <row r="25" spans="2:67">
      <c r="B25" s="31">
        <v>2</v>
      </c>
      <c r="C25" s="265" t="s">
        <v>19</v>
      </c>
      <c r="D25" s="28"/>
      <c r="E25" s="399"/>
      <c r="F25" s="399"/>
      <c r="G25" s="399"/>
      <c r="H25" s="399"/>
      <c r="I25" s="23"/>
      <c r="J25" s="23"/>
      <c r="K25" s="355"/>
      <c r="L25" s="929"/>
      <c r="M25" s="23"/>
      <c r="N25" s="23"/>
      <c r="O25" s="23"/>
      <c r="P25" s="399"/>
      <c r="Q25" s="23"/>
      <c r="R25" s="23"/>
      <c r="S25" s="355"/>
      <c r="T25" s="929"/>
      <c r="U25" s="23"/>
      <c r="V25" s="932"/>
      <c r="W25" s="23"/>
      <c r="X25" s="23"/>
      <c r="Y25" s="932"/>
      <c r="Z25" s="939"/>
      <c r="AA25" s="1107"/>
      <c r="AB25" s="23"/>
      <c r="AC25" s="23"/>
      <c r="AD25" s="932"/>
      <c r="AE25" s="23"/>
      <c r="AF25" s="23"/>
      <c r="AG25" s="932"/>
      <c r="AH25" s="939"/>
      <c r="AI25" s="355"/>
      <c r="AJ25" s="23"/>
      <c r="AK25" s="23"/>
      <c r="AL25" s="932"/>
      <c r="AM25" s="23"/>
      <c r="AN25" s="23"/>
      <c r="AO25" s="932"/>
      <c r="AP25" s="939"/>
      <c r="AQ25" s="355"/>
      <c r="AR25" s="23"/>
      <c r="AS25" s="23"/>
      <c r="AT25" s="932"/>
      <c r="AU25" s="23"/>
      <c r="AV25" s="23"/>
      <c r="AW25" s="932"/>
      <c r="AX25" s="939"/>
      <c r="AY25" s="355"/>
      <c r="AZ25" s="23"/>
      <c r="BA25" s="23"/>
      <c r="BB25" s="932"/>
      <c r="BC25" s="23"/>
      <c r="BD25" s="23"/>
      <c r="BE25" s="932"/>
      <c r="BF25" s="939"/>
      <c r="BG25" s="355"/>
      <c r="BH25" s="23"/>
      <c r="BI25" s="23"/>
      <c r="BJ25" s="932"/>
      <c r="BK25" s="23"/>
      <c r="BL25" s="23"/>
      <c r="BM25" s="932"/>
      <c r="BN25" s="939"/>
      <c r="BO25" s="355"/>
    </row>
    <row r="26" spans="2:67">
      <c r="B26" s="26"/>
      <c r="C26" s="262" t="s">
        <v>607</v>
      </c>
      <c r="D26" s="621"/>
      <c r="E26" s="930"/>
      <c r="F26" s="930"/>
      <c r="G26" s="930"/>
      <c r="H26" s="930"/>
      <c r="I26" s="622"/>
      <c r="J26" s="623"/>
      <c r="K26" s="624"/>
      <c r="L26" s="1115"/>
      <c r="M26" s="622"/>
      <c r="N26" s="622"/>
      <c r="O26" s="622"/>
      <c r="P26" s="625"/>
      <c r="Q26" s="623"/>
      <c r="R26" s="623"/>
      <c r="S26" s="627"/>
      <c r="T26" s="925"/>
      <c r="U26" s="989"/>
      <c r="V26" s="931"/>
      <c r="W26" s="989"/>
      <c r="X26" s="989"/>
      <c r="Y26" s="931"/>
      <c r="Z26" s="935"/>
      <c r="AA26" s="1104"/>
      <c r="AB26" s="989"/>
      <c r="AC26" s="943"/>
      <c r="AD26" s="931"/>
      <c r="AE26" s="943"/>
      <c r="AF26" s="943"/>
      <c r="AG26" s="931"/>
      <c r="AH26" s="935"/>
      <c r="AI26" s="926"/>
      <c r="AJ26" s="989"/>
      <c r="AK26" s="989"/>
      <c r="AL26" s="931"/>
      <c r="AM26" s="989"/>
      <c r="AN26" s="989"/>
      <c r="AO26" s="931"/>
      <c r="AP26" s="935"/>
      <c r="AQ26" s="926"/>
      <c r="AR26" s="989"/>
      <c r="AS26" s="989"/>
      <c r="AT26" s="931"/>
      <c r="AU26" s="989"/>
      <c r="AV26" s="989"/>
      <c r="AW26" s="931"/>
      <c r="AX26" s="935"/>
      <c r="AY26" s="926"/>
      <c r="AZ26" s="989"/>
      <c r="BA26" s="989"/>
      <c r="BB26" s="931"/>
      <c r="BC26" s="989"/>
      <c r="BD26" s="989"/>
      <c r="BE26" s="931"/>
      <c r="BF26" s="935"/>
      <c r="BG26" s="926"/>
      <c r="BH26" s="989"/>
      <c r="BI26" s="989"/>
      <c r="BJ26" s="931"/>
      <c r="BK26" s="989"/>
      <c r="BL26" s="989"/>
      <c r="BM26" s="931"/>
      <c r="BN26" s="935"/>
      <c r="BO26" s="926"/>
    </row>
    <row r="27" spans="2:67">
      <c r="B27" s="26"/>
      <c r="C27" s="262" t="s">
        <v>602</v>
      </c>
      <c r="D27" s="626"/>
      <c r="E27" s="628"/>
      <c r="F27" s="628"/>
      <c r="G27" s="628"/>
      <c r="H27" s="628"/>
      <c r="I27" s="623"/>
      <c r="J27" s="623"/>
      <c r="K27" s="627"/>
      <c r="L27" s="1116"/>
      <c r="M27" s="623"/>
      <c r="N27" s="623"/>
      <c r="O27" s="623"/>
      <c r="P27" s="628"/>
      <c r="Q27" s="623"/>
      <c r="R27" s="623"/>
      <c r="S27" s="627"/>
      <c r="T27" s="958"/>
      <c r="U27" s="396"/>
      <c r="V27" s="931"/>
      <c r="W27" s="396"/>
      <c r="X27" s="396"/>
      <c r="Y27" s="931"/>
      <c r="Z27" s="938"/>
      <c r="AA27" s="1104"/>
      <c r="AB27" s="396"/>
      <c r="AC27" s="396"/>
      <c r="AD27" s="931"/>
      <c r="AE27" s="396"/>
      <c r="AF27" s="396"/>
      <c r="AG27" s="931"/>
      <c r="AH27" s="938"/>
      <c r="AI27" s="926"/>
      <c r="AJ27" s="396"/>
      <c r="AK27" s="396"/>
      <c r="AL27" s="931"/>
      <c r="AM27" s="396"/>
      <c r="AN27" s="396"/>
      <c r="AO27" s="931"/>
      <c r="AP27" s="938"/>
      <c r="AQ27" s="926"/>
      <c r="AR27" s="396"/>
      <c r="AS27" s="396"/>
      <c r="AT27" s="931"/>
      <c r="AU27" s="396"/>
      <c r="AV27" s="396"/>
      <c r="AW27" s="931"/>
      <c r="AX27" s="938"/>
      <c r="AY27" s="926"/>
      <c r="AZ27" s="396"/>
      <c r="BA27" s="396"/>
      <c r="BB27" s="931"/>
      <c r="BC27" s="396"/>
      <c r="BD27" s="396"/>
      <c r="BE27" s="931"/>
      <c r="BF27" s="938"/>
      <c r="BG27" s="926"/>
      <c r="BH27" s="396"/>
      <c r="BI27" s="396"/>
      <c r="BJ27" s="931"/>
      <c r="BK27" s="396"/>
      <c r="BL27" s="396"/>
      <c r="BM27" s="931"/>
      <c r="BN27" s="938"/>
      <c r="BO27" s="926"/>
    </row>
    <row r="28" spans="2:67" s="21" customFormat="1">
      <c r="B28" s="513"/>
      <c r="C28" s="262" t="s">
        <v>603</v>
      </c>
      <c r="D28" s="615"/>
      <c r="E28" s="616"/>
      <c r="F28" s="616"/>
      <c r="G28" s="616"/>
      <c r="H28" s="616"/>
      <c r="I28" s="617"/>
      <c r="J28" s="617"/>
      <c r="K28" s="618"/>
      <c r="L28" s="1112"/>
      <c r="M28" s="617"/>
      <c r="N28" s="617"/>
      <c r="O28" s="617"/>
      <c r="P28" s="616"/>
      <c r="Q28" s="617"/>
      <c r="R28" s="617"/>
      <c r="S28" s="618"/>
      <c r="T28" s="958"/>
      <c r="U28" s="396"/>
      <c r="V28" s="931"/>
      <c r="W28" s="396"/>
      <c r="X28" s="396"/>
      <c r="Y28" s="931"/>
      <c r="Z28" s="938"/>
      <c r="AA28" s="1104"/>
      <c r="AB28" s="396"/>
      <c r="AC28" s="396"/>
      <c r="AD28" s="931"/>
      <c r="AE28" s="396"/>
      <c r="AF28" s="396"/>
      <c r="AG28" s="931"/>
      <c r="AH28" s="938"/>
      <c r="AI28" s="926"/>
      <c r="AJ28" s="396"/>
      <c r="AK28" s="396"/>
      <c r="AL28" s="931"/>
      <c r="AM28" s="396"/>
      <c r="AN28" s="396"/>
      <c r="AO28" s="931"/>
      <c r="AP28" s="938"/>
      <c r="AQ28" s="926"/>
      <c r="AR28" s="396"/>
      <c r="AS28" s="396"/>
      <c r="AT28" s="931"/>
      <c r="AU28" s="396"/>
      <c r="AV28" s="396"/>
      <c r="AW28" s="931"/>
      <c r="AX28" s="938"/>
      <c r="AY28" s="926"/>
      <c r="AZ28" s="396"/>
      <c r="BA28" s="396"/>
      <c r="BB28" s="931"/>
      <c r="BC28" s="396"/>
      <c r="BD28" s="396"/>
      <c r="BE28" s="931"/>
      <c r="BF28" s="938"/>
      <c r="BG28" s="926"/>
      <c r="BH28" s="396"/>
      <c r="BI28" s="396"/>
      <c r="BJ28" s="931"/>
      <c r="BK28" s="396"/>
      <c r="BL28" s="396"/>
      <c r="BM28" s="931"/>
      <c r="BN28" s="938"/>
      <c r="BO28" s="926"/>
    </row>
    <row r="29" spans="2:67">
      <c r="B29" s="26"/>
      <c r="C29" s="262" t="s">
        <v>604</v>
      </c>
      <c r="D29" s="626"/>
      <c r="E29" s="628"/>
      <c r="F29" s="628"/>
      <c r="G29" s="628"/>
      <c r="H29" s="628"/>
      <c r="I29" s="623"/>
      <c r="J29" s="623"/>
      <c r="K29" s="627"/>
      <c r="L29" s="1116"/>
      <c r="M29" s="623"/>
      <c r="N29" s="623"/>
      <c r="O29" s="623"/>
      <c r="P29" s="628"/>
      <c r="Q29" s="623"/>
      <c r="R29" s="623"/>
      <c r="S29" s="627"/>
      <c r="T29" s="958"/>
      <c r="U29" s="396"/>
      <c r="V29" s="931"/>
      <c r="W29" s="396"/>
      <c r="X29" s="396"/>
      <c r="Y29" s="931"/>
      <c r="Z29" s="938"/>
      <c r="AA29" s="1104"/>
      <c r="AB29" s="396"/>
      <c r="AC29" s="396"/>
      <c r="AD29" s="931"/>
      <c r="AE29" s="396"/>
      <c r="AF29" s="396"/>
      <c r="AG29" s="931"/>
      <c r="AH29" s="938"/>
      <c r="AI29" s="926"/>
      <c r="AJ29" s="396"/>
      <c r="AK29" s="396"/>
      <c r="AL29" s="931"/>
      <c r="AM29" s="396"/>
      <c r="AN29" s="396"/>
      <c r="AO29" s="931"/>
      <c r="AP29" s="938"/>
      <c r="AQ29" s="926"/>
      <c r="AR29" s="396"/>
      <c r="AS29" s="396"/>
      <c r="AT29" s="931"/>
      <c r="AU29" s="396"/>
      <c r="AV29" s="396"/>
      <c r="AW29" s="931"/>
      <c r="AX29" s="938"/>
      <c r="AY29" s="926"/>
      <c r="AZ29" s="396"/>
      <c r="BA29" s="396"/>
      <c r="BB29" s="931"/>
      <c r="BC29" s="396"/>
      <c r="BD29" s="396"/>
      <c r="BE29" s="931"/>
      <c r="BF29" s="938"/>
      <c r="BG29" s="926"/>
      <c r="BH29" s="396"/>
      <c r="BI29" s="396"/>
      <c r="BJ29" s="931"/>
      <c r="BK29" s="396"/>
      <c r="BL29" s="396"/>
      <c r="BM29" s="931"/>
      <c r="BN29" s="938"/>
      <c r="BO29" s="926"/>
    </row>
    <row r="30" spans="2:67">
      <c r="B30" s="26"/>
      <c r="C30" s="262" t="s">
        <v>387</v>
      </c>
      <c r="D30" s="626"/>
      <c r="E30" s="628"/>
      <c r="F30" s="628"/>
      <c r="G30" s="628"/>
      <c r="H30" s="628"/>
      <c r="I30" s="623"/>
      <c r="J30" s="623"/>
      <c r="K30" s="627"/>
      <c r="L30" s="1116"/>
      <c r="M30" s="623"/>
      <c r="N30" s="623"/>
      <c r="O30" s="623"/>
      <c r="P30" s="628"/>
      <c r="Q30" s="623"/>
      <c r="R30" s="623"/>
      <c r="S30" s="627"/>
      <c r="T30" s="958"/>
      <c r="U30" s="396"/>
      <c r="V30" s="931"/>
      <c r="W30" s="396"/>
      <c r="X30" s="396"/>
      <c r="Y30" s="931"/>
      <c r="Z30" s="938"/>
      <c r="AA30" s="1104"/>
      <c r="AB30" s="396"/>
      <c r="AC30" s="396"/>
      <c r="AD30" s="931"/>
      <c r="AE30" s="396"/>
      <c r="AF30" s="396"/>
      <c r="AG30" s="931"/>
      <c r="AH30" s="938"/>
      <c r="AI30" s="926"/>
      <c r="AJ30" s="396"/>
      <c r="AK30" s="396"/>
      <c r="AL30" s="931"/>
      <c r="AM30" s="396"/>
      <c r="AN30" s="396"/>
      <c r="AO30" s="931"/>
      <c r="AP30" s="938"/>
      <c r="AQ30" s="926"/>
      <c r="AR30" s="396"/>
      <c r="AS30" s="396"/>
      <c r="AT30" s="931"/>
      <c r="AU30" s="396"/>
      <c r="AV30" s="396"/>
      <c r="AW30" s="931"/>
      <c r="AX30" s="938"/>
      <c r="AY30" s="926"/>
      <c r="AZ30" s="396"/>
      <c r="BA30" s="396"/>
      <c r="BB30" s="931"/>
      <c r="BC30" s="396"/>
      <c r="BD30" s="396"/>
      <c r="BE30" s="931"/>
      <c r="BF30" s="938"/>
      <c r="BG30" s="926"/>
      <c r="BH30" s="396"/>
      <c r="BI30" s="396"/>
      <c r="BJ30" s="931"/>
      <c r="BK30" s="396"/>
      <c r="BL30" s="396"/>
      <c r="BM30" s="931"/>
      <c r="BN30" s="938"/>
      <c r="BO30" s="926"/>
    </row>
    <row r="31" spans="2:67" ht="15.75" thickBot="1">
      <c r="B31" s="29"/>
      <c r="C31" s="266" t="s">
        <v>608</v>
      </c>
      <c r="D31" s="629"/>
      <c r="E31" s="629"/>
      <c r="F31" s="629"/>
      <c r="G31" s="629"/>
      <c r="H31" s="629"/>
      <c r="I31" s="630"/>
      <c r="J31" s="630"/>
      <c r="K31" s="1110"/>
      <c r="L31" s="1117"/>
      <c r="M31" s="630"/>
      <c r="N31" s="630"/>
      <c r="O31" s="630"/>
      <c r="P31" s="631"/>
      <c r="Q31" s="632"/>
      <c r="R31" s="632"/>
      <c r="S31" s="1118"/>
      <c r="T31" s="990"/>
      <c r="U31" s="991"/>
      <c r="V31" s="992"/>
      <c r="W31" s="991"/>
      <c r="X31" s="991"/>
      <c r="Y31" s="992"/>
      <c r="Z31" s="993"/>
      <c r="AA31" s="1108"/>
      <c r="AB31" s="991"/>
      <c r="AC31" s="991"/>
      <c r="AD31" s="992"/>
      <c r="AE31" s="991"/>
      <c r="AF31" s="991"/>
      <c r="AG31" s="992"/>
      <c r="AH31" s="993"/>
      <c r="AI31" s="994"/>
      <c r="AJ31" s="991"/>
      <c r="AK31" s="991"/>
      <c r="AL31" s="992"/>
      <c r="AM31" s="991"/>
      <c r="AN31" s="991"/>
      <c r="AO31" s="992"/>
      <c r="AP31" s="993"/>
      <c r="AQ31" s="994"/>
      <c r="AR31" s="991"/>
      <c r="AS31" s="991"/>
      <c r="AT31" s="992"/>
      <c r="AU31" s="991"/>
      <c r="AV31" s="991"/>
      <c r="AW31" s="992"/>
      <c r="AX31" s="993"/>
      <c r="AY31" s="994"/>
      <c r="AZ31" s="991"/>
      <c r="BA31" s="991"/>
      <c r="BB31" s="992"/>
      <c r="BC31" s="991"/>
      <c r="BD31" s="991"/>
      <c r="BE31" s="992"/>
      <c r="BF31" s="993"/>
      <c r="BG31" s="994"/>
      <c r="BH31" s="991"/>
      <c r="BI31" s="991"/>
      <c r="BJ31" s="992"/>
      <c r="BK31" s="991"/>
      <c r="BL31" s="991"/>
      <c r="BM31" s="992"/>
      <c r="BN31" s="993"/>
      <c r="BO31" s="994"/>
    </row>
    <row r="34" spans="4:9">
      <c r="D34" s="538"/>
      <c r="E34" s="538"/>
      <c r="F34" s="538"/>
      <c r="G34" s="538"/>
      <c r="H34" s="538"/>
      <c r="I34" s="539"/>
    </row>
  </sheetData>
  <mergeCells count="9">
    <mergeCell ref="AR5:AY5"/>
    <mergeCell ref="AZ5:BG5"/>
    <mergeCell ref="BH5:BO5"/>
    <mergeCell ref="B2:D3"/>
    <mergeCell ref="D5:K5"/>
    <mergeCell ref="T5:AA5"/>
    <mergeCell ref="AB5:AI5"/>
    <mergeCell ref="AJ5:AQ5"/>
    <mergeCell ref="L5:S5"/>
  </mergeCells>
  <hyperlinks>
    <hyperlink ref="C1" location="TOC!A1" display="Retour à la table des matières" xr:uid="{00000000-0004-0000-0900-000000000000}"/>
    <hyperlink ref="D1" location="Consignes!A1" display="CONSIGNES" xr:uid="{00000000-0004-0000-0900-000001000000}"/>
  </hyperlink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rgb="FF00B050"/>
  </sheetPr>
  <dimension ref="A1:J17"/>
  <sheetViews>
    <sheetView showGridLines="0" zoomScale="80" zoomScaleNormal="80" workbookViewId="0">
      <selection activeCell="D13" sqref="D13"/>
    </sheetView>
  </sheetViews>
  <sheetFormatPr baseColWidth="10" defaultColWidth="10.85546875" defaultRowHeight="15"/>
  <cols>
    <col min="1" max="1" width="7" customWidth="1"/>
    <col min="2" max="2" width="36.5703125" style="165" bestFit="1" customWidth="1"/>
    <col min="3" max="4" width="21.5703125" customWidth="1"/>
    <col min="5" max="10" width="17.85546875" customWidth="1"/>
    <col min="12" max="12" width="14.85546875" customWidth="1"/>
  </cols>
  <sheetData>
    <row r="1" spans="1:10">
      <c r="B1" s="240" t="s">
        <v>151</v>
      </c>
      <c r="D1" s="1316" t="s">
        <v>152</v>
      </c>
      <c r="E1" s="1317" t="s">
        <v>150</v>
      </c>
    </row>
    <row r="2" spans="1:10" s="211" customFormat="1" ht="15.6" customHeight="1">
      <c r="A2"/>
      <c r="B2" s="1501" t="s">
        <v>609</v>
      </c>
      <c r="C2" s="1501"/>
      <c r="D2" s="1501"/>
      <c r="E2" s="1501"/>
      <c r="F2" s="1501"/>
      <c r="G2" s="1501"/>
    </row>
    <row r="3" spans="1:10" s="211" customFormat="1" ht="15.6" customHeight="1">
      <c r="A3"/>
      <c r="B3" s="1501"/>
      <c r="C3" s="1501"/>
      <c r="D3" s="1501"/>
      <c r="E3" s="1501"/>
      <c r="F3" s="1501"/>
      <c r="G3" s="1501"/>
    </row>
    <row r="4" spans="1:10" ht="9.6" customHeight="1" thickBot="1">
      <c r="B4" s="212"/>
      <c r="C4" s="212"/>
      <c r="D4" s="212"/>
    </row>
    <row r="5" spans="1:10">
      <c r="B5" s="166"/>
      <c r="C5" s="1127" t="s">
        <v>154</v>
      </c>
      <c r="D5" s="1128" t="s">
        <v>358</v>
      </c>
      <c r="E5" s="1129" t="s">
        <v>359</v>
      </c>
      <c r="F5" s="213" t="s">
        <v>360</v>
      </c>
      <c r="G5" s="213" t="s">
        <v>361</v>
      </c>
      <c r="H5" s="213" t="s">
        <v>362</v>
      </c>
      <c r="I5" s="213" t="s">
        <v>363</v>
      </c>
      <c r="J5" s="214" t="s">
        <v>364</v>
      </c>
    </row>
    <row r="6" spans="1:10">
      <c r="B6" s="167" t="s">
        <v>610</v>
      </c>
      <c r="C6" s="663"/>
      <c r="D6" s="664"/>
      <c r="E6" s="1130"/>
      <c r="F6" s="658"/>
      <c r="G6" s="658"/>
      <c r="H6" s="658"/>
      <c r="I6" s="658"/>
      <c r="J6" s="659"/>
    </row>
    <row r="7" spans="1:10">
      <c r="B7" s="168" t="s">
        <v>611</v>
      </c>
      <c r="C7" s="662"/>
      <c r="D7" s="616"/>
      <c r="E7" s="1131"/>
      <c r="F7" s="660"/>
      <c r="G7" s="660"/>
      <c r="H7" s="660"/>
      <c r="I7" s="660"/>
      <c r="J7" s="661"/>
    </row>
    <row r="8" spans="1:10">
      <c r="B8" s="169" t="s">
        <v>612</v>
      </c>
      <c r="C8" s="662"/>
      <c r="D8" s="616"/>
      <c r="E8" s="1132"/>
      <c r="F8" s="267"/>
      <c r="G8" s="267"/>
      <c r="H8" s="267"/>
      <c r="I8" s="267"/>
      <c r="J8" s="654"/>
    </row>
    <row r="9" spans="1:10">
      <c r="B9" s="168"/>
      <c r="C9" s="515"/>
      <c r="D9" s="514"/>
      <c r="E9" s="1133"/>
      <c r="F9" s="1"/>
      <c r="G9" s="1"/>
      <c r="H9" s="1"/>
      <c r="I9" s="1"/>
      <c r="J9" s="27"/>
    </row>
    <row r="10" spans="1:10">
      <c r="B10" s="168" t="s">
        <v>613</v>
      </c>
      <c r="C10" s="662"/>
      <c r="D10" s="616"/>
      <c r="E10" s="1131"/>
      <c r="F10" s="656"/>
      <c r="G10" s="656"/>
      <c r="H10" s="656"/>
      <c r="I10" s="656"/>
      <c r="J10" s="657"/>
    </row>
    <row r="11" spans="1:10">
      <c r="B11" s="168" t="s">
        <v>614</v>
      </c>
      <c r="C11" s="662"/>
      <c r="D11" s="616"/>
      <c r="E11" s="1134"/>
      <c r="F11" s="656"/>
      <c r="G11" s="656"/>
      <c r="H11" s="656"/>
      <c r="I11" s="656"/>
      <c r="J11" s="657"/>
    </row>
    <row r="12" spans="1:10">
      <c r="B12" s="169" t="s">
        <v>615</v>
      </c>
      <c r="C12" s="662"/>
      <c r="D12" s="616"/>
      <c r="E12" s="1135"/>
      <c r="F12" s="268"/>
      <c r="G12" s="268"/>
      <c r="H12" s="268"/>
      <c r="I12" s="268"/>
      <c r="J12" s="655"/>
    </row>
    <row r="13" spans="1:10">
      <c r="B13" s="168"/>
      <c r="C13" s="515"/>
      <c r="D13" s="514"/>
      <c r="E13" s="1133"/>
      <c r="F13" s="1"/>
      <c r="G13" s="1"/>
      <c r="H13" s="1"/>
      <c r="I13" s="1"/>
      <c r="J13" s="27"/>
    </row>
    <row r="14" spans="1:10" ht="15.75" thickBot="1">
      <c r="B14" s="170" t="s">
        <v>560</v>
      </c>
      <c r="C14" s="665"/>
      <c r="D14" s="666"/>
      <c r="E14" s="1136"/>
      <c r="F14" s="269"/>
      <c r="G14" s="269"/>
      <c r="H14" s="269"/>
      <c r="I14" s="269"/>
      <c r="J14" s="842"/>
    </row>
    <row r="15" spans="1:10">
      <c r="B15" s="839"/>
      <c r="C15" s="514"/>
      <c r="D15" s="514"/>
      <c r="E15" s="840"/>
      <c r="F15" s="841"/>
      <c r="G15" s="841"/>
      <c r="H15" s="841"/>
      <c r="I15" s="841"/>
      <c r="J15" s="841"/>
    </row>
    <row r="16" spans="1:10" ht="15.75" thickBot="1">
      <c r="B16" s="983" t="s">
        <v>616</v>
      </c>
      <c r="C16" s="984"/>
      <c r="D16" s="984"/>
      <c r="E16" s="985"/>
      <c r="F16" s="985"/>
      <c r="G16" s="985"/>
      <c r="H16" s="985"/>
      <c r="I16" s="985"/>
      <c r="J16" s="985"/>
    </row>
    <row r="17" ht="15.75" thickTop="1"/>
  </sheetData>
  <mergeCells count="1">
    <mergeCell ref="B2:G3"/>
  </mergeCells>
  <conditionalFormatting sqref="C5:E5">
    <cfRule type="cellIs" dxfId="10" priority="4" operator="equal">
      <formula>"HIDE"</formula>
    </cfRule>
  </conditionalFormatting>
  <conditionalFormatting sqref="E5">
    <cfRule type="cellIs" dxfId="9" priority="3" operator="equal">
      <formula>"HIDE"</formula>
    </cfRule>
  </conditionalFormatting>
  <conditionalFormatting sqref="F5:J5">
    <cfRule type="cellIs" dxfId="8" priority="2" operator="equal">
      <formula>"HIDE"</formula>
    </cfRule>
  </conditionalFormatting>
  <conditionalFormatting sqref="F5:J5">
    <cfRule type="cellIs" dxfId="7" priority="1" operator="equal">
      <formula>"HIDE"</formula>
    </cfRule>
  </conditionalFormatting>
  <hyperlinks>
    <hyperlink ref="B1" location="TOC!A1" display="Retour à la table des matières" xr:uid="{00000000-0004-0000-0A00-000000000000}"/>
    <hyperlink ref="D1" location="Consignes!A1" display="CONSIGNES" xr:uid="{00000000-0004-0000-0A00-000001000000}"/>
  </hyperlink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B050"/>
  </sheetPr>
  <dimension ref="A1:T40"/>
  <sheetViews>
    <sheetView showGridLines="0" zoomScale="80" zoomScaleNormal="80" workbookViewId="0">
      <selection activeCell="L49" sqref="L49"/>
    </sheetView>
  </sheetViews>
  <sheetFormatPr baseColWidth="10" defaultColWidth="10.85546875" defaultRowHeight="15"/>
  <cols>
    <col min="1" max="1" width="3.85546875" customWidth="1"/>
    <col min="2" max="2" width="7.5703125" style="165" customWidth="1"/>
    <col min="3" max="5" width="16.7109375" style="165" customWidth="1"/>
    <col min="6" max="7" width="16.7109375" customWidth="1"/>
    <col min="8" max="12" width="13.28515625" customWidth="1"/>
    <col min="13" max="20" width="16.7109375" customWidth="1"/>
  </cols>
  <sheetData>
    <row r="1" spans="1:20">
      <c r="B1" s="240" t="s">
        <v>151</v>
      </c>
      <c r="C1" s="240"/>
      <c r="D1" s="240"/>
      <c r="E1" s="1316" t="s">
        <v>152</v>
      </c>
      <c r="F1" s="1317" t="s">
        <v>150</v>
      </c>
    </row>
    <row r="2" spans="1:20" s="211" customFormat="1" ht="15.6" customHeight="1">
      <c r="A2"/>
      <c r="B2" s="1501" t="s">
        <v>617</v>
      </c>
      <c r="C2" s="1501"/>
      <c r="D2" s="1501"/>
      <c r="E2" s="1501"/>
      <c r="F2" s="1501"/>
      <c r="G2" s="1501"/>
      <c r="H2" s="1137"/>
      <c r="I2" s="1137"/>
      <c r="J2" s="1137"/>
      <c r="K2" s="1137"/>
      <c r="L2" s="1137"/>
      <c r="M2" s="1137"/>
    </row>
    <row r="3" spans="1:20" s="211" customFormat="1" ht="15.6" customHeight="1">
      <c r="A3"/>
      <c r="B3" s="1501"/>
      <c r="C3" s="1501"/>
      <c r="D3" s="1501"/>
      <c r="E3" s="1501"/>
      <c r="F3" s="1501"/>
      <c r="G3" s="1501"/>
      <c r="H3" s="1137"/>
      <c r="I3" s="1137"/>
      <c r="J3" s="1137"/>
      <c r="K3" s="1137"/>
      <c r="L3" s="1137"/>
      <c r="M3" s="1137"/>
    </row>
    <row r="4" spans="1:20" ht="9.6" customHeight="1" thickBot="1">
      <c r="B4" s="212"/>
      <c r="C4" s="212"/>
      <c r="D4" s="212"/>
      <c r="E4" s="212"/>
      <c r="F4" s="212"/>
      <c r="G4" s="212"/>
      <c r="H4" s="212"/>
      <c r="I4" s="212"/>
      <c r="J4" s="212"/>
      <c r="K4" s="212"/>
      <c r="L4" s="212"/>
    </row>
    <row r="5" spans="1:20" ht="54.75" customHeight="1">
      <c r="B5" s="1152" t="s">
        <v>63</v>
      </c>
      <c r="C5" s="1155" t="s">
        <v>618</v>
      </c>
      <c r="D5" s="1138" t="s">
        <v>619</v>
      </c>
      <c r="E5" s="1138" t="s">
        <v>620</v>
      </c>
      <c r="F5" s="1138" t="s">
        <v>621</v>
      </c>
      <c r="G5" s="1140" t="s">
        <v>622</v>
      </c>
      <c r="H5" s="1138" t="s">
        <v>166</v>
      </c>
      <c r="I5" s="1138" t="s">
        <v>167</v>
      </c>
      <c r="J5" s="1138" t="s">
        <v>169</v>
      </c>
      <c r="K5" s="1138" t="s">
        <v>170</v>
      </c>
      <c r="L5" s="1140" t="s">
        <v>125</v>
      </c>
      <c r="M5" s="1139" t="s">
        <v>623</v>
      </c>
      <c r="N5" s="1139" t="s">
        <v>624</v>
      </c>
      <c r="O5" s="1148" t="s">
        <v>625</v>
      </c>
      <c r="P5" s="1138" t="s">
        <v>626</v>
      </c>
      <c r="Q5" s="1138" t="s">
        <v>627</v>
      </c>
      <c r="R5" s="1138" t="s">
        <v>628</v>
      </c>
      <c r="S5" s="1138" t="s">
        <v>629</v>
      </c>
      <c r="T5" s="1140" t="s">
        <v>630</v>
      </c>
    </row>
    <row r="6" spans="1:20">
      <c r="B6" s="1153">
        <v>1</v>
      </c>
      <c r="C6" s="1156"/>
      <c r="D6" s="648"/>
      <c r="E6" s="729"/>
      <c r="F6" s="649"/>
      <c r="G6" s="1162"/>
      <c r="H6" s="650"/>
      <c r="I6" s="650"/>
      <c r="J6" s="650"/>
      <c r="K6" s="650"/>
      <c r="L6" s="1157"/>
      <c r="M6" s="526"/>
      <c r="N6" s="526"/>
      <c r="O6" s="1149"/>
      <c r="P6" s="526"/>
      <c r="Q6" s="526"/>
      <c r="R6" s="526"/>
      <c r="S6" s="526"/>
      <c r="T6" s="1141"/>
    </row>
    <row r="7" spans="1:20">
      <c r="B7" s="168">
        <v>2</v>
      </c>
      <c r="C7" s="1158"/>
      <c r="D7" s="651"/>
      <c r="E7" s="730"/>
      <c r="F7" s="652"/>
      <c r="G7" s="1163"/>
      <c r="H7" s="653"/>
      <c r="I7" s="653"/>
      <c r="J7" s="653"/>
      <c r="K7" s="653"/>
      <c r="L7" s="1159"/>
      <c r="M7" s="527"/>
      <c r="N7" s="527"/>
      <c r="O7" s="1150"/>
      <c r="P7" s="527"/>
      <c r="Q7" s="527"/>
      <c r="R7" s="527"/>
      <c r="S7" s="527"/>
      <c r="T7" s="1142"/>
    </row>
    <row r="8" spans="1:20">
      <c r="B8" s="168">
        <v>3</v>
      </c>
      <c r="C8" s="1158"/>
      <c r="D8" s="651"/>
      <c r="E8" s="730"/>
      <c r="F8" s="652"/>
      <c r="G8" s="1163"/>
      <c r="H8" s="653"/>
      <c r="I8" s="653"/>
      <c r="J8" s="653"/>
      <c r="K8" s="653"/>
      <c r="L8" s="1159"/>
      <c r="M8" s="527"/>
      <c r="N8" s="527"/>
      <c r="O8" s="1150"/>
      <c r="P8" s="527"/>
      <c r="Q8" s="527"/>
      <c r="R8" s="527"/>
      <c r="S8" s="527"/>
      <c r="T8" s="1142"/>
    </row>
    <row r="9" spans="1:20">
      <c r="B9" s="168">
        <v>4</v>
      </c>
      <c r="C9" s="1158"/>
      <c r="D9" s="651"/>
      <c r="E9" s="730"/>
      <c r="F9" s="652"/>
      <c r="G9" s="1163"/>
      <c r="H9" s="653"/>
      <c r="I9" s="653"/>
      <c r="J9" s="653"/>
      <c r="K9" s="653"/>
      <c r="L9" s="1159"/>
      <c r="M9" s="527"/>
      <c r="N9" s="527"/>
      <c r="O9" s="1150"/>
      <c r="P9" s="527"/>
      <c r="Q9" s="527"/>
      <c r="R9" s="527"/>
      <c r="S9" s="527"/>
      <c r="T9" s="1142"/>
    </row>
    <row r="10" spans="1:20">
      <c r="B10" s="168">
        <v>5</v>
      </c>
      <c r="C10" s="1158"/>
      <c r="D10" s="651"/>
      <c r="E10" s="730"/>
      <c r="F10" s="652"/>
      <c r="G10" s="1163"/>
      <c r="H10" s="653"/>
      <c r="I10" s="653"/>
      <c r="J10" s="653"/>
      <c r="K10" s="653"/>
      <c r="L10" s="1159"/>
      <c r="M10" s="527"/>
      <c r="N10" s="527"/>
      <c r="O10" s="1150"/>
      <c r="P10" s="527"/>
      <c r="Q10" s="527"/>
      <c r="R10" s="527"/>
      <c r="S10" s="527"/>
      <c r="T10" s="1142"/>
    </row>
    <row r="11" spans="1:20">
      <c r="B11" s="168">
        <v>6</v>
      </c>
      <c r="C11" s="1158"/>
      <c r="D11" s="651"/>
      <c r="E11" s="651"/>
      <c r="F11" s="652"/>
      <c r="G11" s="1163"/>
      <c r="H11" s="653"/>
      <c r="I11" s="653"/>
      <c r="J11" s="653"/>
      <c r="K11" s="653"/>
      <c r="L11" s="1159"/>
      <c r="M11" s="527"/>
      <c r="N11" s="527"/>
      <c r="O11" s="1150"/>
      <c r="P11" s="527"/>
      <c r="Q11" s="527"/>
      <c r="R11" s="527"/>
      <c r="S11" s="527"/>
      <c r="T11" s="1142"/>
    </row>
    <row r="12" spans="1:20">
      <c r="B12" s="168">
        <v>7</v>
      </c>
      <c r="C12" s="1158"/>
      <c r="D12" s="651"/>
      <c r="E12" s="651"/>
      <c r="F12" s="652"/>
      <c r="G12" s="1163"/>
      <c r="H12" s="653"/>
      <c r="I12" s="653"/>
      <c r="J12" s="653"/>
      <c r="K12" s="653"/>
      <c r="L12" s="1159"/>
      <c r="M12" s="527"/>
      <c r="N12" s="527"/>
      <c r="O12" s="1150"/>
      <c r="P12" s="527"/>
      <c r="Q12" s="527"/>
      <c r="R12" s="527"/>
      <c r="S12" s="527"/>
      <c r="T12" s="1142"/>
    </row>
    <row r="13" spans="1:20">
      <c r="B13" s="168">
        <v>8</v>
      </c>
      <c r="C13" s="1158"/>
      <c r="D13" s="651"/>
      <c r="E13" s="651"/>
      <c r="F13" s="652"/>
      <c r="G13" s="1163"/>
      <c r="H13" s="653"/>
      <c r="I13" s="653"/>
      <c r="J13" s="653"/>
      <c r="K13" s="653"/>
      <c r="L13" s="1159"/>
      <c r="M13" s="527"/>
      <c r="N13" s="527"/>
      <c r="O13" s="1150"/>
      <c r="P13" s="527"/>
      <c r="Q13" s="527"/>
      <c r="R13" s="527"/>
      <c r="S13" s="527"/>
      <c r="T13" s="1142"/>
    </row>
    <row r="14" spans="1:20">
      <c r="B14" s="168">
        <v>9</v>
      </c>
      <c r="C14" s="1158"/>
      <c r="D14" s="651"/>
      <c r="E14" s="651"/>
      <c r="F14" s="652"/>
      <c r="G14" s="1163"/>
      <c r="H14" s="653"/>
      <c r="I14" s="653"/>
      <c r="J14" s="653"/>
      <c r="K14" s="653"/>
      <c r="L14" s="1159"/>
      <c r="M14" s="527"/>
      <c r="N14" s="527"/>
      <c r="O14" s="1150"/>
      <c r="P14" s="527"/>
      <c r="Q14" s="527"/>
      <c r="R14" s="527"/>
      <c r="S14" s="527"/>
      <c r="T14" s="1142"/>
    </row>
    <row r="15" spans="1:20">
      <c r="B15" s="168">
        <v>10</v>
      </c>
      <c r="C15" s="1158"/>
      <c r="D15" s="651"/>
      <c r="E15" s="651"/>
      <c r="F15" s="652"/>
      <c r="G15" s="1163"/>
      <c r="H15" s="653"/>
      <c r="I15" s="653"/>
      <c r="J15" s="653"/>
      <c r="K15" s="653"/>
      <c r="L15" s="1159"/>
      <c r="M15" s="527"/>
      <c r="N15" s="527"/>
      <c r="O15" s="1150"/>
      <c r="P15" s="527"/>
      <c r="Q15" s="527"/>
      <c r="R15" s="527"/>
      <c r="S15" s="527"/>
      <c r="T15" s="1142"/>
    </row>
    <row r="16" spans="1:20">
      <c r="B16" s="168">
        <v>11</v>
      </c>
      <c r="C16" s="1158"/>
      <c r="D16" s="651"/>
      <c r="E16" s="651"/>
      <c r="F16" s="652"/>
      <c r="G16" s="1163"/>
      <c r="H16" s="653"/>
      <c r="I16" s="653"/>
      <c r="J16" s="653"/>
      <c r="K16" s="653"/>
      <c r="L16" s="1159"/>
      <c r="M16" s="527"/>
      <c r="N16" s="527"/>
      <c r="O16" s="1150"/>
      <c r="P16" s="527"/>
      <c r="Q16" s="527"/>
      <c r="R16" s="527"/>
      <c r="S16" s="527"/>
      <c r="T16" s="1142"/>
    </row>
    <row r="17" spans="2:20">
      <c r="B17" s="168">
        <v>12</v>
      </c>
      <c r="C17" s="1158"/>
      <c r="D17" s="651"/>
      <c r="E17" s="651"/>
      <c r="F17" s="652"/>
      <c r="G17" s="1163"/>
      <c r="H17" s="653"/>
      <c r="I17" s="653"/>
      <c r="J17" s="653"/>
      <c r="K17" s="653"/>
      <c r="L17" s="1159"/>
      <c r="M17" s="527"/>
      <c r="N17" s="527"/>
      <c r="O17" s="1150"/>
      <c r="P17" s="527"/>
      <c r="Q17" s="527"/>
      <c r="R17" s="527"/>
      <c r="S17" s="527"/>
      <c r="T17" s="1142"/>
    </row>
    <row r="18" spans="2:20">
      <c r="B18" s="168">
        <v>13</v>
      </c>
      <c r="C18" s="1158"/>
      <c r="D18" s="651"/>
      <c r="E18" s="651"/>
      <c r="F18" s="652"/>
      <c r="G18" s="1163"/>
      <c r="H18" s="653"/>
      <c r="I18" s="653"/>
      <c r="J18" s="653"/>
      <c r="K18" s="653"/>
      <c r="L18" s="1159"/>
      <c r="M18" s="527"/>
      <c r="N18" s="527"/>
      <c r="O18" s="1150"/>
      <c r="P18" s="527"/>
      <c r="Q18" s="527"/>
      <c r="R18" s="527"/>
      <c r="S18" s="527"/>
      <c r="T18" s="1142"/>
    </row>
    <row r="19" spans="2:20">
      <c r="B19" s="168">
        <v>14</v>
      </c>
      <c r="C19" s="1158"/>
      <c r="D19" s="651"/>
      <c r="E19" s="651"/>
      <c r="F19" s="652"/>
      <c r="G19" s="1163"/>
      <c r="H19" s="653"/>
      <c r="I19" s="653"/>
      <c r="J19" s="653"/>
      <c r="K19" s="653"/>
      <c r="L19" s="1159"/>
      <c r="M19" s="527"/>
      <c r="N19" s="527"/>
      <c r="O19" s="1150"/>
      <c r="P19" s="527"/>
      <c r="Q19" s="527"/>
      <c r="R19" s="527"/>
      <c r="S19" s="527"/>
      <c r="T19" s="1142"/>
    </row>
    <row r="20" spans="2:20">
      <c r="B20" s="168">
        <v>15</v>
      </c>
      <c r="C20" s="1158"/>
      <c r="D20" s="651"/>
      <c r="E20" s="651"/>
      <c r="F20" s="652"/>
      <c r="G20" s="1163"/>
      <c r="H20" s="653"/>
      <c r="I20" s="653"/>
      <c r="J20" s="653"/>
      <c r="K20" s="653"/>
      <c r="L20" s="1159"/>
      <c r="M20" s="527"/>
      <c r="N20" s="527"/>
      <c r="O20" s="1150"/>
      <c r="P20" s="527"/>
      <c r="Q20" s="527"/>
      <c r="R20" s="527"/>
      <c r="S20" s="527"/>
      <c r="T20" s="1142"/>
    </row>
    <row r="21" spans="2:20">
      <c r="B21" s="168">
        <v>16</v>
      </c>
      <c r="C21" s="1158"/>
      <c r="D21" s="651"/>
      <c r="E21" s="651"/>
      <c r="F21" s="652"/>
      <c r="G21" s="1163"/>
      <c r="H21" s="653"/>
      <c r="I21" s="653"/>
      <c r="J21" s="653"/>
      <c r="K21" s="653"/>
      <c r="L21" s="1159"/>
      <c r="M21" s="527"/>
      <c r="N21" s="527"/>
      <c r="O21" s="1150"/>
      <c r="P21" s="527"/>
      <c r="Q21" s="527"/>
      <c r="R21" s="527"/>
      <c r="S21" s="527"/>
      <c r="T21" s="1142"/>
    </row>
    <row r="22" spans="2:20">
      <c r="B22" s="168">
        <v>17</v>
      </c>
      <c r="C22" s="1158"/>
      <c r="D22" s="651"/>
      <c r="E22" s="651"/>
      <c r="F22" s="652"/>
      <c r="G22" s="1163"/>
      <c r="H22" s="653"/>
      <c r="I22" s="653"/>
      <c r="J22" s="653"/>
      <c r="K22" s="653"/>
      <c r="L22" s="1159"/>
      <c r="M22" s="527"/>
      <c r="N22" s="527"/>
      <c r="O22" s="1150"/>
      <c r="P22" s="527"/>
      <c r="Q22" s="527"/>
      <c r="R22" s="527"/>
      <c r="S22" s="527"/>
      <c r="T22" s="1142"/>
    </row>
    <row r="23" spans="2:20">
      <c r="B23" s="168">
        <v>18</v>
      </c>
      <c r="C23" s="1158"/>
      <c r="D23" s="651"/>
      <c r="E23" s="651"/>
      <c r="F23" s="652"/>
      <c r="G23" s="1163"/>
      <c r="H23" s="653"/>
      <c r="I23" s="653"/>
      <c r="J23" s="653"/>
      <c r="K23" s="653"/>
      <c r="L23" s="1159"/>
      <c r="M23" s="527"/>
      <c r="N23" s="527"/>
      <c r="O23" s="1150"/>
      <c r="P23" s="527"/>
      <c r="Q23" s="527"/>
      <c r="R23" s="527"/>
      <c r="S23" s="527"/>
      <c r="T23" s="1142"/>
    </row>
    <row r="24" spans="2:20">
      <c r="B24" s="168">
        <v>19</v>
      </c>
      <c r="C24" s="1158"/>
      <c r="D24" s="651"/>
      <c r="E24" s="651"/>
      <c r="F24" s="652"/>
      <c r="G24" s="1163"/>
      <c r="H24" s="653"/>
      <c r="I24" s="653"/>
      <c r="J24" s="653"/>
      <c r="K24" s="653"/>
      <c r="L24" s="1159"/>
      <c r="M24" s="527"/>
      <c r="N24" s="527"/>
      <c r="O24" s="1150"/>
      <c r="P24" s="527"/>
      <c r="Q24" s="527"/>
      <c r="R24" s="527"/>
      <c r="S24" s="527"/>
      <c r="T24" s="1142"/>
    </row>
    <row r="25" spans="2:20">
      <c r="B25" s="168">
        <v>20</v>
      </c>
      <c r="C25" s="1158"/>
      <c r="D25" s="651"/>
      <c r="E25" s="651"/>
      <c r="F25" s="652"/>
      <c r="G25" s="1163"/>
      <c r="H25" s="653"/>
      <c r="I25" s="653"/>
      <c r="J25" s="653"/>
      <c r="K25" s="653"/>
      <c r="L25" s="1159"/>
      <c r="M25" s="527"/>
      <c r="N25" s="527"/>
      <c r="O25" s="1150"/>
      <c r="P25" s="527"/>
      <c r="Q25" s="527"/>
      <c r="R25" s="527"/>
      <c r="S25" s="527"/>
      <c r="T25" s="1142"/>
    </row>
    <row r="26" spans="2:20">
      <c r="B26" s="168">
        <v>21</v>
      </c>
      <c r="C26" s="1158"/>
      <c r="D26" s="651"/>
      <c r="E26" s="651"/>
      <c r="F26" s="652"/>
      <c r="G26" s="1163"/>
      <c r="H26" s="653"/>
      <c r="I26" s="653"/>
      <c r="J26" s="653"/>
      <c r="K26" s="653"/>
      <c r="L26" s="1159"/>
      <c r="M26" s="527"/>
      <c r="N26" s="527"/>
      <c r="O26" s="1150"/>
      <c r="P26" s="527"/>
      <c r="Q26" s="527"/>
      <c r="R26" s="527"/>
      <c r="S26" s="527"/>
      <c r="T26" s="1142"/>
    </row>
    <row r="27" spans="2:20">
      <c r="B27" s="168">
        <v>22</v>
      </c>
      <c r="C27" s="1158"/>
      <c r="D27" s="651"/>
      <c r="E27" s="651"/>
      <c r="F27" s="652"/>
      <c r="G27" s="1163"/>
      <c r="H27" s="653"/>
      <c r="I27" s="653"/>
      <c r="J27" s="653"/>
      <c r="K27" s="653"/>
      <c r="L27" s="1159"/>
      <c r="M27" s="527"/>
      <c r="N27" s="527"/>
      <c r="O27" s="1150"/>
      <c r="P27" s="527"/>
      <c r="Q27" s="527"/>
      <c r="R27" s="527"/>
      <c r="S27" s="527"/>
      <c r="T27" s="1142"/>
    </row>
    <row r="28" spans="2:20">
      <c r="B28" s="168">
        <v>23</v>
      </c>
      <c r="C28" s="1158"/>
      <c r="D28" s="651"/>
      <c r="E28" s="651"/>
      <c r="F28" s="652"/>
      <c r="G28" s="1163"/>
      <c r="H28" s="653"/>
      <c r="I28" s="653"/>
      <c r="J28" s="653"/>
      <c r="K28" s="653"/>
      <c r="L28" s="1159"/>
      <c r="M28" s="527"/>
      <c r="N28" s="527"/>
      <c r="O28" s="1150"/>
      <c r="P28" s="527"/>
      <c r="Q28" s="527"/>
      <c r="R28" s="527"/>
      <c r="S28" s="527"/>
      <c r="T28" s="1142"/>
    </row>
    <row r="29" spans="2:20">
      <c r="B29" s="168">
        <v>24</v>
      </c>
      <c r="C29" s="1158"/>
      <c r="D29" s="651"/>
      <c r="E29" s="651"/>
      <c r="F29" s="652"/>
      <c r="G29" s="1163"/>
      <c r="H29" s="653"/>
      <c r="I29" s="653"/>
      <c r="J29" s="653"/>
      <c r="K29" s="653"/>
      <c r="L29" s="1159"/>
      <c r="M29" s="527"/>
      <c r="N29" s="527"/>
      <c r="O29" s="1150"/>
      <c r="P29" s="527"/>
      <c r="Q29" s="527"/>
      <c r="R29" s="527"/>
      <c r="S29" s="527"/>
      <c r="T29" s="1142"/>
    </row>
    <row r="30" spans="2:20">
      <c r="B30" s="168">
        <v>25</v>
      </c>
      <c r="C30" s="1158"/>
      <c r="D30" s="651"/>
      <c r="E30" s="651"/>
      <c r="F30" s="652"/>
      <c r="G30" s="1163"/>
      <c r="H30" s="653"/>
      <c r="I30" s="653"/>
      <c r="J30" s="653"/>
      <c r="K30" s="653"/>
      <c r="L30" s="1159"/>
      <c r="M30" s="527"/>
      <c r="N30" s="527"/>
      <c r="O30" s="1150"/>
      <c r="P30" s="527"/>
      <c r="Q30" s="527"/>
      <c r="R30" s="527"/>
      <c r="S30" s="527"/>
      <c r="T30" s="1142"/>
    </row>
    <row r="31" spans="2:20">
      <c r="B31" s="168">
        <v>26</v>
      </c>
      <c r="C31" s="1158"/>
      <c r="D31" s="651"/>
      <c r="E31" s="651"/>
      <c r="F31" s="652"/>
      <c r="G31" s="1163"/>
      <c r="H31" s="653"/>
      <c r="I31" s="653"/>
      <c r="J31" s="653"/>
      <c r="K31" s="653"/>
      <c r="L31" s="1159"/>
      <c r="M31" s="527"/>
      <c r="N31" s="527"/>
      <c r="O31" s="1150"/>
      <c r="P31" s="527"/>
      <c r="Q31" s="527"/>
      <c r="R31" s="527"/>
      <c r="S31" s="527"/>
      <c r="T31" s="1142"/>
    </row>
    <row r="32" spans="2:20">
      <c r="B32" s="168">
        <v>27</v>
      </c>
      <c r="C32" s="1158"/>
      <c r="D32" s="651"/>
      <c r="E32" s="651"/>
      <c r="F32" s="652"/>
      <c r="G32" s="1163"/>
      <c r="H32" s="653"/>
      <c r="I32" s="653"/>
      <c r="J32" s="653"/>
      <c r="K32" s="653"/>
      <c r="L32" s="1159"/>
      <c r="M32" s="527"/>
      <c r="N32" s="527"/>
      <c r="O32" s="1150"/>
      <c r="P32" s="527"/>
      <c r="Q32" s="527"/>
      <c r="R32" s="527"/>
      <c r="S32" s="527"/>
      <c r="T32" s="1142"/>
    </row>
    <row r="33" spans="2:20">
      <c r="B33" s="168">
        <v>28</v>
      </c>
      <c r="C33" s="1158"/>
      <c r="D33" s="651"/>
      <c r="E33" s="651"/>
      <c r="F33" s="652"/>
      <c r="G33" s="1163"/>
      <c r="H33" s="653"/>
      <c r="I33" s="653"/>
      <c r="J33" s="653"/>
      <c r="K33" s="653"/>
      <c r="L33" s="1159"/>
      <c r="M33" s="527"/>
      <c r="N33" s="527"/>
      <c r="O33" s="1150"/>
      <c r="P33" s="527"/>
      <c r="Q33" s="527"/>
      <c r="R33" s="527"/>
      <c r="S33" s="527"/>
      <c r="T33" s="1142"/>
    </row>
    <row r="34" spans="2:20">
      <c r="B34" s="168">
        <v>29</v>
      </c>
      <c r="C34" s="1158"/>
      <c r="D34" s="651"/>
      <c r="E34" s="651"/>
      <c r="F34" s="652"/>
      <c r="G34" s="1163"/>
      <c r="H34" s="653"/>
      <c r="I34" s="653"/>
      <c r="J34" s="653"/>
      <c r="K34" s="653"/>
      <c r="L34" s="1159"/>
      <c r="M34" s="527"/>
      <c r="N34" s="527"/>
      <c r="O34" s="1150"/>
      <c r="P34" s="527"/>
      <c r="Q34" s="527"/>
      <c r="R34" s="527"/>
      <c r="S34" s="527"/>
      <c r="T34" s="1142"/>
    </row>
    <row r="35" spans="2:20">
      <c r="B35" s="168">
        <v>30</v>
      </c>
      <c r="C35" s="1158"/>
      <c r="D35" s="651"/>
      <c r="E35" s="651"/>
      <c r="F35" s="652"/>
      <c r="G35" s="1163"/>
      <c r="H35" s="653"/>
      <c r="I35" s="653"/>
      <c r="J35" s="653"/>
      <c r="K35" s="653"/>
      <c r="L35" s="1159"/>
      <c r="M35" s="527"/>
      <c r="N35" s="527"/>
      <c r="O35" s="1150"/>
      <c r="P35" s="527"/>
      <c r="Q35" s="527"/>
      <c r="R35" s="527"/>
      <c r="S35" s="527"/>
      <c r="T35" s="1142"/>
    </row>
    <row r="36" spans="2:20">
      <c r="B36" s="168">
        <v>31</v>
      </c>
      <c r="C36" s="1158"/>
      <c r="D36" s="651"/>
      <c r="E36" s="651"/>
      <c r="F36" s="652"/>
      <c r="G36" s="1163"/>
      <c r="H36" s="653"/>
      <c r="I36" s="653"/>
      <c r="J36" s="653"/>
      <c r="K36" s="653"/>
      <c r="L36" s="1159"/>
      <c r="M36" s="527"/>
      <c r="N36" s="527"/>
      <c r="O36" s="1150"/>
      <c r="P36" s="527"/>
      <c r="Q36" s="527"/>
      <c r="R36" s="527"/>
      <c r="S36" s="527"/>
      <c r="T36" s="1142"/>
    </row>
    <row r="37" spans="2:20">
      <c r="B37" s="168">
        <v>32</v>
      </c>
      <c r="C37" s="1158"/>
      <c r="D37" s="651"/>
      <c r="E37" s="651"/>
      <c r="F37" s="652"/>
      <c r="G37" s="1163"/>
      <c r="H37" s="653"/>
      <c r="I37" s="653"/>
      <c r="J37" s="653"/>
      <c r="K37" s="653"/>
      <c r="L37" s="1159"/>
      <c r="M37" s="527"/>
      <c r="N37" s="527"/>
      <c r="O37" s="1150"/>
      <c r="P37" s="527"/>
      <c r="Q37" s="527"/>
      <c r="R37" s="527"/>
      <c r="S37" s="527"/>
      <c r="T37" s="1142"/>
    </row>
    <row r="38" spans="2:20">
      <c r="B38" s="168">
        <v>33</v>
      </c>
      <c r="C38" s="1158"/>
      <c r="D38" s="651"/>
      <c r="E38" s="651"/>
      <c r="F38" s="652"/>
      <c r="G38" s="1163"/>
      <c r="H38" s="653"/>
      <c r="I38" s="653"/>
      <c r="J38" s="653"/>
      <c r="K38" s="653"/>
      <c r="L38" s="1159"/>
      <c r="M38" s="527"/>
      <c r="N38" s="527"/>
      <c r="O38" s="1150"/>
      <c r="P38" s="527"/>
      <c r="Q38" s="527"/>
      <c r="R38" s="527"/>
      <c r="S38" s="527"/>
      <c r="T38" s="1142"/>
    </row>
    <row r="39" spans="2:20">
      <c r="B39" s="168">
        <v>34</v>
      </c>
      <c r="C39" s="1158"/>
      <c r="D39" s="651"/>
      <c r="E39" s="651"/>
      <c r="F39" s="652"/>
      <c r="G39" s="1163"/>
      <c r="H39" s="653"/>
      <c r="I39" s="653"/>
      <c r="J39" s="653"/>
      <c r="K39" s="653"/>
      <c r="L39" s="1159"/>
      <c r="M39" s="527"/>
      <c r="N39" s="527"/>
      <c r="O39" s="1150"/>
      <c r="P39" s="527"/>
      <c r="Q39" s="527"/>
      <c r="R39" s="527"/>
      <c r="S39" s="527"/>
      <c r="T39" s="1142"/>
    </row>
    <row r="40" spans="2:20" ht="15.75" thickBot="1">
      <c r="B40" s="1154">
        <v>35</v>
      </c>
      <c r="C40" s="1160"/>
      <c r="D40" s="1143"/>
      <c r="E40" s="1143"/>
      <c r="F40" s="1144"/>
      <c r="G40" s="1164"/>
      <c r="H40" s="1145"/>
      <c r="I40" s="1145"/>
      <c r="J40" s="1145"/>
      <c r="K40" s="1145"/>
      <c r="L40" s="1161"/>
      <c r="M40" s="1146"/>
      <c r="N40" s="1146"/>
      <c r="O40" s="1151"/>
      <c r="P40" s="1146"/>
      <c r="Q40" s="1146"/>
      <c r="R40" s="1146"/>
      <c r="S40" s="1146"/>
      <c r="T40" s="1147"/>
    </row>
  </sheetData>
  <mergeCells count="1">
    <mergeCell ref="B2:G3"/>
  </mergeCells>
  <hyperlinks>
    <hyperlink ref="B1" location="TOC!A1" display="Retour à la table des matières" xr:uid="{00000000-0004-0000-0B00-000000000000}"/>
    <hyperlink ref="E1" location="Consignes!A1" display="CONSIGNES"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ublished="0" codeName="Sheet12">
    <tabColor rgb="FF00B050"/>
  </sheetPr>
  <dimension ref="A1:K66"/>
  <sheetViews>
    <sheetView showGridLines="0" topLeftCell="A2" zoomScale="80" zoomScaleNormal="80" workbookViewId="0">
      <pane xSplit="3" ySplit="5" topLeftCell="D37" activePane="bottomRight" state="frozen"/>
      <selection activeCell="J29" sqref="J29"/>
      <selection pane="topRight" activeCell="J29" sqref="J29"/>
      <selection pane="bottomLeft" activeCell="J29" sqref="J29"/>
      <selection pane="bottomRight" activeCell="C9" sqref="C9"/>
    </sheetView>
  </sheetViews>
  <sheetFormatPr baseColWidth="10" defaultColWidth="8.85546875" defaultRowHeight="12.75"/>
  <cols>
    <col min="1" max="1" width="3.5703125" style="72" customWidth="1"/>
    <col min="2" max="2" width="4.7109375" style="72" customWidth="1"/>
    <col min="3" max="3" width="104" style="73" customWidth="1"/>
    <col min="4" max="4" width="21.5703125" style="74" customWidth="1"/>
    <col min="5" max="5" width="21.28515625" style="74" customWidth="1"/>
    <col min="6" max="11" width="24.28515625" style="74" customWidth="1"/>
    <col min="12" max="16384" width="8.85546875" style="72"/>
  </cols>
  <sheetData>
    <row r="1" spans="1:11" ht="33" customHeight="1"/>
    <row r="2" spans="1:11" s="73" customFormat="1" ht="18.95" customHeight="1">
      <c r="C2" s="240" t="s">
        <v>151</v>
      </c>
      <c r="D2" s="1316" t="s">
        <v>152</v>
      </c>
      <c r="E2" s="1317" t="s">
        <v>150</v>
      </c>
      <c r="F2" s="74"/>
      <c r="G2" s="74"/>
      <c r="H2" s="74"/>
      <c r="I2" s="74"/>
      <c r="J2" s="74"/>
      <c r="K2" s="74"/>
    </row>
    <row r="3" spans="1:11" s="217" customFormat="1" ht="17.100000000000001" customHeight="1">
      <c r="A3" s="73"/>
      <c r="B3" s="1502" t="s">
        <v>694</v>
      </c>
      <c r="C3" s="1502"/>
      <c r="D3" s="1502"/>
      <c r="E3" s="216"/>
      <c r="F3" s="216"/>
      <c r="G3" s="216"/>
      <c r="H3" s="216"/>
      <c r="I3" s="216"/>
      <c r="J3" s="216"/>
      <c r="K3" s="216"/>
    </row>
    <row r="4" spans="1:11" s="217" customFormat="1" ht="17.100000000000001" customHeight="1">
      <c r="A4" s="73"/>
      <c r="B4" s="1502"/>
      <c r="C4" s="1502"/>
      <c r="D4" s="1502"/>
      <c r="E4" s="218"/>
      <c r="F4" s="218"/>
      <c r="G4" s="218"/>
      <c r="H4" s="218"/>
      <c r="I4" s="218"/>
      <c r="J4" s="218"/>
      <c r="K4" s="218"/>
    </row>
    <row r="5" spans="1:11" ht="17.100000000000001" customHeight="1" thickBot="1">
      <c r="B5" s="215"/>
      <c r="C5" s="215"/>
      <c r="D5" s="215"/>
      <c r="E5" s="75"/>
      <c r="F5" s="75"/>
      <c r="G5" s="75"/>
      <c r="H5" s="75"/>
      <c r="I5" s="75"/>
      <c r="J5" s="75"/>
      <c r="K5" s="75"/>
    </row>
    <row r="6" spans="1:11" s="73" customFormat="1" ht="27" customHeight="1">
      <c r="B6" s="101"/>
      <c r="C6" s="102" t="str">
        <f>[2]T2_T3_T4!D5</f>
        <v xml:space="preserve">montants en euro </v>
      </c>
      <c r="D6" s="1127" t="s">
        <v>154</v>
      </c>
      <c r="E6" s="1128" t="s">
        <v>358</v>
      </c>
      <c r="F6" s="1129" t="s">
        <v>359</v>
      </c>
      <c r="G6" s="213" t="s">
        <v>360</v>
      </c>
      <c r="H6" s="213" t="s">
        <v>361</v>
      </c>
      <c r="I6" s="213" t="s">
        <v>362</v>
      </c>
      <c r="J6" s="213" t="s">
        <v>363</v>
      </c>
      <c r="K6" s="214" t="s">
        <v>364</v>
      </c>
    </row>
    <row r="7" spans="1:11" s="73" customFormat="1" ht="18" customHeight="1">
      <c r="B7" s="103" t="s">
        <v>695</v>
      </c>
      <c r="C7" s="76"/>
      <c r="D7" s="226"/>
      <c r="E7" s="98"/>
      <c r="F7" s="1165"/>
      <c r="G7" s="77"/>
      <c r="H7" s="77"/>
      <c r="I7" s="77"/>
      <c r="J7" s="77"/>
      <c r="K7" s="104"/>
    </row>
    <row r="8" spans="1:11" ht="15.95" customHeight="1">
      <c r="B8" s="105"/>
      <c r="C8" s="78" t="s">
        <v>696</v>
      </c>
      <c r="D8" s="592">
        <f>T4_CR!D43</f>
        <v>0</v>
      </c>
      <c r="E8" s="591">
        <f>T4_CR!E43</f>
        <v>0</v>
      </c>
      <c r="F8" s="1166"/>
      <c r="G8" s="608"/>
      <c r="H8" s="608"/>
      <c r="I8" s="608"/>
      <c r="J8" s="608"/>
      <c r="K8" s="609"/>
    </row>
    <row r="9" spans="1:11" ht="15.95" customHeight="1">
      <c r="B9" s="105"/>
      <c r="C9" s="511" t="s">
        <v>697</v>
      </c>
      <c r="D9" s="590"/>
      <c r="E9" s="597"/>
      <c r="F9" s="1167">
        <f>F54</f>
        <v>0</v>
      </c>
      <c r="G9" s="606">
        <f t="shared" ref="G9:K9" si="0">G54</f>
        <v>0</v>
      </c>
      <c r="H9" s="606">
        <f t="shared" si="0"/>
        <v>0</v>
      </c>
      <c r="I9" s="606">
        <f t="shared" si="0"/>
        <v>0</v>
      </c>
      <c r="J9" s="606">
        <f t="shared" si="0"/>
        <v>0</v>
      </c>
      <c r="K9" s="607">
        <f t="shared" si="0"/>
        <v>0</v>
      </c>
    </row>
    <row r="10" spans="1:11" ht="15.95" customHeight="1">
      <c r="B10" s="105"/>
      <c r="C10" s="511" t="s">
        <v>698</v>
      </c>
      <c r="D10" s="588"/>
      <c r="E10" s="598"/>
      <c r="F10" s="1167"/>
      <c r="G10" s="606"/>
      <c r="H10" s="606"/>
      <c r="I10" s="606"/>
      <c r="J10" s="606"/>
      <c r="K10" s="607"/>
    </row>
    <row r="11" spans="1:11" ht="14.1" customHeight="1">
      <c r="B11" s="105"/>
      <c r="C11" s="79" t="s">
        <v>699</v>
      </c>
      <c r="D11" s="592">
        <f>T4_CR!D18</f>
        <v>0</v>
      </c>
      <c r="E11" s="599">
        <f>T4_CR!E18</f>
        <v>0</v>
      </c>
      <c r="F11" s="1166"/>
      <c r="G11" s="608"/>
      <c r="H11" s="608"/>
      <c r="I11" s="608"/>
      <c r="J11" s="608"/>
      <c r="K11" s="609"/>
    </row>
    <row r="12" spans="1:11" ht="14.1" customHeight="1">
      <c r="B12" s="105"/>
      <c r="C12" s="79" t="s">
        <v>700</v>
      </c>
      <c r="D12" s="603"/>
      <c r="E12" s="97"/>
      <c r="F12" s="1168"/>
      <c r="G12" s="100"/>
      <c r="H12" s="100"/>
      <c r="I12" s="100"/>
      <c r="J12" s="100"/>
      <c r="K12" s="106"/>
    </row>
    <row r="13" spans="1:11" ht="14.1" customHeight="1">
      <c r="B13" s="105"/>
      <c r="C13" s="79" t="s">
        <v>701</v>
      </c>
      <c r="D13" s="604"/>
      <c r="E13" s="605"/>
      <c r="F13" s="1168"/>
      <c r="G13" s="100"/>
      <c r="H13" s="100"/>
      <c r="I13" s="100"/>
      <c r="J13" s="100"/>
      <c r="K13" s="106"/>
    </row>
    <row r="14" spans="1:11" ht="14.1" customHeight="1">
      <c r="B14" s="105"/>
      <c r="C14" s="80" t="s">
        <v>702</v>
      </c>
      <c r="D14" s="592">
        <f>T4_CR!D20</f>
        <v>0</v>
      </c>
      <c r="E14" s="599">
        <f>T4_CR!E20</f>
        <v>0</v>
      </c>
      <c r="F14" s="1166"/>
      <c r="G14" s="608"/>
      <c r="H14" s="608"/>
      <c r="I14" s="608"/>
      <c r="J14" s="608"/>
      <c r="K14" s="609"/>
    </row>
    <row r="15" spans="1:11" ht="14.1" customHeight="1">
      <c r="B15" s="105"/>
      <c r="C15" s="80" t="s">
        <v>703</v>
      </c>
      <c r="D15" s="610">
        <f>T4_CR!D19</f>
        <v>0</v>
      </c>
      <c r="E15" s="611">
        <f>T4_CR!E19</f>
        <v>0</v>
      </c>
      <c r="F15" s="1166"/>
      <c r="G15" s="608"/>
      <c r="H15" s="608"/>
      <c r="I15" s="608"/>
      <c r="J15" s="608"/>
      <c r="K15" s="609"/>
    </row>
    <row r="16" spans="1:11" ht="18" customHeight="1">
      <c r="B16" s="105"/>
      <c r="C16" s="107" t="s">
        <v>704</v>
      </c>
      <c r="D16" s="129"/>
      <c r="E16" s="99"/>
      <c r="F16" s="1169"/>
      <c r="G16" s="81"/>
      <c r="H16" s="81"/>
      <c r="I16" s="81"/>
      <c r="J16" s="81"/>
      <c r="K16" s="108"/>
    </row>
    <row r="17" spans="2:11" ht="15.95" customHeight="1">
      <c r="B17" s="105"/>
      <c r="C17" s="79" t="s">
        <v>705</v>
      </c>
      <c r="D17" s="595"/>
      <c r="E17" s="595">
        <f>-(T3_Bilan!D21-T3_Bilan!C21)</f>
        <v>0</v>
      </c>
      <c r="F17" s="1170"/>
      <c r="G17" s="591"/>
      <c r="H17" s="591"/>
      <c r="I17" s="591"/>
      <c r="J17" s="591"/>
      <c r="K17" s="612"/>
    </row>
    <row r="18" spans="2:11" ht="14.1" customHeight="1">
      <c r="B18" s="110"/>
      <c r="C18" s="79" t="s">
        <v>706</v>
      </c>
      <c r="D18" s="595"/>
      <c r="E18" s="595">
        <f>-(T3_Bilan!D23-T3_Bilan!C23)</f>
        <v>0</v>
      </c>
      <c r="F18" s="1170"/>
      <c r="G18" s="591"/>
      <c r="H18" s="591"/>
      <c r="I18" s="591"/>
      <c r="J18" s="591"/>
      <c r="K18" s="612"/>
    </row>
    <row r="19" spans="2:11" ht="14.1" customHeight="1">
      <c r="B19" s="110"/>
      <c r="C19" s="79" t="s">
        <v>707</v>
      </c>
      <c r="D19" s="591"/>
      <c r="E19" s="591">
        <f>-(T3_Bilan!D27-T3_Bilan!C27)</f>
        <v>0</v>
      </c>
      <c r="F19" s="1170"/>
      <c r="G19" s="591"/>
      <c r="H19" s="591"/>
      <c r="I19" s="591"/>
      <c r="J19" s="591"/>
      <c r="K19" s="612"/>
    </row>
    <row r="20" spans="2:11" ht="14.1" customHeight="1">
      <c r="B20" s="110"/>
      <c r="C20" s="79" t="s">
        <v>708</v>
      </c>
      <c r="D20" s="591"/>
      <c r="E20" s="591">
        <f>-(T3_Bilan!D34-T3_Bilan!C34)</f>
        <v>0</v>
      </c>
      <c r="F20" s="1170"/>
      <c r="G20" s="591"/>
      <c r="H20" s="591"/>
      <c r="I20" s="591"/>
      <c r="J20" s="591"/>
      <c r="K20" s="612"/>
    </row>
    <row r="21" spans="2:11" ht="14.1" customHeight="1">
      <c r="B21" s="110"/>
      <c r="C21" s="80" t="s">
        <v>709</v>
      </c>
      <c r="D21" s="595"/>
      <c r="E21" s="595">
        <f>(T3_Bilan!N26-T3_Bilan!M26)-(T3_Bilan!N33-T3_Bilan!M33)-(T3_Bilan!N27-T3_Bilan!M27)</f>
        <v>0</v>
      </c>
      <c r="F21" s="1170"/>
      <c r="G21" s="591"/>
      <c r="H21" s="591"/>
      <c r="I21" s="591"/>
      <c r="J21" s="591"/>
      <c r="K21" s="612"/>
    </row>
    <row r="22" spans="2:11" ht="14.1" customHeight="1">
      <c r="B22" s="110"/>
      <c r="C22" s="80" t="s">
        <v>710</v>
      </c>
      <c r="D22" s="596"/>
      <c r="E22" s="595">
        <f>T3_Bilan!N34-T3_Bilan!M34</f>
        <v>0</v>
      </c>
      <c r="F22" s="1171"/>
      <c r="G22" s="599"/>
      <c r="H22" s="599"/>
      <c r="I22" s="599"/>
      <c r="J22" s="599"/>
      <c r="K22" s="613"/>
    </row>
    <row r="23" spans="2:11" ht="6.95" customHeight="1">
      <c r="B23" s="112"/>
      <c r="C23" s="83"/>
      <c r="D23" s="130"/>
      <c r="E23" s="82"/>
      <c r="F23" s="1172"/>
      <c r="G23" s="82"/>
      <c r="H23" s="82"/>
      <c r="I23" s="82"/>
      <c r="J23" s="82"/>
      <c r="K23" s="113"/>
    </row>
    <row r="24" spans="2:11" ht="17.100000000000001" customHeight="1">
      <c r="B24" s="110"/>
      <c r="C24" s="114" t="s">
        <v>711</v>
      </c>
      <c r="D24" s="131">
        <f>SUM(D8:D22)</f>
        <v>0</v>
      </c>
      <c r="E24" s="94">
        <f>SUM(E8:E22)</f>
        <v>0</v>
      </c>
      <c r="F24" s="1173">
        <f t="shared" ref="F24:K24" si="1">SUM(F8:F22)</f>
        <v>0</v>
      </c>
      <c r="G24" s="94">
        <f t="shared" si="1"/>
        <v>0</v>
      </c>
      <c r="H24" s="94">
        <f t="shared" si="1"/>
        <v>0</v>
      </c>
      <c r="I24" s="94">
        <f t="shared" si="1"/>
        <v>0</v>
      </c>
      <c r="J24" s="94">
        <f t="shared" si="1"/>
        <v>0</v>
      </c>
      <c r="K24" s="115">
        <f t="shared" si="1"/>
        <v>0</v>
      </c>
    </row>
    <row r="25" spans="2:11" s="73" customFormat="1" ht="21" customHeight="1">
      <c r="B25" s="103" t="s">
        <v>712</v>
      </c>
      <c r="C25" s="76"/>
      <c r="D25" s="132"/>
      <c r="E25" s="77"/>
      <c r="F25" s="1165"/>
      <c r="G25" s="77"/>
      <c r="H25" s="77"/>
      <c r="I25" s="77"/>
      <c r="J25" s="77"/>
      <c r="K25" s="104"/>
    </row>
    <row r="26" spans="2:11" ht="15.95" customHeight="1">
      <c r="B26" s="110"/>
      <c r="C26" s="84" t="s">
        <v>713</v>
      </c>
      <c r="D26" s="95"/>
      <c r="E26" s="95"/>
      <c r="F26" s="1174"/>
      <c r="G26" s="95"/>
      <c r="H26" s="95"/>
      <c r="I26" s="95"/>
      <c r="J26" s="95"/>
      <c r="K26" s="109"/>
    </row>
    <row r="27" spans="2:11" ht="14.1" customHeight="1">
      <c r="B27" s="110"/>
      <c r="C27" s="84" t="s">
        <v>714</v>
      </c>
      <c r="D27" s="591"/>
      <c r="E27" s="591"/>
      <c r="F27" s="1175"/>
      <c r="G27" s="589"/>
      <c r="H27" s="589"/>
      <c r="I27" s="589"/>
      <c r="J27" s="589"/>
      <c r="K27" s="600"/>
    </row>
    <row r="28" spans="2:11" ht="14.1" customHeight="1">
      <c r="B28" s="110"/>
      <c r="C28" s="84" t="s">
        <v>715</v>
      </c>
      <c r="D28" s="95"/>
      <c r="E28" s="95"/>
      <c r="F28" s="1174"/>
      <c r="G28" s="95"/>
      <c r="H28" s="95"/>
      <c r="I28" s="95"/>
      <c r="J28" s="95"/>
      <c r="K28" s="109"/>
    </row>
    <row r="29" spans="2:11" ht="14.1" customHeight="1">
      <c r="B29" s="110"/>
      <c r="C29" s="84" t="s">
        <v>716</v>
      </c>
      <c r="D29" s="96"/>
      <c r="E29" s="96"/>
      <c r="F29" s="1176"/>
      <c r="G29" s="96"/>
      <c r="H29" s="96"/>
      <c r="I29" s="96"/>
      <c r="J29" s="96"/>
      <c r="K29" s="116"/>
    </row>
    <row r="30" spans="2:11" ht="14.1" customHeight="1">
      <c r="B30" s="110"/>
      <c r="C30" s="84" t="s">
        <v>717</v>
      </c>
      <c r="D30" s="96"/>
      <c r="E30" s="96"/>
      <c r="F30" s="1176"/>
      <c r="G30" s="96"/>
      <c r="H30" s="96"/>
      <c r="I30" s="96"/>
      <c r="J30" s="96"/>
      <c r="K30" s="116"/>
    </row>
    <row r="31" spans="2:11" ht="14.1" customHeight="1">
      <c r="B31" s="110"/>
      <c r="C31" s="84" t="s">
        <v>718</v>
      </c>
      <c r="D31" s="97"/>
      <c r="E31" s="97"/>
      <c r="F31" s="1177"/>
      <c r="G31" s="97"/>
      <c r="H31" s="97"/>
      <c r="I31" s="97"/>
      <c r="J31" s="97"/>
      <c r="K31" s="111"/>
    </row>
    <row r="32" spans="2:11" ht="6.95" customHeight="1">
      <c r="B32" s="112"/>
      <c r="C32" s="83"/>
      <c r="D32" s="130"/>
      <c r="E32" s="82"/>
      <c r="F32" s="1172"/>
      <c r="G32" s="82"/>
      <c r="H32" s="82"/>
      <c r="I32" s="82"/>
      <c r="J32" s="82"/>
      <c r="K32" s="113"/>
    </row>
    <row r="33" spans="2:11" ht="17.100000000000001" customHeight="1">
      <c r="B33" s="110"/>
      <c r="C33" s="114" t="s">
        <v>719</v>
      </c>
      <c r="D33" s="131"/>
      <c r="E33" s="94"/>
      <c r="F33" s="1173"/>
      <c r="G33" s="94"/>
      <c r="H33" s="94"/>
      <c r="I33" s="94"/>
      <c r="J33" s="94"/>
      <c r="K33" s="115"/>
    </row>
    <row r="34" spans="2:11" s="73" customFormat="1" ht="21" customHeight="1">
      <c r="B34" s="103" t="s">
        <v>720</v>
      </c>
      <c r="C34" s="76"/>
      <c r="D34" s="132"/>
      <c r="E34" s="77"/>
      <c r="F34" s="1165"/>
      <c r="G34" s="77"/>
      <c r="H34" s="77"/>
      <c r="I34" s="77"/>
      <c r="J34" s="77"/>
      <c r="K34" s="104"/>
    </row>
    <row r="35" spans="2:11" ht="15.95" customHeight="1">
      <c r="B35" s="110"/>
      <c r="C35" s="84" t="s">
        <v>721</v>
      </c>
      <c r="D35" s="592"/>
      <c r="E35" s="595"/>
      <c r="F35" s="1175"/>
      <c r="G35" s="589"/>
      <c r="H35" s="589"/>
      <c r="I35" s="589"/>
      <c r="J35" s="589"/>
      <c r="K35" s="600"/>
    </row>
    <row r="36" spans="2:11" ht="14.1" customHeight="1">
      <c r="B36" s="105"/>
      <c r="C36" s="85" t="s">
        <v>722</v>
      </c>
      <c r="D36" s="596"/>
      <c r="E36" s="614"/>
      <c r="F36" s="1178"/>
      <c r="G36" s="601"/>
      <c r="H36" s="601"/>
      <c r="I36" s="601"/>
      <c r="J36" s="601"/>
      <c r="K36" s="602"/>
    </row>
    <row r="37" spans="2:11" ht="14.1" customHeight="1">
      <c r="B37" s="105"/>
      <c r="C37" s="85" t="s">
        <v>723</v>
      </c>
      <c r="D37" s="596"/>
      <c r="E37" s="614"/>
      <c r="F37" s="1178"/>
      <c r="G37" s="601"/>
      <c r="H37" s="601"/>
      <c r="I37" s="601"/>
      <c r="J37" s="601"/>
      <c r="K37" s="602"/>
    </row>
    <row r="38" spans="2:11" ht="14.1" customHeight="1">
      <c r="B38" s="105"/>
      <c r="C38" s="85" t="s">
        <v>724</v>
      </c>
      <c r="D38" s="596"/>
      <c r="E38" s="614"/>
      <c r="F38" s="1178"/>
      <c r="G38" s="601"/>
      <c r="H38" s="601"/>
      <c r="I38" s="601"/>
      <c r="J38" s="601"/>
      <c r="K38" s="602"/>
    </row>
    <row r="39" spans="2:11" ht="14.1" customHeight="1">
      <c r="B39" s="110"/>
      <c r="C39" s="84" t="s">
        <v>725</v>
      </c>
      <c r="D39" s="592"/>
      <c r="E39" s="595"/>
      <c r="F39" s="1175"/>
      <c r="G39" s="589"/>
      <c r="H39" s="589"/>
      <c r="I39" s="589"/>
      <c r="J39" s="589"/>
      <c r="K39" s="600"/>
    </row>
    <row r="40" spans="2:11" ht="14.1" customHeight="1">
      <c r="B40" s="110"/>
      <c r="C40" s="86" t="s">
        <v>726</v>
      </c>
      <c r="D40" s="592"/>
      <c r="E40" s="595"/>
      <c r="F40" s="1175"/>
      <c r="G40" s="589"/>
      <c r="H40" s="589"/>
      <c r="I40" s="589"/>
      <c r="J40" s="589"/>
      <c r="K40" s="600"/>
    </row>
    <row r="41" spans="2:11" ht="6.95" customHeight="1">
      <c r="B41" s="112"/>
      <c r="C41" s="83"/>
      <c r="D41" s="130"/>
      <c r="E41" s="82"/>
      <c r="F41" s="1172"/>
      <c r="G41" s="82"/>
      <c r="H41" s="82"/>
      <c r="I41" s="82"/>
      <c r="J41" s="82"/>
      <c r="K41" s="113"/>
    </row>
    <row r="42" spans="2:11" ht="17.100000000000001" customHeight="1">
      <c r="B42" s="110"/>
      <c r="C42" s="114" t="s">
        <v>727</v>
      </c>
      <c r="D42" s="131"/>
      <c r="E42" s="94"/>
      <c r="F42" s="1173"/>
      <c r="G42" s="94"/>
      <c r="H42" s="94"/>
      <c r="I42" s="94"/>
      <c r="J42" s="94"/>
      <c r="K42" s="115"/>
    </row>
    <row r="43" spans="2:11" ht="6.95" customHeight="1">
      <c r="B43" s="117"/>
      <c r="C43" s="87"/>
      <c r="D43" s="133"/>
      <c r="E43" s="88"/>
      <c r="F43" s="1179"/>
      <c r="G43" s="88"/>
      <c r="H43" s="88"/>
      <c r="I43" s="88"/>
      <c r="J43" s="88"/>
      <c r="K43" s="118"/>
    </row>
    <row r="44" spans="2:11" ht="18.95" customHeight="1">
      <c r="B44" s="119"/>
      <c r="C44" s="120" t="s">
        <v>728</v>
      </c>
      <c r="D44" s="131"/>
      <c r="E44" s="94"/>
      <c r="F44" s="1173"/>
      <c r="G44" s="94"/>
      <c r="H44" s="94"/>
      <c r="I44" s="94"/>
      <c r="J44" s="94"/>
      <c r="K44" s="115"/>
    </row>
    <row r="45" spans="2:11" s="73" customFormat="1" ht="17.100000000000001" customHeight="1">
      <c r="B45" s="110"/>
      <c r="C45" s="84" t="s">
        <v>729</v>
      </c>
      <c r="D45" s="592"/>
      <c r="E45" s="591"/>
      <c r="F45" s="1175"/>
      <c r="G45" s="589"/>
      <c r="H45" s="589"/>
      <c r="I45" s="589"/>
      <c r="J45" s="589"/>
      <c r="K45" s="600"/>
    </row>
    <row r="46" spans="2:11" s="73" customFormat="1" ht="14.1" customHeight="1">
      <c r="B46" s="110"/>
      <c r="C46" s="84" t="s">
        <v>730</v>
      </c>
      <c r="D46" s="592"/>
      <c r="E46" s="591"/>
      <c r="F46" s="1175"/>
      <c r="G46" s="589"/>
      <c r="H46" s="589"/>
      <c r="I46" s="589"/>
      <c r="J46" s="589"/>
      <c r="K46" s="600"/>
    </row>
    <row r="47" spans="2:11" ht="6.95" customHeight="1">
      <c r="B47" s="110"/>
      <c r="C47" s="89"/>
      <c r="D47" s="134"/>
      <c r="E47" s="90"/>
      <c r="F47" s="1180"/>
      <c r="G47" s="90"/>
      <c r="H47" s="90"/>
      <c r="I47" s="90"/>
      <c r="J47" s="90"/>
      <c r="K47" s="121"/>
    </row>
    <row r="48" spans="2:11" ht="17.100000000000001" customHeight="1">
      <c r="B48" s="110"/>
      <c r="C48" s="91" t="s">
        <v>731</v>
      </c>
      <c r="D48" s="131"/>
      <c r="E48" s="94"/>
      <c r="F48" s="1173"/>
      <c r="G48" s="94"/>
      <c r="H48" s="94"/>
      <c r="I48" s="94"/>
      <c r="J48" s="94"/>
      <c r="K48" s="115"/>
    </row>
    <row r="49" spans="2:11">
      <c r="B49" s="112"/>
      <c r="C49" s="83"/>
      <c r="D49" s="135"/>
      <c r="F49" s="1181"/>
      <c r="K49" s="122"/>
    </row>
    <row r="50" spans="2:11" ht="12.75" customHeight="1">
      <c r="B50" s="123"/>
      <c r="C50" s="92" t="s">
        <v>732</v>
      </c>
      <c r="D50" s="136"/>
      <c r="E50" s="93"/>
      <c r="F50" s="1182"/>
      <c r="G50" s="93"/>
      <c r="H50" s="93"/>
      <c r="I50" s="93"/>
      <c r="J50" s="93"/>
      <c r="K50" s="93"/>
    </row>
    <row r="51" spans="2:11" ht="12.75" customHeight="1">
      <c r="B51" s="123"/>
      <c r="C51" s="92" t="s">
        <v>733</v>
      </c>
      <c r="D51" s="136"/>
      <c r="E51" s="93"/>
      <c r="F51" s="1182"/>
      <c r="G51" s="93"/>
      <c r="H51" s="93"/>
      <c r="I51" s="93"/>
      <c r="J51" s="93"/>
      <c r="K51" s="124"/>
    </row>
    <row r="52" spans="2:11" ht="13.5" thickBot="1">
      <c r="B52" s="125"/>
      <c r="C52" s="126" t="s">
        <v>734</v>
      </c>
      <c r="D52" s="137"/>
      <c r="E52" s="127"/>
      <c r="F52" s="1183"/>
      <c r="G52" s="127"/>
      <c r="H52" s="127"/>
      <c r="I52" s="127"/>
      <c r="J52" s="127"/>
      <c r="K52" s="128"/>
    </row>
    <row r="53" spans="2:11" ht="13.5" thickBot="1"/>
    <row r="54" spans="2:11" ht="13.5" thickBot="1">
      <c r="B54" s="890"/>
      <c r="C54" s="892" t="s">
        <v>697</v>
      </c>
      <c r="D54" s="891"/>
      <c r="E54" s="891"/>
      <c r="F54" s="893"/>
      <c r="G54" s="893"/>
      <c r="H54" s="893"/>
      <c r="I54" s="893"/>
      <c r="J54" s="893"/>
      <c r="K54" s="894"/>
    </row>
    <row r="57" spans="2:11">
      <c r="B57" s="910" t="s">
        <v>735</v>
      </c>
    </row>
    <row r="58" spans="2:11">
      <c r="B58" s="913"/>
      <c r="C58" s="913" t="s">
        <v>736</v>
      </c>
      <c r="D58" s="914"/>
      <c r="E58" s="914"/>
      <c r="F58" s="914"/>
      <c r="G58" s="914"/>
      <c r="H58" s="914"/>
      <c r="I58" s="914"/>
      <c r="J58" s="914"/>
      <c r="K58" s="914"/>
    </row>
    <row r="59" spans="2:11">
      <c r="C59" s="911" t="s">
        <v>144</v>
      </c>
      <c r="D59" s="281"/>
      <c r="E59" s="281"/>
      <c r="F59" s="281"/>
      <c r="G59" s="281"/>
      <c r="H59" s="281"/>
      <c r="I59" s="281"/>
      <c r="J59" s="281"/>
      <c r="K59" s="281"/>
    </row>
    <row r="60" spans="2:11">
      <c r="C60" s="911" t="s">
        <v>737</v>
      </c>
      <c r="D60" s="281"/>
      <c r="E60" s="281"/>
      <c r="F60" s="281"/>
      <c r="G60" s="281"/>
      <c r="H60" s="281"/>
      <c r="I60" s="281"/>
      <c r="J60" s="281"/>
      <c r="K60" s="281"/>
    </row>
    <row r="61" spans="2:11">
      <c r="C61" s="911" t="s">
        <v>738</v>
      </c>
      <c r="D61" s="281"/>
      <c r="E61" s="281"/>
      <c r="F61" s="281"/>
      <c r="G61" s="281"/>
      <c r="H61" s="281"/>
      <c r="I61" s="281"/>
      <c r="J61" s="281"/>
      <c r="K61" s="281"/>
    </row>
    <row r="62" spans="2:11">
      <c r="B62" s="915"/>
      <c r="C62" s="915" t="s">
        <v>739</v>
      </c>
      <c r="D62" s="916"/>
      <c r="E62" s="916"/>
      <c r="F62" s="916"/>
      <c r="G62" s="916"/>
      <c r="H62" s="916"/>
      <c r="I62" s="916"/>
      <c r="J62" s="916"/>
      <c r="K62" s="916"/>
    </row>
    <row r="63" spans="2:11">
      <c r="C63" s="73" t="s">
        <v>145</v>
      </c>
      <c r="D63" s="912"/>
      <c r="E63" s="912"/>
      <c r="F63" s="912"/>
      <c r="G63" s="912"/>
      <c r="H63" s="912"/>
      <c r="I63" s="912"/>
      <c r="J63" s="912"/>
      <c r="K63" s="912"/>
    </row>
    <row r="64" spans="2:11">
      <c r="C64" s="911" t="s">
        <v>144</v>
      </c>
      <c r="D64" s="281"/>
      <c r="E64" s="281"/>
      <c r="F64" s="281"/>
      <c r="G64" s="281"/>
      <c r="H64" s="281"/>
      <c r="I64" s="281"/>
      <c r="J64" s="281"/>
      <c r="K64" s="281"/>
    </row>
    <row r="65" spans="3:11">
      <c r="C65" s="911" t="s">
        <v>740</v>
      </c>
      <c r="D65" s="281"/>
      <c r="E65" s="281"/>
      <c r="F65" s="281"/>
      <c r="G65" s="281"/>
      <c r="H65" s="281"/>
      <c r="I65" s="281"/>
      <c r="J65" s="281"/>
      <c r="K65" s="281"/>
    </row>
    <row r="66" spans="3:11">
      <c r="C66" s="915" t="s">
        <v>741</v>
      </c>
      <c r="D66" s="917"/>
      <c r="E66" s="917"/>
      <c r="F66" s="917"/>
      <c r="G66" s="917"/>
      <c r="H66" s="917"/>
      <c r="I66" s="917"/>
      <c r="J66" s="917"/>
      <c r="K66" s="917"/>
    </row>
  </sheetData>
  <mergeCells count="1">
    <mergeCell ref="B3:D4"/>
  </mergeCells>
  <conditionalFormatting sqref="D6 F6">
    <cfRule type="cellIs" dxfId="6" priority="7" operator="equal">
      <formula>"HIDE"</formula>
    </cfRule>
  </conditionalFormatting>
  <conditionalFormatting sqref="F6">
    <cfRule type="cellIs" dxfId="5" priority="6" operator="equal">
      <formula>"HIDE"</formula>
    </cfRule>
  </conditionalFormatting>
  <conditionalFormatting sqref="G6:K6">
    <cfRule type="cellIs" dxfId="4" priority="5" operator="equal">
      <formula>"HIDE"</formula>
    </cfRule>
  </conditionalFormatting>
  <conditionalFormatting sqref="G6:K6">
    <cfRule type="cellIs" dxfId="3" priority="4" operator="equal">
      <formula>"HIDE"</formula>
    </cfRule>
  </conditionalFormatting>
  <conditionalFormatting sqref="E6">
    <cfRule type="cellIs" dxfId="2" priority="3" operator="equal">
      <formula>"HIDE"</formula>
    </cfRule>
  </conditionalFormatting>
  <conditionalFormatting sqref="D66:K66">
    <cfRule type="containsText" dxfId="1" priority="1" operator="containsText" text="TRUE">
      <formula>NOT(ISERROR(SEARCH("TRUE",D66)))</formula>
    </cfRule>
    <cfRule type="containsText" dxfId="0" priority="2" operator="containsText" text="False">
      <formula>NOT(ISERROR(SEARCH("False",D66)))</formula>
    </cfRule>
  </conditionalFormatting>
  <hyperlinks>
    <hyperlink ref="C2" location="TOC!A1" display="Retour à la table des matières" xr:uid="{00000000-0004-0000-0C00-000000000000}"/>
    <hyperlink ref="D2" location="Consignes!A1" display="CONSIGNES" xr:uid="{00000000-0004-0000-0C00-000001000000}"/>
  </hyperlinks>
  <printOptions horizontalCentered="1"/>
  <pageMargins left="0.19685039370078741" right="0.19685039370078741" top="0.47244094488188981" bottom="0.19685039370078741" header="0.31496062992125984" footer="0.11811023622047245"/>
  <pageSetup paperSize="9" scale="85" orientation="landscape" useFirstPageNumber="1" verticalDpi="4294967292" r:id="rId1"/>
  <headerFooter alignWithMargins="0">
    <oddFooter>&amp;C&amp;9&amp;A&amp;R&amp;8FIN/MVE-&amp;F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tabColor rgb="FF00B050"/>
  </sheetPr>
  <dimension ref="A1:AG20"/>
  <sheetViews>
    <sheetView showGridLines="0" topLeftCell="A4" zoomScale="80" zoomScaleNormal="80" workbookViewId="0">
      <selection activeCell="F23" sqref="F23"/>
    </sheetView>
  </sheetViews>
  <sheetFormatPr baseColWidth="10" defaultColWidth="10.85546875" defaultRowHeight="14.25"/>
  <cols>
    <col min="1" max="1" width="3.140625" style="161" customWidth="1"/>
    <col min="2" max="3" width="19.140625" style="161" customWidth="1"/>
    <col min="4" max="28" width="13.7109375" style="161" customWidth="1"/>
    <col min="29" max="16384" width="10.85546875" style="161"/>
  </cols>
  <sheetData>
    <row r="1" spans="1:33" ht="15">
      <c r="B1" s="240" t="s">
        <v>151</v>
      </c>
      <c r="C1" s="240"/>
      <c r="E1" s="1316" t="s">
        <v>152</v>
      </c>
      <c r="F1" s="1317" t="s">
        <v>150</v>
      </c>
    </row>
    <row r="2" spans="1:33" s="194" customFormat="1">
      <c r="A2" s="161"/>
      <c r="B2" s="1477" t="s">
        <v>676</v>
      </c>
      <c r="C2" s="1477"/>
      <c r="D2" s="1477"/>
      <c r="E2" s="1477"/>
    </row>
    <row r="3" spans="1:33" s="194" customFormat="1">
      <c r="A3" s="161"/>
      <c r="B3" s="1477"/>
      <c r="C3" s="1477"/>
      <c r="D3" s="1477"/>
      <c r="E3" s="1477"/>
    </row>
    <row r="4" spans="1:33" ht="15" thickBot="1"/>
    <row r="5" spans="1:33" ht="14.45" customHeight="1">
      <c r="B5" s="1198"/>
      <c r="C5" s="1187"/>
      <c r="D5" s="1506" t="s">
        <v>154</v>
      </c>
      <c r="E5" s="1507"/>
      <c r="F5" s="1507"/>
      <c r="G5" s="1508"/>
      <c r="H5" s="1506" t="s">
        <v>358</v>
      </c>
      <c r="I5" s="1507"/>
      <c r="J5" s="1508"/>
      <c r="K5" s="1509" t="s">
        <v>359</v>
      </c>
      <c r="L5" s="1507"/>
      <c r="M5" s="1510"/>
      <c r="N5" s="1511" t="s">
        <v>360</v>
      </c>
      <c r="O5" s="1504"/>
      <c r="P5" s="1512"/>
      <c r="Q5" s="1503" t="s">
        <v>361</v>
      </c>
      <c r="R5" s="1504"/>
      <c r="S5" s="1505"/>
      <c r="T5" s="1503" t="s">
        <v>362</v>
      </c>
      <c r="U5" s="1504"/>
      <c r="V5" s="1505"/>
      <c r="W5" s="1503" t="s">
        <v>363</v>
      </c>
      <c r="X5" s="1504"/>
      <c r="Y5" s="1505"/>
      <c r="Z5" s="1503" t="s">
        <v>364</v>
      </c>
      <c r="AA5" s="1504"/>
      <c r="AB5" s="1505"/>
    </row>
    <row r="6" spans="1:33" ht="59.25" customHeight="1">
      <c r="B6" s="1199"/>
      <c r="C6" s="1188" t="s">
        <v>677</v>
      </c>
      <c r="D6" s="1190" t="s">
        <v>678</v>
      </c>
      <c r="E6" s="1184" t="s">
        <v>679</v>
      </c>
      <c r="F6" s="1184" t="s">
        <v>680</v>
      </c>
      <c r="G6" s="1191" t="s">
        <v>681</v>
      </c>
      <c r="H6" s="1190" t="s">
        <v>679</v>
      </c>
      <c r="I6" s="1184" t="s">
        <v>680</v>
      </c>
      <c r="J6" s="1191" t="s">
        <v>681</v>
      </c>
      <c r="K6" s="1189" t="s">
        <v>679</v>
      </c>
      <c r="L6" s="1184" t="s">
        <v>680</v>
      </c>
      <c r="M6" s="1186" t="s">
        <v>681</v>
      </c>
      <c r="N6" s="1185" t="s">
        <v>679</v>
      </c>
      <c r="O6" s="219" t="s">
        <v>680</v>
      </c>
      <c r="P6" s="1192" t="s">
        <v>681</v>
      </c>
      <c r="Q6" s="1193" t="s">
        <v>679</v>
      </c>
      <c r="R6" s="219" t="s">
        <v>680</v>
      </c>
      <c r="S6" s="220" t="s">
        <v>681</v>
      </c>
      <c r="T6" s="1193" t="s">
        <v>679</v>
      </c>
      <c r="U6" s="219" t="s">
        <v>680</v>
      </c>
      <c r="V6" s="220" t="s">
        <v>681</v>
      </c>
      <c r="W6" s="1193" t="s">
        <v>679</v>
      </c>
      <c r="X6" s="219" t="s">
        <v>680</v>
      </c>
      <c r="Y6" s="220" t="s">
        <v>681</v>
      </c>
      <c r="Z6" s="1193" t="s">
        <v>679</v>
      </c>
      <c r="AA6" s="219" t="s">
        <v>680</v>
      </c>
      <c r="AB6" s="220" t="s">
        <v>681</v>
      </c>
    </row>
    <row r="7" spans="1:33" ht="17.45" customHeight="1">
      <c r="B7" s="223" t="s">
        <v>682</v>
      </c>
      <c r="C7" s="279" t="s">
        <v>683</v>
      </c>
      <c r="D7" s="1318"/>
      <c r="E7" s="1319"/>
      <c r="F7" s="1319"/>
      <c r="G7" s="1320">
        <f>SUM(D7:F7)</f>
        <v>0</v>
      </c>
      <c r="H7" s="1318"/>
      <c r="I7" s="1319"/>
      <c r="J7" s="1320">
        <f>SUM(G7:I7)</f>
        <v>0</v>
      </c>
      <c r="K7" s="1321"/>
      <c r="L7" s="1321"/>
      <c r="M7" s="1322">
        <f t="shared" ref="M7:M15" si="0">SUM(J7:L7)</f>
        <v>0</v>
      </c>
      <c r="N7" s="1321"/>
      <c r="O7" s="1321"/>
      <c r="P7" s="1323">
        <f>SUM(M7:O7)</f>
        <v>0</v>
      </c>
      <c r="Q7" s="1324"/>
      <c r="R7" s="1321"/>
      <c r="S7" s="1320">
        <f>SUM(P7:R7)</f>
        <v>0</v>
      </c>
      <c r="T7" s="1324"/>
      <c r="U7" s="1321"/>
      <c r="V7" s="1320">
        <f>SUM(S7:U7)</f>
        <v>0</v>
      </c>
      <c r="W7" s="1324"/>
      <c r="X7" s="1321"/>
      <c r="Y7" s="1320">
        <f>SUM(V7:X7)</f>
        <v>0</v>
      </c>
      <c r="Z7" s="1324"/>
      <c r="AA7" s="1321"/>
      <c r="AB7" s="1320">
        <f>SUM(Y7:AA7)</f>
        <v>0</v>
      </c>
    </row>
    <row r="8" spans="1:33" ht="17.45" customHeight="1">
      <c r="B8" s="221" t="s">
        <v>684</v>
      </c>
      <c r="C8" s="237" t="s">
        <v>683</v>
      </c>
      <c r="D8" s="1325"/>
      <c r="E8" s="1326"/>
      <c r="F8" s="1326"/>
      <c r="G8" s="1327">
        <f t="shared" ref="G8:G17" si="1">SUM(D8:F8)</f>
        <v>0</v>
      </c>
      <c r="H8" s="1325"/>
      <c r="I8" s="1326"/>
      <c r="J8" s="1327">
        <f t="shared" ref="J8:J17" si="2">SUM(G8:I8)</f>
        <v>0</v>
      </c>
      <c r="K8" s="1328"/>
      <c r="L8" s="1328"/>
      <c r="M8" s="1329">
        <f t="shared" si="0"/>
        <v>0</v>
      </c>
      <c r="N8" s="1328"/>
      <c r="O8" s="1328"/>
      <c r="P8" s="1330">
        <f t="shared" ref="P8:P17" si="3">SUM(M8:O8)</f>
        <v>0</v>
      </c>
      <c r="Q8" s="1331"/>
      <c r="R8" s="1328"/>
      <c r="S8" s="1327">
        <f t="shared" ref="S8:S17" si="4">SUM(P8:R8)</f>
        <v>0</v>
      </c>
      <c r="T8" s="1331"/>
      <c r="U8" s="1328"/>
      <c r="V8" s="1327">
        <f t="shared" ref="V8:V17" si="5">SUM(S8:U8)</f>
        <v>0</v>
      </c>
      <c r="W8" s="1331"/>
      <c r="X8" s="1328"/>
      <c r="Y8" s="1327">
        <f t="shared" ref="Y8:Y17" si="6">SUM(V8:X8)</f>
        <v>0</v>
      </c>
      <c r="Z8" s="1331"/>
      <c r="AA8" s="1328"/>
      <c r="AB8" s="1327">
        <f t="shared" ref="AB8:AB17" si="7">SUM(Y8:AA8)</f>
        <v>0</v>
      </c>
    </row>
    <row r="9" spans="1:33" ht="17.45" customHeight="1">
      <c r="B9" s="221" t="s">
        <v>685</v>
      </c>
      <c r="C9" s="237" t="s">
        <v>686</v>
      </c>
      <c r="D9" s="1325"/>
      <c r="E9" s="1326"/>
      <c r="F9" s="1326"/>
      <c r="G9" s="1327">
        <f t="shared" si="1"/>
        <v>0</v>
      </c>
      <c r="H9" s="1325"/>
      <c r="I9" s="1326"/>
      <c r="J9" s="1327">
        <f t="shared" si="2"/>
        <v>0</v>
      </c>
      <c r="K9" s="1328"/>
      <c r="L9" s="1328"/>
      <c r="M9" s="1329">
        <f t="shared" si="0"/>
        <v>0</v>
      </c>
      <c r="N9" s="1328"/>
      <c r="O9" s="1328"/>
      <c r="P9" s="1330">
        <f t="shared" si="3"/>
        <v>0</v>
      </c>
      <c r="Q9" s="1331"/>
      <c r="R9" s="1328"/>
      <c r="S9" s="1327">
        <f t="shared" si="4"/>
        <v>0</v>
      </c>
      <c r="T9" s="1331"/>
      <c r="U9" s="1328"/>
      <c r="V9" s="1327">
        <f t="shared" si="5"/>
        <v>0</v>
      </c>
      <c r="W9" s="1331"/>
      <c r="X9" s="1328"/>
      <c r="Y9" s="1327">
        <f t="shared" si="6"/>
        <v>0</v>
      </c>
      <c r="Z9" s="1331"/>
      <c r="AA9" s="1328"/>
      <c r="AB9" s="1327">
        <f t="shared" si="7"/>
        <v>0</v>
      </c>
    </row>
    <row r="10" spans="1:33" ht="17.45" customHeight="1">
      <c r="B10" s="221" t="s">
        <v>687</v>
      </c>
      <c r="C10" s="237" t="s">
        <v>683</v>
      </c>
      <c r="D10" s="1325"/>
      <c r="E10" s="1326"/>
      <c r="F10" s="1326"/>
      <c r="G10" s="1327">
        <f t="shared" si="1"/>
        <v>0</v>
      </c>
      <c r="H10" s="1325"/>
      <c r="I10" s="1326"/>
      <c r="J10" s="1327">
        <f t="shared" si="2"/>
        <v>0</v>
      </c>
      <c r="K10" s="1328"/>
      <c r="L10" s="1328"/>
      <c r="M10" s="1329">
        <f t="shared" si="0"/>
        <v>0</v>
      </c>
      <c r="N10" s="1328"/>
      <c r="O10" s="1328"/>
      <c r="P10" s="1330">
        <f t="shared" si="3"/>
        <v>0</v>
      </c>
      <c r="Q10" s="1331"/>
      <c r="R10" s="1328"/>
      <c r="S10" s="1327">
        <f t="shared" si="4"/>
        <v>0</v>
      </c>
      <c r="T10" s="1331"/>
      <c r="U10" s="1328"/>
      <c r="V10" s="1327">
        <f t="shared" si="5"/>
        <v>0</v>
      </c>
      <c r="W10" s="1331"/>
      <c r="X10" s="1328"/>
      <c r="Y10" s="1327">
        <f t="shared" si="6"/>
        <v>0</v>
      </c>
      <c r="Z10" s="1331"/>
      <c r="AA10" s="1328"/>
      <c r="AB10" s="1327">
        <f t="shared" si="7"/>
        <v>0</v>
      </c>
    </row>
    <row r="11" spans="1:33" ht="17.45" customHeight="1">
      <c r="B11" s="221" t="s">
        <v>688</v>
      </c>
      <c r="C11" s="237" t="s">
        <v>686</v>
      </c>
      <c r="D11" s="1325"/>
      <c r="E11" s="1326"/>
      <c r="F11" s="1326"/>
      <c r="G11" s="1327">
        <f t="shared" si="1"/>
        <v>0</v>
      </c>
      <c r="H11" s="1325"/>
      <c r="I11" s="1326"/>
      <c r="J11" s="1327">
        <f t="shared" si="2"/>
        <v>0</v>
      </c>
      <c r="K11" s="1328"/>
      <c r="L11" s="1328"/>
      <c r="M11" s="1329">
        <f t="shared" si="0"/>
        <v>0</v>
      </c>
      <c r="N11" s="1328"/>
      <c r="O11" s="1328"/>
      <c r="P11" s="1330">
        <f t="shared" si="3"/>
        <v>0</v>
      </c>
      <c r="Q11" s="1331"/>
      <c r="R11" s="1328"/>
      <c r="S11" s="1327">
        <f t="shared" si="4"/>
        <v>0</v>
      </c>
      <c r="T11" s="1331"/>
      <c r="U11" s="1328"/>
      <c r="V11" s="1327">
        <f t="shared" si="5"/>
        <v>0</v>
      </c>
      <c r="W11" s="1331"/>
      <c r="X11" s="1328"/>
      <c r="Y11" s="1327">
        <f t="shared" si="6"/>
        <v>0</v>
      </c>
      <c r="Z11" s="1331"/>
      <c r="AA11" s="1328"/>
      <c r="AB11" s="1327">
        <f t="shared" si="7"/>
        <v>0</v>
      </c>
    </row>
    <row r="12" spans="1:33" ht="17.45" customHeight="1">
      <c r="B12" s="221" t="s">
        <v>689</v>
      </c>
      <c r="C12" s="237" t="s">
        <v>683</v>
      </c>
      <c r="D12" s="1325"/>
      <c r="E12" s="1326"/>
      <c r="F12" s="1326"/>
      <c r="G12" s="1327">
        <f t="shared" si="1"/>
        <v>0</v>
      </c>
      <c r="H12" s="1325"/>
      <c r="I12" s="1326"/>
      <c r="J12" s="1327">
        <f t="shared" si="2"/>
        <v>0</v>
      </c>
      <c r="K12" s="1328"/>
      <c r="L12" s="1328"/>
      <c r="M12" s="1329">
        <f t="shared" si="0"/>
        <v>0</v>
      </c>
      <c r="N12" s="1328"/>
      <c r="O12" s="1328"/>
      <c r="P12" s="1330">
        <f t="shared" si="3"/>
        <v>0</v>
      </c>
      <c r="Q12" s="1331"/>
      <c r="R12" s="1328"/>
      <c r="S12" s="1327">
        <f t="shared" si="4"/>
        <v>0</v>
      </c>
      <c r="T12" s="1331"/>
      <c r="U12" s="1328"/>
      <c r="V12" s="1327">
        <f t="shared" si="5"/>
        <v>0</v>
      </c>
      <c r="W12" s="1331"/>
      <c r="X12" s="1328"/>
      <c r="Y12" s="1327">
        <f t="shared" si="6"/>
        <v>0</v>
      </c>
      <c r="Z12" s="1331"/>
      <c r="AA12" s="1328"/>
      <c r="AB12" s="1327">
        <f t="shared" si="7"/>
        <v>0</v>
      </c>
    </row>
    <row r="13" spans="1:33" ht="17.45" customHeight="1">
      <c r="B13" s="221" t="s">
        <v>690</v>
      </c>
      <c r="C13" s="237" t="s">
        <v>683</v>
      </c>
      <c r="D13" s="1325"/>
      <c r="E13" s="1326"/>
      <c r="F13" s="1326"/>
      <c r="G13" s="1327">
        <f t="shared" si="1"/>
        <v>0</v>
      </c>
      <c r="H13" s="1325"/>
      <c r="I13" s="1326"/>
      <c r="J13" s="1327">
        <f t="shared" si="2"/>
        <v>0</v>
      </c>
      <c r="K13" s="1328"/>
      <c r="L13" s="1328"/>
      <c r="M13" s="1329">
        <f t="shared" si="0"/>
        <v>0</v>
      </c>
      <c r="N13" s="1328"/>
      <c r="O13" s="1328"/>
      <c r="P13" s="1330">
        <f t="shared" si="3"/>
        <v>0</v>
      </c>
      <c r="Q13" s="1331"/>
      <c r="R13" s="1328"/>
      <c r="S13" s="1327">
        <f t="shared" si="4"/>
        <v>0</v>
      </c>
      <c r="T13" s="1331"/>
      <c r="U13" s="1328"/>
      <c r="V13" s="1327">
        <f t="shared" si="5"/>
        <v>0</v>
      </c>
      <c r="W13" s="1331"/>
      <c r="X13" s="1328"/>
      <c r="Y13" s="1327">
        <f t="shared" si="6"/>
        <v>0</v>
      </c>
      <c r="Z13" s="1331"/>
      <c r="AA13" s="1328"/>
      <c r="AB13" s="1327">
        <f t="shared" si="7"/>
        <v>0</v>
      </c>
    </row>
    <row r="14" spans="1:33" ht="17.45" customHeight="1">
      <c r="B14" s="221" t="s">
        <v>691</v>
      </c>
      <c r="C14" s="237" t="s">
        <v>686</v>
      </c>
      <c r="D14" s="1325"/>
      <c r="E14" s="1326"/>
      <c r="F14" s="1326"/>
      <c r="G14" s="1327">
        <f t="shared" si="1"/>
        <v>0</v>
      </c>
      <c r="H14" s="1325"/>
      <c r="I14" s="1326"/>
      <c r="J14" s="1327">
        <f t="shared" si="2"/>
        <v>0</v>
      </c>
      <c r="K14" s="1328"/>
      <c r="L14" s="1328"/>
      <c r="M14" s="1329">
        <f t="shared" si="0"/>
        <v>0</v>
      </c>
      <c r="N14" s="1328"/>
      <c r="O14" s="1328"/>
      <c r="P14" s="1330">
        <f t="shared" si="3"/>
        <v>0</v>
      </c>
      <c r="Q14" s="1331"/>
      <c r="R14" s="1328"/>
      <c r="S14" s="1327">
        <f t="shared" si="4"/>
        <v>0</v>
      </c>
      <c r="T14" s="1331"/>
      <c r="U14" s="1328"/>
      <c r="V14" s="1327">
        <f t="shared" si="5"/>
        <v>0</v>
      </c>
      <c r="W14" s="1331"/>
      <c r="X14" s="1328"/>
      <c r="Y14" s="1327">
        <f t="shared" si="6"/>
        <v>0</v>
      </c>
      <c r="Z14" s="1331"/>
      <c r="AA14" s="1328"/>
      <c r="AB14" s="1327">
        <f t="shared" si="7"/>
        <v>0</v>
      </c>
    </row>
    <row r="15" spans="1:33" ht="17.45" customHeight="1">
      <c r="B15" s="221" t="s">
        <v>692</v>
      </c>
      <c r="C15" s="237" t="s">
        <v>686</v>
      </c>
      <c r="D15" s="1325"/>
      <c r="E15" s="1326"/>
      <c r="F15" s="1326"/>
      <c r="G15" s="1327">
        <f t="shared" si="1"/>
        <v>0</v>
      </c>
      <c r="H15" s="1325"/>
      <c r="I15" s="1326"/>
      <c r="J15" s="1327">
        <f t="shared" si="2"/>
        <v>0</v>
      </c>
      <c r="K15" s="1328"/>
      <c r="L15" s="1328"/>
      <c r="M15" s="1329">
        <f t="shared" si="0"/>
        <v>0</v>
      </c>
      <c r="N15" s="1328"/>
      <c r="O15" s="1328"/>
      <c r="P15" s="1330">
        <f t="shared" si="3"/>
        <v>0</v>
      </c>
      <c r="Q15" s="1331"/>
      <c r="R15" s="1328"/>
      <c r="S15" s="1327">
        <f t="shared" si="4"/>
        <v>0</v>
      </c>
      <c r="T15" s="1331"/>
      <c r="U15" s="1328"/>
      <c r="V15" s="1327">
        <f t="shared" si="5"/>
        <v>0</v>
      </c>
      <c r="W15" s="1331"/>
      <c r="X15" s="1328"/>
      <c r="Y15" s="1327">
        <f t="shared" si="6"/>
        <v>0</v>
      </c>
      <c r="Z15" s="1331"/>
      <c r="AA15" s="1328"/>
      <c r="AB15" s="1327">
        <f t="shared" si="7"/>
        <v>0</v>
      </c>
    </row>
    <row r="16" spans="1:33" s="273" customFormat="1" ht="12.75">
      <c r="A16" s="277" t="s">
        <v>172</v>
      </c>
      <c r="B16" s="162"/>
      <c r="C16" s="289"/>
      <c r="D16" s="1332"/>
      <c r="E16" s="1333"/>
      <c r="F16" s="1333"/>
      <c r="G16" s="1334"/>
      <c r="H16" s="1332"/>
      <c r="I16" s="1333"/>
      <c r="J16" s="1334"/>
      <c r="K16" s="1333"/>
      <c r="L16" s="1333"/>
      <c r="M16" s="1335"/>
      <c r="N16" s="1333"/>
      <c r="O16" s="1333"/>
      <c r="P16" s="1333"/>
      <c r="Q16" s="1332"/>
      <c r="R16" s="1333"/>
      <c r="S16" s="1334"/>
      <c r="T16" s="1332"/>
      <c r="U16" s="1333"/>
      <c r="V16" s="1336"/>
      <c r="W16" s="1337"/>
      <c r="X16" s="1338"/>
      <c r="Y16" s="1336"/>
      <c r="Z16" s="1337"/>
      <c r="AA16" s="1338"/>
      <c r="AB16" s="1336"/>
      <c r="AC16" s="271"/>
      <c r="AD16" s="271"/>
      <c r="AE16" s="271"/>
      <c r="AF16" s="271"/>
      <c r="AG16" s="297"/>
    </row>
    <row r="17" spans="1:28" ht="17.45" customHeight="1" thickBot="1">
      <c r="A17" s="277" t="s">
        <v>172</v>
      </c>
      <c r="B17" s="222" t="s">
        <v>693</v>
      </c>
      <c r="C17" s="280" t="s">
        <v>686</v>
      </c>
      <c r="D17" s="1339"/>
      <c r="E17" s="1340"/>
      <c r="F17" s="1340"/>
      <c r="G17" s="1341">
        <f t="shared" si="1"/>
        <v>0</v>
      </c>
      <c r="H17" s="1339"/>
      <c r="I17" s="1340"/>
      <c r="J17" s="1341">
        <f t="shared" si="2"/>
        <v>0</v>
      </c>
      <c r="K17" s="1342"/>
      <c r="L17" s="1342"/>
      <c r="M17" s="1343">
        <f>SUM(J17:L17)</f>
        <v>0</v>
      </c>
      <c r="N17" s="1342"/>
      <c r="O17" s="1342"/>
      <c r="P17" s="1344">
        <f t="shared" si="3"/>
        <v>0</v>
      </c>
      <c r="Q17" s="1345"/>
      <c r="R17" s="1342"/>
      <c r="S17" s="1341">
        <f t="shared" si="4"/>
        <v>0</v>
      </c>
      <c r="T17" s="1345"/>
      <c r="U17" s="1342"/>
      <c r="V17" s="1341">
        <f t="shared" si="5"/>
        <v>0</v>
      </c>
      <c r="W17" s="1345"/>
      <c r="X17" s="1342"/>
      <c r="Y17" s="1341">
        <f t="shared" si="6"/>
        <v>0</v>
      </c>
      <c r="Z17" s="1345"/>
      <c r="AA17" s="1342"/>
      <c r="AB17" s="1341">
        <f t="shared" si="7"/>
        <v>0</v>
      </c>
    </row>
    <row r="18" spans="1:28" s="1194" customFormat="1" ht="17.45" customHeight="1">
      <c r="B18" s="1195"/>
      <c r="C18" s="1195"/>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row>
    <row r="19" spans="1:28" s="241" customFormat="1" ht="15.75" thickBot="1">
      <c r="B19" s="1197" t="s">
        <v>164</v>
      </c>
      <c r="C19" s="1197"/>
      <c r="D19" s="1197">
        <f t="shared" ref="D19:AB19" si="8">SUM(D7:D17)</f>
        <v>0</v>
      </c>
      <c r="E19" s="1197">
        <f t="shared" si="8"/>
        <v>0</v>
      </c>
      <c r="F19" s="1197">
        <f t="shared" si="8"/>
        <v>0</v>
      </c>
      <c r="G19" s="1197">
        <f t="shared" si="8"/>
        <v>0</v>
      </c>
      <c r="H19" s="1197">
        <f t="shared" si="8"/>
        <v>0</v>
      </c>
      <c r="I19" s="1197">
        <f t="shared" si="8"/>
        <v>0</v>
      </c>
      <c r="J19" s="1197">
        <f t="shared" si="8"/>
        <v>0</v>
      </c>
      <c r="K19" s="1197">
        <f t="shared" si="8"/>
        <v>0</v>
      </c>
      <c r="L19" s="1197">
        <f t="shared" si="8"/>
        <v>0</v>
      </c>
      <c r="M19" s="1197">
        <f t="shared" si="8"/>
        <v>0</v>
      </c>
      <c r="N19" s="1197">
        <f t="shared" si="8"/>
        <v>0</v>
      </c>
      <c r="O19" s="1197">
        <f t="shared" si="8"/>
        <v>0</v>
      </c>
      <c r="P19" s="1197">
        <f t="shared" si="8"/>
        <v>0</v>
      </c>
      <c r="Q19" s="1197">
        <f t="shared" si="8"/>
        <v>0</v>
      </c>
      <c r="R19" s="1197">
        <f t="shared" si="8"/>
        <v>0</v>
      </c>
      <c r="S19" s="1197">
        <f t="shared" si="8"/>
        <v>0</v>
      </c>
      <c r="T19" s="1197">
        <f t="shared" si="8"/>
        <v>0</v>
      </c>
      <c r="U19" s="1197">
        <f t="shared" si="8"/>
        <v>0</v>
      </c>
      <c r="V19" s="1197">
        <f t="shared" si="8"/>
        <v>0</v>
      </c>
      <c r="W19" s="1197">
        <f t="shared" si="8"/>
        <v>0</v>
      </c>
      <c r="X19" s="1197">
        <f t="shared" si="8"/>
        <v>0</v>
      </c>
      <c r="Y19" s="1197">
        <f t="shared" si="8"/>
        <v>0</v>
      </c>
      <c r="Z19" s="1197">
        <f t="shared" si="8"/>
        <v>0</v>
      </c>
      <c r="AA19" s="1197">
        <f t="shared" si="8"/>
        <v>0</v>
      </c>
      <c r="AB19" s="1197">
        <f t="shared" si="8"/>
        <v>0</v>
      </c>
    </row>
    <row r="20" spans="1:28" ht="15" thickTop="1"/>
  </sheetData>
  <mergeCells count="9">
    <mergeCell ref="W5:Y5"/>
    <mergeCell ref="Z5:AB5"/>
    <mergeCell ref="B2:E3"/>
    <mergeCell ref="D5:G5"/>
    <mergeCell ref="H5:J5"/>
    <mergeCell ref="K5:M5"/>
    <mergeCell ref="N5:P5"/>
    <mergeCell ref="Q5:S5"/>
    <mergeCell ref="T5:V5"/>
  </mergeCells>
  <dataValidations count="1">
    <dataValidation type="list" allowBlank="1" showInputMessage="1" showErrorMessage="1" sqref="C7:C18" xr:uid="{00000000-0002-0000-0D00-000000000000}">
      <formula1>"Récurrente,Exceptionnelle"</formula1>
    </dataValidation>
  </dataValidations>
  <hyperlinks>
    <hyperlink ref="B1" location="TOC!A1" display="Retour à la table des matières" xr:uid="{00000000-0004-0000-0D00-000000000000}"/>
    <hyperlink ref="E1" location="Consignes!A1" display="CONSIGNES" xr:uid="{00000000-0004-0000-0D00-000001000000}"/>
  </hyperlink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ublished="0" codeName="Sheet19">
    <tabColor rgb="FF00B050"/>
  </sheetPr>
  <dimension ref="A1:K121"/>
  <sheetViews>
    <sheetView showGridLines="0" topLeftCell="A2" zoomScale="80" zoomScaleNormal="80" workbookViewId="0">
      <pane xSplit="3" ySplit="6" topLeftCell="D55" activePane="bottomRight" state="frozen"/>
      <selection activeCell="J29" sqref="J29"/>
      <selection pane="topRight" activeCell="J29" sqref="J29"/>
      <selection pane="bottomLeft" activeCell="J29" sqref="J29"/>
      <selection pane="bottomRight" activeCell="D27" sqref="D27:F44"/>
    </sheetView>
  </sheetViews>
  <sheetFormatPr baseColWidth="10" defaultColWidth="8.85546875" defaultRowHeight="12.75"/>
  <cols>
    <col min="1" max="1" width="4" style="227" customWidth="1"/>
    <col min="2" max="2" width="35.7109375" style="227" customWidth="1"/>
    <col min="3" max="3" width="34.85546875" style="227" bestFit="1" customWidth="1"/>
    <col min="4" max="4" width="25.42578125" style="228" customWidth="1"/>
    <col min="5" max="11" width="25.42578125" style="227" customWidth="1"/>
    <col min="12" max="12" width="27.140625" style="227" customWidth="1"/>
    <col min="13" max="16384" width="8.85546875" style="227"/>
  </cols>
  <sheetData>
    <row r="1" spans="1:11" ht="33" customHeight="1"/>
    <row r="2" spans="1:11" ht="18" customHeight="1">
      <c r="B2" s="240" t="s">
        <v>151</v>
      </c>
      <c r="D2" s="1316" t="s">
        <v>152</v>
      </c>
      <c r="E2" s="1317" t="s">
        <v>150</v>
      </c>
    </row>
    <row r="3" spans="1:11" s="235" customFormat="1" ht="16.5" customHeight="1">
      <c r="A3" s="236"/>
      <c r="B3" s="1513" t="s">
        <v>654</v>
      </c>
      <c r="C3" s="1513"/>
      <c r="D3" s="1513"/>
    </row>
    <row r="4" spans="1:11" s="235" customFormat="1" ht="16.5" customHeight="1">
      <c r="A4" s="236"/>
      <c r="B4" s="1513"/>
      <c r="C4" s="1513"/>
      <c r="D4" s="1513"/>
    </row>
    <row r="5" spans="1:11" s="236" customFormat="1" ht="16.5" customHeight="1" thickBot="1">
      <c r="B5" s="375"/>
      <c r="C5" s="375"/>
      <c r="D5" s="375"/>
    </row>
    <row r="6" spans="1:11" ht="14.45" customHeight="1" thickBot="1">
      <c r="B6" s="229"/>
      <c r="C6" s="229"/>
      <c r="D6" s="1200" t="s">
        <v>154</v>
      </c>
      <c r="E6" s="1201" t="s">
        <v>358</v>
      </c>
      <c r="F6" s="1202" t="s">
        <v>359</v>
      </c>
      <c r="G6" s="376" t="s">
        <v>360</v>
      </c>
      <c r="H6" s="376" t="s">
        <v>361</v>
      </c>
      <c r="I6" s="376" t="s">
        <v>362</v>
      </c>
      <c r="J6" s="376" t="s">
        <v>363</v>
      </c>
      <c r="K6" s="377" t="s">
        <v>364</v>
      </c>
    </row>
    <row r="7" spans="1:11" ht="50.25" customHeight="1">
      <c r="B7" s="450" t="s">
        <v>357</v>
      </c>
      <c r="C7" s="451"/>
      <c r="D7" s="1346"/>
      <c r="E7" s="1347"/>
      <c r="F7" s="1348"/>
      <c r="G7" s="1349"/>
      <c r="H7" s="1349"/>
      <c r="I7" s="1349"/>
      <c r="J7" s="1349"/>
      <c r="K7" s="1350"/>
    </row>
    <row r="8" spans="1:11" s="229" customFormat="1" ht="17.100000000000001" customHeight="1">
      <c r="A8" s="227"/>
      <c r="B8" s="452" t="s">
        <v>523</v>
      </c>
      <c r="C8" s="453"/>
      <c r="D8" s="1351"/>
      <c r="E8" s="1352"/>
      <c r="F8" s="1353"/>
      <c r="G8" s="1354"/>
      <c r="H8" s="1354"/>
      <c r="I8" s="1354"/>
      <c r="J8" s="1354"/>
      <c r="K8" s="1355"/>
    </row>
    <row r="9" spans="1:11" ht="18.95" hidden="1" customHeight="1">
      <c r="B9" s="490" t="s">
        <v>43</v>
      </c>
      <c r="C9" s="491"/>
      <c r="D9" s="1356"/>
      <c r="E9" s="1356"/>
      <c r="F9" s="1357"/>
      <c r="G9" s="1358"/>
      <c r="H9" s="1358"/>
      <c r="I9" s="1358"/>
      <c r="J9" s="1358"/>
      <c r="K9" s="1359"/>
    </row>
    <row r="10" spans="1:11" ht="18.95" hidden="1" customHeight="1">
      <c r="B10" s="492" t="s">
        <v>74</v>
      </c>
      <c r="C10" s="491"/>
      <c r="D10" s="1356"/>
      <c r="E10" s="1356"/>
      <c r="F10" s="1357"/>
      <c r="G10" s="1358"/>
      <c r="H10" s="1358"/>
      <c r="I10" s="1358"/>
      <c r="J10" s="1358"/>
      <c r="K10" s="1359"/>
    </row>
    <row r="11" spans="1:11" s="229" customFormat="1" ht="18.95" hidden="1" customHeight="1">
      <c r="B11" s="493" t="s">
        <v>44</v>
      </c>
      <c r="C11" s="494"/>
      <c r="D11" s="1360"/>
      <c r="E11" s="1360"/>
      <c r="F11" s="1361"/>
      <c r="G11" s="1362"/>
      <c r="H11" s="1362"/>
      <c r="I11" s="1362"/>
      <c r="J11" s="1362"/>
      <c r="K11" s="1363"/>
    </row>
    <row r="12" spans="1:11" s="229" customFormat="1" ht="15" hidden="1" customHeight="1">
      <c r="B12" s="493" t="s">
        <v>45</v>
      </c>
      <c r="C12" s="494"/>
      <c r="D12" s="1360"/>
      <c r="E12" s="1360"/>
      <c r="F12" s="1361"/>
      <c r="G12" s="1362"/>
      <c r="H12" s="1362"/>
      <c r="I12" s="1362"/>
      <c r="J12" s="1362"/>
      <c r="K12" s="1363"/>
    </row>
    <row r="13" spans="1:11" s="229" customFormat="1" ht="15" hidden="1" customHeight="1">
      <c r="B13" s="493" t="s">
        <v>46</v>
      </c>
      <c r="C13" s="494"/>
      <c r="D13" s="1360"/>
      <c r="E13" s="1360"/>
      <c r="F13" s="1361"/>
      <c r="G13" s="1362"/>
      <c r="H13" s="1362"/>
      <c r="I13" s="1362"/>
      <c r="J13" s="1362"/>
      <c r="K13" s="1363"/>
    </row>
    <row r="14" spans="1:11" ht="20.45" hidden="1" customHeight="1">
      <c r="A14" s="229"/>
      <c r="B14" s="493" t="s">
        <v>47</v>
      </c>
      <c r="C14" s="494"/>
      <c r="D14" s="1360"/>
      <c r="E14" s="1360"/>
      <c r="F14" s="1361"/>
      <c r="G14" s="1362"/>
      <c r="H14" s="1362"/>
      <c r="I14" s="1362"/>
      <c r="J14" s="1362"/>
      <c r="K14" s="1363"/>
    </row>
    <row r="15" spans="1:11" s="229" customFormat="1" ht="20.45" hidden="1" customHeight="1">
      <c r="A15" s="227"/>
      <c r="B15" s="495" t="s">
        <v>75</v>
      </c>
      <c r="C15" s="496"/>
      <c r="D15" s="1364">
        <f t="shared" ref="D15:E15" si="0">SUM(D11:D14)</f>
        <v>0</v>
      </c>
      <c r="E15" s="1364">
        <f t="shared" si="0"/>
        <v>0</v>
      </c>
      <c r="F15" s="1365">
        <f t="shared" ref="F15:K15" si="1">SUM(F11:F14)</f>
        <v>0</v>
      </c>
      <c r="G15" s="1364">
        <f t="shared" si="1"/>
        <v>0</v>
      </c>
      <c r="H15" s="1364">
        <f t="shared" si="1"/>
        <v>0</v>
      </c>
      <c r="I15" s="1364">
        <f t="shared" si="1"/>
        <v>0</v>
      </c>
      <c r="J15" s="1364">
        <f t="shared" si="1"/>
        <v>0</v>
      </c>
      <c r="K15" s="1366">
        <f t="shared" si="1"/>
        <v>0</v>
      </c>
    </row>
    <row r="16" spans="1:11" ht="20.45" hidden="1" customHeight="1">
      <c r="B16" s="492" t="s">
        <v>76</v>
      </c>
      <c r="C16" s="491"/>
      <c r="D16" s="1356"/>
      <c r="E16" s="1356"/>
      <c r="F16" s="1357"/>
      <c r="G16" s="1358"/>
      <c r="H16" s="1358"/>
      <c r="I16" s="1358"/>
      <c r="J16" s="1358"/>
      <c r="K16" s="1359"/>
    </row>
    <row r="17" spans="1:11" s="229" customFormat="1" ht="20.45" hidden="1" customHeight="1">
      <c r="B17" s="497" t="s">
        <v>44</v>
      </c>
      <c r="C17" s="494"/>
      <c r="D17" s="1360"/>
      <c r="E17" s="1360"/>
      <c r="F17" s="1361"/>
      <c r="G17" s="1362"/>
      <c r="H17" s="1362"/>
      <c r="I17" s="1362"/>
      <c r="J17" s="1362"/>
      <c r="K17" s="1363"/>
    </row>
    <row r="18" spans="1:11" s="229" customFormat="1" ht="20.45" hidden="1" customHeight="1">
      <c r="B18" s="497" t="s">
        <v>45</v>
      </c>
      <c r="C18" s="494"/>
      <c r="D18" s="1360"/>
      <c r="E18" s="1360"/>
      <c r="F18" s="1361"/>
      <c r="G18" s="1362"/>
      <c r="H18" s="1362"/>
      <c r="I18" s="1362"/>
      <c r="J18" s="1362"/>
      <c r="K18" s="1363"/>
    </row>
    <row r="19" spans="1:11" s="229" customFormat="1" ht="20.45" hidden="1" customHeight="1">
      <c r="B19" s="497" t="s">
        <v>46</v>
      </c>
      <c r="C19" s="494"/>
      <c r="D19" s="1360"/>
      <c r="E19" s="1360"/>
      <c r="F19" s="1361"/>
      <c r="G19" s="1362"/>
      <c r="H19" s="1362"/>
      <c r="I19" s="1362"/>
      <c r="J19" s="1362"/>
      <c r="K19" s="1363"/>
    </row>
    <row r="20" spans="1:11" ht="20.45" hidden="1" customHeight="1">
      <c r="A20" s="229"/>
      <c r="B20" s="497" t="s">
        <v>47</v>
      </c>
      <c r="C20" s="494"/>
      <c r="D20" s="1360"/>
      <c r="E20" s="1360"/>
      <c r="F20" s="1361"/>
      <c r="G20" s="1362"/>
      <c r="H20" s="1362"/>
      <c r="I20" s="1362"/>
      <c r="J20" s="1362"/>
      <c r="K20" s="1363"/>
    </row>
    <row r="21" spans="1:11" s="229" customFormat="1" ht="20.45" hidden="1" customHeight="1">
      <c r="A21" s="227"/>
      <c r="B21" s="495" t="s">
        <v>77</v>
      </c>
      <c r="C21" s="496"/>
      <c r="D21" s="1364">
        <f t="shared" ref="D21:E21" si="2">SUM(D17:D20)</f>
        <v>0</v>
      </c>
      <c r="E21" s="1364">
        <f t="shared" si="2"/>
        <v>0</v>
      </c>
      <c r="F21" s="1365">
        <f t="shared" ref="F21:K21" si="3">SUM(F17:F20)</f>
        <v>0</v>
      </c>
      <c r="G21" s="1364">
        <f t="shared" si="3"/>
        <v>0</v>
      </c>
      <c r="H21" s="1364">
        <f t="shared" si="3"/>
        <v>0</v>
      </c>
      <c r="I21" s="1364">
        <f t="shared" si="3"/>
        <v>0</v>
      </c>
      <c r="J21" s="1364">
        <f t="shared" si="3"/>
        <v>0</v>
      </c>
      <c r="K21" s="1366">
        <f t="shared" si="3"/>
        <v>0</v>
      </c>
    </row>
    <row r="22" spans="1:11" s="229" customFormat="1" ht="20.45" hidden="1" customHeight="1">
      <c r="A22" s="227"/>
      <c r="B22" s="498" t="s">
        <v>78</v>
      </c>
      <c r="C22" s="496"/>
      <c r="D22" s="1364">
        <f>SUM(D21,D15)</f>
        <v>0</v>
      </c>
      <c r="E22" s="1364">
        <f>SUM(E21,E15)</f>
        <v>0</v>
      </c>
      <c r="F22" s="1365">
        <f t="shared" ref="F22:K22" si="4">SUM(F21,F15)</f>
        <v>0</v>
      </c>
      <c r="G22" s="1364">
        <f t="shared" si="4"/>
        <v>0</v>
      </c>
      <c r="H22" s="1364">
        <f t="shared" si="4"/>
        <v>0</v>
      </c>
      <c r="I22" s="1364">
        <f t="shared" si="4"/>
        <v>0</v>
      </c>
      <c r="J22" s="1364">
        <f t="shared" si="4"/>
        <v>0</v>
      </c>
      <c r="K22" s="1366">
        <f t="shared" si="4"/>
        <v>0</v>
      </c>
    </row>
    <row r="23" spans="1:11" s="229" customFormat="1" ht="20.45" hidden="1" customHeight="1">
      <c r="B23" s="499" t="s">
        <v>48</v>
      </c>
      <c r="C23" s="500"/>
      <c r="D23" s="1367">
        <v>45</v>
      </c>
      <c r="E23" s="1367">
        <v>45</v>
      </c>
      <c r="F23" s="1368">
        <v>45</v>
      </c>
      <c r="G23" s="1369">
        <v>45</v>
      </c>
      <c r="H23" s="1369">
        <v>45</v>
      </c>
      <c r="I23" s="1369">
        <v>45</v>
      </c>
      <c r="J23" s="1369">
        <v>45</v>
      </c>
      <c r="K23" s="1370">
        <v>45</v>
      </c>
    </row>
    <row r="24" spans="1:11" s="229" customFormat="1" ht="20.45" hidden="1" customHeight="1">
      <c r="B24" s="499" t="s">
        <v>49</v>
      </c>
      <c r="C24" s="500"/>
      <c r="D24" s="1371">
        <f>D15/D23</f>
        <v>0</v>
      </c>
      <c r="E24" s="1371">
        <f>E15/E23</f>
        <v>0</v>
      </c>
      <c r="F24" s="1372">
        <f t="shared" ref="F24:K24" si="5">F15/F23</f>
        <v>0</v>
      </c>
      <c r="G24" s="1373">
        <f t="shared" si="5"/>
        <v>0</v>
      </c>
      <c r="H24" s="1373">
        <f t="shared" si="5"/>
        <v>0</v>
      </c>
      <c r="I24" s="1373">
        <f t="shared" si="5"/>
        <v>0</v>
      </c>
      <c r="J24" s="1373">
        <f t="shared" si="5"/>
        <v>0</v>
      </c>
      <c r="K24" s="1374">
        <f t="shared" si="5"/>
        <v>0</v>
      </c>
    </row>
    <row r="25" spans="1:11" s="229" customFormat="1" ht="20.45" hidden="1" customHeight="1" thickBot="1">
      <c r="B25" s="503" t="s">
        <v>50</v>
      </c>
      <c r="C25" s="504"/>
      <c r="D25" s="1375">
        <f>D24/1500</f>
        <v>0</v>
      </c>
      <c r="E25" s="1375">
        <f>E24/1500</f>
        <v>0</v>
      </c>
      <c r="F25" s="1376">
        <f t="shared" ref="F25:K25" si="6">F24/1500</f>
        <v>0</v>
      </c>
      <c r="G25" s="1375">
        <f t="shared" si="6"/>
        <v>0</v>
      </c>
      <c r="H25" s="1375">
        <f t="shared" si="6"/>
        <v>0</v>
      </c>
      <c r="I25" s="1375">
        <f t="shared" si="6"/>
        <v>0</v>
      </c>
      <c r="J25" s="1375">
        <f t="shared" si="6"/>
        <v>0</v>
      </c>
      <c r="K25" s="1377">
        <f t="shared" si="6"/>
        <v>0</v>
      </c>
    </row>
    <row r="26" spans="1:11" ht="20.45" customHeight="1">
      <c r="B26" s="454" t="s">
        <v>655</v>
      </c>
      <c r="C26" s="455"/>
      <c r="D26" s="1378"/>
      <c r="E26" s="1378"/>
      <c r="F26" s="1379"/>
      <c r="G26" s="1380"/>
      <c r="H26" s="1380"/>
      <c r="I26" s="1380"/>
      <c r="J26" s="1380"/>
      <c r="K26" s="1381"/>
    </row>
    <row r="27" spans="1:11" ht="20.45" customHeight="1">
      <c r="B27" s="456" t="s">
        <v>656</v>
      </c>
      <c r="C27" s="455"/>
      <c r="D27" s="1378"/>
      <c r="E27" s="1378"/>
      <c r="F27" s="1379"/>
      <c r="G27" s="1380"/>
      <c r="H27" s="1380"/>
      <c r="I27" s="1380"/>
      <c r="J27" s="1380"/>
      <c r="K27" s="1381"/>
    </row>
    <row r="28" spans="1:11" s="229" customFormat="1" ht="20.45" customHeight="1">
      <c r="B28" s="461" t="s">
        <v>657</v>
      </c>
      <c r="C28" s="458"/>
      <c r="D28" s="1382"/>
      <c r="E28" s="1382"/>
      <c r="F28" s="1383"/>
      <c r="G28" s="1382"/>
      <c r="H28" s="1382"/>
      <c r="I28" s="1382"/>
      <c r="J28" s="1382"/>
      <c r="K28" s="1384"/>
    </row>
    <row r="29" spans="1:11" s="229" customFormat="1" ht="20.45" customHeight="1">
      <c r="B29" s="461" t="s">
        <v>658</v>
      </c>
      <c r="C29" s="458"/>
      <c r="D29" s="1382"/>
      <c r="E29" s="1382"/>
      <c r="F29" s="1383"/>
      <c r="G29" s="1382"/>
      <c r="H29" s="1382"/>
      <c r="I29" s="1382"/>
      <c r="J29" s="1382"/>
      <c r="K29" s="1384"/>
    </row>
    <row r="30" spans="1:11" s="229" customFormat="1" ht="20.45" customHeight="1">
      <c r="B30" s="461" t="s">
        <v>659</v>
      </c>
      <c r="C30" s="458"/>
      <c r="D30" s="1382"/>
      <c r="E30" s="1382"/>
      <c r="F30" s="1383"/>
      <c r="G30" s="1382"/>
      <c r="H30" s="1382"/>
      <c r="I30" s="1382"/>
      <c r="J30" s="1382"/>
      <c r="K30" s="1384"/>
    </row>
    <row r="31" spans="1:11" ht="20.45" customHeight="1">
      <c r="A31" s="229"/>
      <c r="B31" s="461" t="s">
        <v>660</v>
      </c>
      <c r="C31" s="458"/>
      <c r="D31" s="1382"/>
      <c r="E31" s="1382"/>
      <c r="F31" s="1383"/>
      <c r="G31" s="1382"/>
      <c r="H31" s="1382"/>
      <c r="I31" s="1382"/>
      <c r="J31" s="1382"/>
      <c r="K31" s="1384"/>
    </row>
    <row r="32" spans="1:11" s="229" customFormat="1" ht="20.45" customHeight="1">
      <c r="A32" s="227"/>
      <c r="B32" s="459" t="s">
        <v>661</v>
      </c>
      <c r="C32" s="460"/>
      <c r="D32" s="1385"/>
      <c r="E32" s="1385"/>
      <c r="F32" s="1386"/>
      <c r="G32" s="1385">
        <f t="shared" ref="F32:K32" si="7">SUM(G28:G31)</f>
        <v>0</v>
      </c>
      <c r="H32" s="1385">
        <f t="shared" si="7"/>
        <v>0</v>
      </c>
      <c r="I32" s="1385">
        <f t="shared" si="7"/>
        <v>0</v>
      </c>
      <c r="J32" s="1385">
        <f t="shared" si="7"/>
        <v>0</v>
      </c>
      <c r="K32" s="1387">
        <f t="shared" si="7"/>
        <v>0</v>
      </c>
    </row>
    <row r="33" spans="1:11" ht="20.45" customHeight="1">
      <c r="B33" s="456" t="s">
        <v>662</v>
      </c>
      <c r="C33" s="455"/>
      <c r="D33" s="1380"/>
      <c r="E33" s="1380"/>
      <c r="F33" s="1379"/>
      <c r="G33" s="1380"/>
      <c r="H33" s="1380"/>
      <c r="I33" s="1380"/>
      <c r="J33" s="1380"/>
      <c r="K33" s="1381"/>
    </row>
    <row r="34" spans="1:11" s="229" customFormat="1" ht="20.45" customHeight="1">
      <c r="B34" s="461" t="s">
        <v>657</v>
      </c>
      <c r="C34" s="458"/>
      <c r="D34" s="1382"/>
      <c r="E34" s="1382"/>
      <c r="F34" s="1383"/>
      <c r="G34" s="1382"/>
      <c r="H34" s="1382"/>
      <c r="I34" s="1382"/>
      <c r="J34" s="1382"/>
      <c r="K34" s="1384"/>
    </row>
    <row r="35" spans="1:11" s="229" customFormat="1" ht="20.45" customHeight="1">
      <c r="B35" s="461" t="s">
        <v>658</v>
      </c>
      <c r="C35" s="458"/>
      <c r="D35" s="1382"/>
      <c r="E35" s="1382"/>
      <c r="F35" s="1383"/>
      <c r="G35" s="1382"/>
      <c r="H35" s="1382"/>
      <c r="I35" s="1382"/>
      <c r="J35" s="1382"/>
      <c r="K35" s="1384"/>
    </row>
    <row r="36" spans="1:11" s="229" customFormat="1" ht="20.45" customHeight="1">
      <c r="B36" s="461" t="s">
        <v>659</v>
      </c>
      <c r="C36" s="458"/>
      <c r="D36" s="1382"/>
      <c r="E36" s="1382"/>
      <c r="F36" s="1383"/>
      <c r="G36" s="1382"/>
      <c r="H36" s="1382"/>
      <c r="I36" s="1382"/>
      <c r="J36" s="1382"/>
      <c r="K36" s="1384"/>
    </row>
    <row r="37" spans="1:11" ht="20.45" customHeight="1">
      <c r="A37" s="229"/>
      <c r="B37" s="461" t="s">
        <v>660</v>
      </c>
      <c r="C37" s="458"/>
      <c r="D37" s="1382"/>
      <c r="E37" s="1382"/>
      <c r="F37" s="1383"/>
      <c r="G37" s="1382"/>
      <c r="H37" s="1382"/>
      <c r="I37" s="1382"/>
      <c r="J37" s="1382"/>
      <c r="K37" s="1384"/>
    </row>
    <row r="38" spans="1:11" s="229" customFormat="1" ht="20.45" customHeight="1">
      <c r="A38" s="227"/>
      <c r="B38" s="459" t="s">
        <v>663</v>
      </c>
      <c r="C38" s="460"/>
      <c r="D38" s="1385"/>
      <c r="E38" s="1385"/>
      <c r="F38" s="1386"/>
      <c r="G38" s="1385">
        <f t="shared" ref="F38:K38" si="8">SUM(G34:G37)</f>
        <v>0</v>
      </c>
      <c r="H38" s="1385">
        <f t="shared" si="8"/>
        <v>0</v>
      </c>
      <c r="I38" s="1385">
        <f t="shared" si="8"/>
        <v>0</v>
      </c>
      <c r="J38" s="1385">
        <f t="shared" si="8"/>
        <v>0</v>
      </c>
      <c r="K38" s="1387">
        <f t="shared" si="8"/>
        <v>0</v>
      </c>
    </row>
    <row r="39" spans="1:11" s="229" customFormat="1" ht="20.45" customHeight="1">
      <c r="A39" s="227"/>
      <c r="B39" s="462" t="s">
        <v>664</v>
      </c>
      <c r="C39" s="460"/>
      <c r="D39" s="1385"/>
      <c r="E39" s="1385"/>
      <c r="F39" s="1386"/>
      <c r="G39" s="1385">
        <f t="shared" ref="F39:K39" si="9">SUM(G38,G32)</f>
        <v>0</v>
      </c>
      <c r="H39" s="1385">
        <f t="shared" si="9"/>
        <v>0</v>
      </c>
      <c r="I39" s="1385">
        <f t="shared" si="9"/>
        <v>0</v>
      </c>
      <c r="J39" s="1385">
        <f t="shared" si="9"/>
        <v>0</v>
      </c>
      <c r="K39" s="1387">
        <f t="shared" si="9"/>
        <v>0</v>
      </c>
    </row>
    <row r="40" spans="1:11" s="229" customFormat="1" ht="20.45" customHeight="1">
      <c r="B40" s="463" t="s">
        <v>665</v>
      </c>
      <c r="C40" s="464"/>
      <c r="D40" s="1388"/>
      <c r="E40" s="1388"/>
      <c r="F40" s="1389"/>
      <c r="G40" s="1388"/>
      <c r="H40" s="1388"/>
      <c r="I40" s="1388"/>
      <c r="J40" s="1388"/>
      <c r="K40" s="1390"/>
    </row>
    <row r="41" spans="1:11" s="229" customFormat="1" ht="20.45" customHeight="1">
      <c r="B41" s="463" t="s">
        <v>666</v>
      </c>
      <c r="C41" s="464"/>
      <c r="D41" s="1391"/>
      <c r="E41" s="1391"/>
      <c r="F41" s="1392"/>
      <c r="G41" s="1391"/>
      <c r="H41" s="1391"/>
      <c r="I41" s="1391"/>
      <c r="J41" s="1391"/>
      <c r="K41" s="1393"/>
    </row>
    <row r="42" spans="1:11" s="229" customFormat="1" ht="20.45" customHeight="1" thickBot="1">
      <c r="B42" s="465" t="s">
        <v>667</v>
      </c>
      <c r="C42" s="466"/>
      <c r="D42" s="1394"/>
      <c r="E42" s="1394"/>
      <c r="F42" s="1395"/>
      <c r="G42" s="1394"/>
      <c r="H42" s="1394"/>
      <c r="I42" s="1394"/>
      <c r="J42" s="1394"/>
      <c r="K42" s="1396"/>
    </row>
    <row r="43" spans="1:11" ht="20.45" customHeight="1" thickTop="1">
      <c r="B43" s="454" t="s">
        <v>668</v>
      </c>
      <c r="C43" s="455"/>
      <c r="D43" s="1380"/>
      <c r="E43" s="1380"/>
      <c r="F43" s="1379"/>
      <c r="G43" s="1380"/>
      <c r="H43" s="1380"/>
      <c r="I43" s="1380"/>
      <c r="J43" s="1380"/>
      <c r="K43" s="1381"/>
    </row>
    <row r="44" spans="1:11" s="229" customFormat="1" ht="20.45" customHeight="1">
      <c r="B44" s="457" t="s">
        <v>657</v>
      </c>
      <c r="C44" s="458"/>
      <c r="D44" s="1382"/>
      <c r="E44" s="1382"/>
      <c r="F44" s="1383"/>
      <c r="G44" s="1382"/>
      <c r="H44" s="1382"/>
      <c r="I44" s="1382"/>
      <c r="J44" s="1382"/>
      <c r="K44" s="1384"/>
    </row>
    <row r="45" spans="1:11" ht="20.45" customHeight="1">
      <c r="A45" s="229"/>
      <c r="B45" s="457" t="s">
        <v>658</v>
      </c>
      <c r="C45" s="458"/>
      <c r="D45" s="1382"/>
      <c r="E45" s="1382"/>
      <c r="F45" s="1383"/>
      <c r="G45" s="1382"/>
      <c r="H45" s="1382"/>
      <c r="I45" s="1382"/>
      <c r="J45" s="1382"/>
      <c r="K45" s="1384"/>
    </row>
    <row r="46" spans="1:11" s="229" customFormat="1" ht="20.45" customHeight="1">
      <c r="B46" s="457" t="s">
        <v>659</v>
      </c>
      <c r="C46" s="458"/>
      <c r="D46" s="1382"/>
      <c r="E46" s="1382"/>
      <c r="F46" s="1383"/>
      <c r="G46" s="1382"/>
      <c r="H46" s="1382"/>
      <c r="I46" s="1382"/>
      <c r="J46" s="1382"/>
      <c r="K46" s="1384"/>
    </row>
    <row r="47" spans="1:11" s="229" customFormat="1" ht="20.45" customHeight="1">
      <c r="B47" s="457" t="s">
        <v>660</v>
      </c>
      <c r="C47" s="458"/>
      <c r="D47" s="1382"/>
      <c r="E47" s="1382"/>
      <c r="F47" s="1383"/>
      <c r="G47" s="1382"/>
      <c r="H47" s="1382"/>
      <c r="I47" s="1382"/>
      <c r="J47" s="1382"/>
      <c r="K47" s="1384"/>
    </row>
    <row r="48" spans="1:11" s="229" customFormat="1" ht="20.45" customHeight="1">
      <c r="A48" s="227"/>
      <c r="B48" s="469" t="s">
        <v>669</v>
      </c>
      <c r="C48" s="460"/>
      <c r="D48" s="1385"/>
      <c r="E48" s="1385"/>
      <c r="F48" s="1386"/>
      <c r="G48" s="1385">
        <f t="shared" ref="G48:K48" si="10">SUM(G44:G47)</f>
        <v>0</v>
      </c>
      <c r="H48" s="1385">
        <f t="shared" si="10"/>
        <v>0</v>
      </c>
      <c r="I48" s="1385">
        <f t="shared" si="10"/>
        <v>0</v>
      </c>
      <c r="J48" s="1385">
        <f t="shared" si="10"/>
        <v>0</v>
      </c>
      <c r="K48" s="1387">
        <f t="shared" si="10"/>
        <v>0</v>
      </c>
    </row>
    <row r="49" spans="1:11" s="229" customFormat="1" ht="20.45" customHeight="1">
      <c r="B49" s="463" t="s">
        <v>665</v>
      </c>
      <c r="C49" s="464"/>
      <c r="D49" s="1397"/>
      <c r="E49" s="1397"/>
      <c r="F49" s="1398"/>
      <c r="G49" s="1397"/>
      <c r="H49" s="1397"/>
      <c r="I49" s="1397"/>
      <c r="J49" s="1397"/>
      <c r="K49" s="1399"/>
    </row>
    <row r="50" spans="1:11" s="229" customFormat="1" ht="20.45" customHeight="1" thickBot="1">
      <c r="A50" s="227"/>
      <c r="B50" s="469" t="s">
        <v>670</v>
      </c>
      <c r="C50" s="455"/>
      <c r="D50" s="1400"/>
      <c r="E50" s="1400"/>
      <c r="F50" s="1401"/>
      <c r="G50" s="1400"/>
      <c r="H50" s="1400"/>
      <c r="I50" s="1400"/>
      <c r="J50" s="1400"/>
      <c r="K50" s="1402"/>
    </row>
    <row r="51" spans="1:11" s="229" customFormat="1" ht="20.45" customHeight="1" thickTop="1">
      <c r="B51" s="470" t="s">
        <v>580</v>
      </c>
      <c r="C51" s="471"/>
      <c r="D51" s="1403"/>
      <c r="E51" s="1403"/>
      <c r="F51" s="1404"/>
      <c r="G51" s="1403">
        <f t="shared" ref="G51:K51" si="11">G48+G50</f>
        <v>0</v>
      </c>
      <c r="H51" s="1403">
        <f t="shared" si="11"/>
        <v>0</v>
      </c>
      <c r="I51" s="1403">
        <f t="shared" si="11"/>
        <v>0</v>
      </c>
      <c r="J51" s="1403">
        <f t="shared" si="11"/>
        <v>0</v>
      </c>
      <c r="K51" s="1405">
        <f t="shared" si="11"/>
        <v>0</v>
      </c>
    </row>
    <row r="52" spans="1:11" s="229" customFormat="1" ht="20.45" customHeight="1">
      <c r="B52" s="452" t="s">
        <v>671</v>
      </c>
      <c r="C52" s="472"/>
      <c r="D52" s="473"/>
      <c r="E52" s="473"/>
      <c r="F52" s="1206"/>
      <c r="G52" s="473"/>
      <c r="H52" s="473"/>
      <c r="I52" s="473"/>
      <c r="J52" s="473"/>
      <c r="K52" s="474"/>
    </row>
    <row r="53" spans="1:11" s="229" customFormat="1" ht="20.45" customHeight="1">
      <c r="B53" s="475" t="s">
        <v>672</v>
      </c>
      <c r="D53" s="467"/>
      <c r="E53" s="467"/>
      <c r="F53" s="1205"/>
      <c r="G53" s="467"/>
      <c r="H53" s="467"/>
      <c r="I53" s="467"/>
      <c r="J53" s="467"/>
      <c r="K53" s="468"/>
    </row>
    <row r="54" spans="1:11" s="229" customFormat="1" ht="20.45" customHeight="1">
      <c r="B54" s="475"/>
      <c r="C54" s="476" t="s">
        <v>166</v>
      </c>
      <c r="D54" s="467"/>
      <c r="E54" s="467"/>
      <c r="F54" s="1205"/>
      <c r="G54" s="467"/>
      <c r="H54" s="467"/>
      <c r="I54" s="467"/>
      <c r="J54" s="467"/>
      <c r="K54" s="468"/>
    </row>
    <row r="55" spans="1:11" s="229" customFormat="1" ht="20.45" customHeight="1">
      <c r="B55" s="475"/>
      <c r="C55" s="477" t="s">
        <v>167</v>
      </c>
      <c r="D55" s="478"/>
      <c r="E55" s="478"/>
      <c r="F55" s="1207"/>
      <c r="G55" s="478"/>
      <c r="H55" s="478"/>
      <c r="I55" s="478"/>
      <c r="J55" s="478"/>
      <c r="K55" s="479"/>
    </row>
    <row r="56" spans="1:11" s="229" customFormat="1" ht="20.45" customHeight="1">
      <c r="B56" s="475"/>
      <c r="C56" s="477" t="s">
        <v>168</v>
      </c>
      <c r="D56" s="478"/>
      <c r="E56" s="478"/>
      <c r="F56" s="1207"/>
      <c r="G56" s="478"/>
      <c r="H56" s="478"/>
      <c r="I56" s="478"/>
      <c r="J56" s="478"/>
      <c r="K56" s="479"/>
    </row>
    <row r="57" spans="1:11" s="229" customFormat="1" ht="20.45" customHeight="1">
      <c r="B57" s="475"/>
      <c r="C57" s="476" t="s">
        <v>169</v>
      </c>
      <c r="D57" s="467"/>
      <c r="E57" s="467"/>
      <c r="F57" s="1205"/>
      <c r="G57" s="467"/>
      <c r="H57" s="467"/>
      <c r="I57" s="467"/>
      <c r="J57" s="467"/>
      <c r="K57" s="468"/>
    </row>
    <row r="58" spans="1:11" s="229" customFormat="1" ht="20.45" customHeight="1">
      <c r="B58" s="475"/>
      <c r="C58" s="476" t="s">
        <v>170</v>
      </c>
      <c r="D58" s="467"/>
      <c r="E58" s="467"/>
      <c r="F58" s="1205"/>
      <c r="G58" s="467"/>
      <c r="H58" s="467"/>
      <c r="I58" s="467"/>
      <c r="J58" s="467"/>
      <c r="K58" s="468"/>
    </row>
    <row r="59" spans="1:11" s="229" customFormat="1" ht="20.45" customHeight="1">
      <c r="B59" s="475"/>
      <c r="C59" s="505" t="s">
        <v>673</v>
      </c>
      <c r="D59" s="506"/>
      <c r="E59" s="506"/>
      <c r="F59" s="1208"/>
      <c r="G59" s="506"/>
      <c r="H59" s="506"/>
      <c r="I59" s="506"/>
      <c r="J59" s="506"/>
      <c r="K59" s="507"/>
    </row>
    <row r="60" spans="1:11" s="995" customFormat="1" ht="20.45" customHeight="1">
      <c r="B60" s="996"/>
      <c r="C60" s="997" t="s">
        <v>674</v>
      </c>
      <c r="D60" s="998"/>
      <c r="E60" s="998"/>
      <c r="F60" s="1209"/>
      <c r="G60" s="998"/>
      <c r="H60" s="998"/>
      <c r="I60" s="998"/>
      <c r="J60" s="998"/>
      <c r="K60" s="999"/>
    </row>
    <row r="61" spans="1:11" s="229" customFormat="1" ht="20.45" customHeight="1">
      <c r="B61" s="475" t="s">
        <v>176</v>
      </c>
      <c r="D61" s="501"/>
      <c r="E61" s="501"/>
      <c r="F61" s="1203"/>
      <c r="G61" s="501"/>
      <c r="H61" s="501"/>
      <c r="I61" s="501"/>
      <c r="J61" s="501"/>
      <c r="K61" s="502"/>
    </row>
    <row r="62" spans="1:11">
      <c r="A62" s="229"/>
      <c r="B62" s="480"/>
      <c r="C62" s="471"/>
      <c r="D62" s="481"/>
      <c r="E62" s="481"/>
      <c r="F62" s="1210"/>
      <c r="G62" s="481"/>
      <c r="H62" s="481"/>
      <c r="I62" s="481"/>
      <c r="J62" s="481"/>
      <c r="K62" s="482"/>
    </row>
    <row r="63" spans="1:11">
      <c r="A63" s="229"/>
      <c r="B63" s="469" t="s">
        <v>675</v>
      </c>
      <c r="C63" s="483"/>
      <c r="D63" s="230"/>
      <c r="E63" s="230"/>
      <c r="F63" s="1204"/>
      <c r="G63" s="230"/>
      <c r="H63" s="230"/>
      <c r="I63" s="230"/>
      <c r="J63" s="230"/>
      <c r="K63" s="231"/>
    </row>
    <row r="64" spans="1:11" ht="13.5" thickBot="1">
      <c r="A64" s="229"/>
      <c r="B64" s="469" t="s">
        <v>594</v>
      </c>
      <c r="C64" s="484"/>
      <c r="D64" s="485"/>
      <c r="E64" s="485"/>
      <c r="F64" s="1211"/>
      <c r="G64" s="485"/>
      <c r="H64" s="485"/>
      <c r="I64" s="485"/>
      <c r="J64" s="485"/>
      <c r="K64" s="232"/>
    </row>
    <row r="65" spans="1:11" ht="14.25" thickTop="1" thickBot="1">
      <c r="A65" s="229"/>
      <c r="B65" s="486" t="s">
        <v>523</v>
      </c>
      <c r="C65" s="487"/>
      <c r="D65" s="233"/>
      <c r="E65" s="233"/>
      <c r="F65" s="1212"/>
      <c r="G65" s="233"/>
      <c r="H65" s="233"/>
      <c r="I65" s="233"/>
      <c r="J65" s="233"/>
      <c r="K65" s="234"/>
    </row>
    <row r="66" spans="1:11">
      <c r="B66" s="488"/>
      <c r="C66" s="488"/>
      <c r="D66" s="489"/>
      <c r="E66" s="488"/>
      <c r="F66" s="488"/>
      <c r="G66" s="488"/>
      <c r="H66" s="488"/>
      <c r="I66" s="488"/>
      <c r="J66" s="488"/>
      <c r="K66" s="488"/>
    </row>
    <row r="67" spans="1:11">
      <c r="B67" s="488"/>
      <c r="C67" s="488"/>
      <c r="D67" s="489"/>
      <c r="E67" s="488"/>
      <c r="F67" s="488"/>
      <c r="G67" s="488"/>
      <c r="H67" s="488"/>
      <c r="I67" s="488"/>
      <c r="J67" s="488"/>
      <c r="K67" s="488"/>
    </row>
    <row r="68" spans="1:11">
      <c r="B68" s="488"/>
      <c r="C68" s="488"/>
      <c r="D68" s="489"/>
      <c r="E68" s="488"/>
      <c r="F68" s="488"/>
      <c r="G68" s="488"/>
      <c r="H68" s="488"/>
      <c r="I68" s="488"/>
      <c r="J68" s="488"/>
      <c r="K68" s="488"/>
    </row>
    <row r="69" spans="1:11">
      <c r="B69" s="488"/>
      <c r="C69" s="488"/>
      <c r="D69" s="489"/>
      <c r="E69" s="488"/>
      <c r="F69" s="488"/>
      <c r="G69" s="488"/>
      <c r="H69" s="488"/>
      <c r="I69" s="488"/>
      <c r="J69" s="488"/>
      <c r="K69" s="488"/>
    </row>
    <row r="70" spans="1:11">
      <c r="B70" s="488"/>
      <c r="C70" s="488"/>
      <c r="D70" s="489"/>
      <c r="E70" s="488"/>
      <c r="F70" s="488"/>
      <c r="G70" s="488"/>
      <c r="H70" s="488"/>
      <c r="I70" s="488"/>
      <c r="J70" s="488"/>
      <c r="K70" s="488"/>
    </row>
    <row r="71" spans="1:11">
      <c r="B71" s="488"/>
      <c r="C71" s="488"/>
      <c r="D71" s="489"/>
      <c r="E71" s="488"/>
      <c r="F71" s="488"/>
      <c r="G71" s="488"/>
      <c r="H71" s="488"/>
      <c r="I71" s="488"/>
      <c r="J71" s="488"/>
      <c r="K71" s="488"/>
    </row>
    <row r="72" spans="1:11">
      <c r="B72" s="488"/>
      <c r="C72" s="488"/>
      <c r="D72" s="489"/>
      <c r="E72" s="488"/>
      <c r="F72" s="488"/>
      <c r="G72" s="488"/>
      <c r="H72" s="488"/>
      <c r="I72" s="488"/>
      <c r="J72" s="488"/>
      <c r="K72" s="488"/>
    </row>
    <row r="73" spans="1:11">
      <c r="B73" s="488"/>
      <c r="C73" s="488"/>
      <c r="D73" s="489"/>
      <c r="E73" s="488"/>
      <c r="F73" s="488"/>
      <c r="G73" s="488"/>
      <c r="H73" s="488"/>
      <c r="I73" s="488"/>
      <c r="J73" s="488"/>
      <c r="K73" s="488"/>
    </row>
    <row r="74" spans="1:11">
      <c r="B74" s="488"/>
      <c r="C74" s="488"/>
      <c r="D74" s="489"/>
      <c r="E74" s="488"/>
      <c r="F74" s="488"/>
      <c r="G74" s="488"/>
      <c r="H74" s="488"/>
      <c r="I74" s="488"/>
      <c r="J74" s="488"/>
      <c r="K74" s="488"/>
    </row>
    <row r="75" spans="1:11">
      <c r="B75" s="488"/>
      <c r="C75" s="488"/>
      <c r="D75" s="489"/>
      <c r="E75" s="488"/>
      <c r="F75" s="488"/>
      <c r="G75" s="488"/>
      <c r="H75" s="488"/>
      <c r="I75" s="488"/>
      <c r="J75" s="488"/>
      <c r="K75" s="488"/>
    </row>
    <row r="76" spans="1:11">
      <c r="B76" s="488"/>
      <c r="C76" s="488"/>
      <c r="D76" s="489"/>
      <c r="E76" s="488"/>
      <c r="F76" s="488"/>
      <c r="G76" s="488"/>
      <c r="H76" s="488"/>
      <c r="I76" s="488"/>
      <c r="J76" s="488"/>
      <c r="K76" s="488"/>
    </row>
    <row r="77" spans="1:11">
      <c r="B77" s="488"/>
      <c r="C77" s="488"/>
      <c r="D77" s="489"/>
      <c r="E77" s="488"/>
      <c r="F77" s="488"/>
      <c r="G77" s="488"/>
      <c r="H77" s="488"/>
      <c r="I77" s="488"/>
      <c r="J77" s="488"/>
      <c r="K77" s="488"/>
    </row>
    <row r="78" spans="1:11">
      <c r="B78" s="488"/>
      <c r="C78" s="488"/>
      <c r="D78" s="489"/>
      <c r="E78" s="488"/>
      <c r="F78" s="488"/>
      <c r="G78" s="488"/>
      <c r="H78" s="488"/>
      <c r="I78" s="488"/>
      <c r="J78" s="488"/>
      <c r="K78" s="488"/>
    </row>
    <row r="79" spans="1:11">
      <c r="B79" s="488"/>
      <c r="C79" s="488"/>
      <c r="D79" s="489"/>
      <c r="E79" s="488"/>
      <c r="F79" s="488"/>
      <c r="G79" s="488"/>
      <c r="H79" s="488"/>
      <c r="I79" s="488"/>
      <c r="J79" s="488"/>
      <c r="K79" s="488"/>
    </row>
    <row r="80" spans="1:11">
      <c r="B80" s="488"/>
      <c r="C80" s="488"/>
      <c r="D80" s="489"/>
      <c r="E80" s="488"/>
      <c r="F80" s="488"/>
      <c r="G80" s="488"/>
      <c r="H80" s="488"/>
      <c r="I80" s="488"/>
      <c r="J80" s="488"/>
      <c r="K80" s="488"/>
    </row>
    <row r="81" spans="2:11">
      <c r="B81" s="488"/>
      <c r="C81" s="488"/>
      <c r="D81" s="489"/>
      <c r="E81" s="488"/>
      <c r="F81" s="488"/>
      <c r="G81" s="488"/>
      <c r="H81" s="488"/>
      <c r="I81" s="488"/>
      <c r="J81" s="488"/>
      <c r="K81" s="488"/>
    </row>
    <row r="82" spans="2:11">
      <c r="B82" s="488"/>
      <c r="C82" s="488"/>
      <c r="D82" s="489"/>
      <c r="E82" s="488"/>
      <c r="F82" s="488"/>
      <c r="G82" s="488"/>
      <c r="H82" s="488"/>
      <c r="I82" s="488"/>
      <c r="J82" s="488"/>
      <c r="K82" s="488"/>
    </row>
    <row r="83" spans="2:11">
      <c r="B83" s="488"/>
      <c r="C83" s="488"/>
      <c r="D83" s="489"/>
      <c r="E83" s="488"/>
      <c r="F83" s="488"/>
      <c r="G83" s="488"/>
      <c r="H83" s="488"/>
      <c r="I83" s="488"/>
      <c r="J83" s="488"/>
      <c r="K83" s="488"/>
    </row>
    <row r="84" spans="2:11">
      <c r="B84" s="488"/>
      <c r="C84" s="488"/>
      <c r="D84" s="489"/>
      <c r="E84" s="488"/>
      <c r="F84" s="488"/>
      <c r="G84" s="488"/>
      <c r="H84" s="488"/>
      <c r="I84" s="488"/>
      <c r="J84" s="488"/>
      <c r="K84" s="488"/>
    </row>
    <row r="85" spans="2:11">
      <c r="B85" s="488"/>
      <c r="C85" s="488"/>
      <c r="D85" s="489"/>
      <c r="E85" s="488"/>
      <c r="F85" s="488"/>
      <c r="G85" s="488"/>
      <c r="H85" s="488"/>
      <c r="I85" s="488"/>
      <c r="J85" s="488"/>
      <c r="K85" s="488"/>
    </row>
    <row r="86" spans="2:11">
      <c r="B86" s="488"/>
      <c r="C86" s="488"/>
      <c r="D86" s="489"/>
      <c r="E86" s="488"/>
      <c r="F86" s="488"/>
      <c r="G86" s="488"/>
      <c r="H86" s="488"/>
      <c r="I86" s="488"/>
      <c r="J86" s="488"/>
      <c r="K86" s="488"/>
    </row>
    <row r="87" spans="2:11">
      <c r="B87" s="488"/>
      <c r="C87" s="488"/>
      <c r="D87" s="489"/>
      <c r="E87" s="488"/>
      <c r="F87" s="488"/>
      <c r="G87" s="488"/>
      <c r="H87" s="488"/>
      <c r="I87" s="488"/>
      <c r="J87" s="488"/>
      <c r="K87" s="488"/>
    </row>
    <row r="88" spans="2:11">
      <c r="B88" s="488"/>
      <c r="C88" s="488"/>
      <c r="D88" s="489"/>
      <c r="E88" s="488"/>
      <c r="F88" s="488"/>
      <c r="G88" s="488"/>
      <c r="H88" s="488"/>
      <c r="I88" s="488"/>
      <c r="J88" s="488"/>
      <c r="K88" s="488"/>
    </row>
    <row r="89" spans="2:11">
      <c r="B89" s="488"/>
      <c r="C89" s="488"/>
      <c r="D89" s="489"/>
      <c r="E89" s="488"/>
      <c r="F89" s="488"/>
      <c r="G89" s="488"/>
      <c r="H89" s="488"/>
      <c r="I89" s="488"/>
      <c r="J89" s="488"/>
      <c r="K89" s="488"/>
    </row>
    <row r="90" spans="2:11">
      <c r="B90" s="488"/>
      <c r="C90" s="488"/>
      <c r="D90" s="489"/>
      <c r="E90" s="488"/>
      <c r="F90" s="488"/>
      <c r="G90" s="488"/>
      <c r="H90" s="488"/>
      <c r="I90" s="488"/>
      <c r="J90" s="488"/>
      <c r="K90" s="488"/>
    </row>
    <row r="91" spans="2:11">
      <c r="B91" s="488"/>
      <c r="C91" s="488"/>
      <c r="D91" s="489"/>
      <c r="E91" s="488"/>
      <c r="F91" s="488"/>
      <c r="G91" s="488"/>
      <c r="H91" s="488"/>
      <c r="I91" s="488"/>
      <c r="J91" s="488"/>
      <c r="K91" s="488"/>
    </row>
    <row r="92" spans="2:11">
      <c r="B92" s="488"/>
      <c r="C92" s="488"/>
      <c r="D92" s="489"/>
      <c r="E92" s="488"/>
      <c r="F92" s="488"/>
      <c r="G92" s="488"/>
      <c r="H92" s="488"/>
      <c r="I92" s="488"/>
      <c r="J92" s="488"/>
      <c r="K92" s="488"/>
    </row>
    <row r="93" spans="2:11">
      <c r="B93" s="488"/>
      <c r="C93" s="488"/>
      <c r="D93" s="489"/>
      <c r="E93" s="488"/>
      <c r="F93" s="488"/>
      <c r="G93" s="488"/>
      <c r="H93" s="488"/>
      <c r="I93" s="488"/>
      <c r="J93" s="488"/>
      <c r="K93" s="488"/>
    </row>
    <row r="94" spans="2:11">
      <c r="B94" s="488"/>
      <c r="C94" s="488"/>
      <c r="D94" s="489"/>
      <c r="E94" s="488"/>
      <c r="F94" s="488"/>
      <c r="G94" s="488"/>
      <c r="H94" s="488"/>
      <c r="I94" s="488"/>
      <c r="J94" s="488"/>
      <c r="K94" s="488"/>
    </row>
    <row r="95" spans="2:11">
      <c r="B95" s="488"/>
      <c r="C95" s="488"/>
      <c r="D95" s="489"/>
      <c r="E95" s="488"/>
      <c r="F95" s="488"/>
      <c r="G95" s="488"/>
      <c r="H95" s="488"/>
      <c r="I95" s="488"/>
      <c r="J95" s="488"/>
      <c r="K95" s="488"/>
    </row>
    <row r="96" spans="2:11">
      <c r="B96" s="488"/>
      <c r="C96" s="488"/>
      <c r="D96" s="489"/>
      <c r="E96" s="488"/>
      <c r="F96" s="488"/>
      <c r="G96" s="488"/>
      <c r="H96" s="488"/>
      <c r="I96" s="488"/>
      <c r="J96" s="488"/>
      <c r="K96" s="488"/>
    </row>
    <row r="97" spans="2:11">
      <c r="B97" s="488"/>
      <c r="C97" s="488"/>
      <c r="D97" s="489"/>
      <c r="E97" s="488"/>
      <c r="F97" s="488"/>
      <c r="G97" s="488"/>
      <c r="H97" s="488"/>
      <c r="I97" s="488"/>
      <c r="J97" s="488"/>
      <c r="K97" s="488"/>
    </row>
    <row r="98" spans="2:11">
      <c r="B98" s="488"/>
      <c r="C98" s="488"/>
      <c r="D98" s="489"/>
      <c r="E98" s="488"/>
      <c r="F98" s="488"/>
      <c r="G98" s="488"/>
      <c r="H98" s="488"/>
      <c r="I98" s="488"/>
      <c r="J98" s="488"/>
      <c r="K98" s="488"/>
    </row>
    <row r="99" spans="2:11">
      <c r="B99" s="488"/>
      <c r="C99" s="488"/>
      <c r="D99" s="489"/>
      <c r="E99" s="488"/>
      <c r="F99" s="488"/>
      <c r="G99" s="488"/>
      <c r="H99" s="488"/>
      <c r="I99" s="488"/>
      <c r="J99" s="488"/>
      <c r="K99" s="488"/>
    </row>
    <row r="100" spans="2:11">
      <c r="B100" s="488"/>
      <c r="C100" s="488"/>
      <c r="D100" s="489"/>
      <c r="E100" s="488"/>
      <c r="F100" s="488"/>
      <c r="G100" s="488"/>
      <c r="H100" s="488"/>
      <c r="I100" s="488"/>
      <c r="J100" s="488"/>
      <c r="K100" s="488"/>
    </row>
    <row r="101" spans="2:11">
      <c r="B101" s="488"/>
      <c r="C101" s="488"/>
      <c r="D101" s="489"/>
      <c r="E101" s="488"/>
      <c r="F101" s="488"/>
      <c r="G101" s="488"/>
      <c r="H101" s="488"/>
      <c r="I101" s="488"/>
      <c r="J101" s="488"/>
      <c r="K101" s="488"/>
    </row>
    <row r="102" spans="2:11">
      <c r="B102" s="488"/>
      <c r="C102" s="488"/>
      <c r="D102" s="489"/>
      <c r="E102" s="488"/>
      <c r="F102" s="488"/>
      <c r="G102" s="488"/>
      <c r="H102" s="488"/>
      <c r="I102" s="488"/>
      <c r="J102" s="488"/>
      <c r="K102" s="488"/>
    </row>
    <row r="103" spans="2:11">
      <c r="B103" s="488"/>
      <c r="C103" s="488"/>
      <c r="D103" s="489"/>
      <c r="E103" s="488"/>
      <c r="F103" s="488"/>
      <c r="G103" s="488"/>
      <c r="H103" s="488"/>
      <c r="I103" s="488"/>
      <c r="J103" s="488"/>
      <c r="K103" s="488"/>
    </row>
    <row r="104" spans="2:11">
      <c r="B104" s="488"/>
      <c r="C104" s="488"/>
      <c r="D104" s="489"/>
      <c r="E104" s="488"/>
      <c r="F104" s="488"/>
      <c r="G104" s="488"/>
      <c r="H104" s="488"/>
      <c r="I104" s="488"/>
      <c r="J104" s="488"/>
      <c r="K104" s="488"/>
    </row>
    <row r="105" spans="2:11">
      <c r="B105" s="488"/>
      <c r="C105" s="488"/>
      <c r="D105" s="489"/>
      <c r="E105" s="488"/>
      <c r="F105" s="488"/>
      <c r="G105" s="488"/>
      <c r="H105" s="488"/>
      <c r="I105" s="488"/>
      <c r="J105" s="488"/>
      <c r="K105" s="488"/>
    </row>
    <row r="106" spans="2:11">
      <c r="B106" s="488"/>
      <c r="C106" s="488"/>
      <c r="D106" s="489"/>
      <c r="E106" s="488"/>
      <c r="F106" s="488"/>
      <c r="G106" s="488"/>
      <c r="H106" s="488"/>
      <c r="I106" s="488"/>
      <c r="J106" s="488"/>
      <c r="K106" s="488"/>
    </row>
    <row r="107" spans="2:11">
      <c r="B107" s="488"/>
      <c r="C107" s="488"/>
      <c r="D107" s="489"/>
      <c r="E107" s="488"/>
      <c r="F107" s="488"/>
      <c r="G107" s="488"/>
      <c r="H107" s="488"/>
      <c r="I107" s="488"/>
      <c r="J107" s="488"/>
      <c r="K107" s="488"/>
    </row>
    <row r="108" spans="2:11">
      <c r="B108" s="488"/>
      <c r="C108" s="488"/>
      <c r="D108" s="489"/>
      <c r="E108" s="488"/>
      <c r="F108" s="488"/>
      <c r="G108" s="488"/>
      <c r="H108" s="488"/>
      <c r="I108" s="488"/>
      <c r="J108" s="488"/>
      <c r="K108" s="488"/>
    </row>
    <row r="109" spans="2:11">
      <c r="B109" s="488"/>
      <c r="C109" s="488"/>
      <c r="D109" s="489"/>
      <c r="E109" s="488"/>
      <c r="F109" s="488"/>
      <c r="G109" s="488"/>
      <c r="H109" s="488"/>
      <c r="I109" s="488"/>
      <c r="J109" s="488"/>
      <c r="K109" s="488"/>
    </row>
    <row r="110" spans="2:11">
      <c r="B110" s="488"/>
      <c r="C110" s="488"/>
      <c r="D110" s="489"/>
      <c r="E110" s="488"/>
      <c r="F110" s="488"/>
      <c r="G110" s="488"/>
      <c r="H110" s="488"/>
      <c r="I110" s="488"/>
      <c r="J110" s="488"/>
      <c r="K110" s="488"/>
    </row>
    <row r="111" spans="2:11">
      <c r="B111" s="488"/>
      <c r="C111" s="488"/>
      <c r="D111" s="489"/>
      <c r="E111" s="488"/>
      <c r="F111" s="488"/>
      <c r="G111" s="488"/>
      <c r="H111" s="488"/>
      <c r="I111" s="488"/>
      <c r="J111" s="488"/>
      <c r="K111" s="488"/>
    </row>
    <row r="112" spans="2:11">
      <c r="B112" s="488"/>
      <c r="C112" s="488"/>
      <c r="D112" s="489"/>
      <c r="E112" s="488"/>
      <c r="F112" s="488"/>
      <c r="G112" s="488"/>
      <c r="H112" s="488"/>
      <c r="I112" s="488"/>
      <c r="J112" s="488"/>
      <c r="K112" s="488"/>
    </row>
    <row r="113" spans="2:11">
      <c r="B113" s="488"/>
      <c r="C113" s="488"/>
      <c r="D113" s="489"/>
      <c r="E113" s="488"/>
      <c r="F113" s="488"/>
      <c r="G113" s="488"/>
      <c r="H113" s="488"/>
      <c r="I113" s="488"/>
      <c r="J113" s="488"/>
      <c r="K113" s="488"/>
    </row>
    <row r="114" spans="2:11">
      <c r="B114" s="488"/>
      <c r="C114" s="488"/>
      <c r="D114" s="489"/>
      <c r="E114" s="488"/>
      <c r="F114" s="488"/>
      <c r="G114" s="488"/>
      <c r="H114" s="488"/>
      <c r="I114" s="488"/>
      <c r="J114" s="488"/>
      <c r="K114" s="488"/>
    </row>
    <row r="115" spans="2:11">
      <c r="B115" s="488"/>
      <c r="C115" s="488"/>
      <c r="D115" s="489"/>
      <c r="E115" s="488"/>
      <c r="F115" s="488"/>
      <c r="G115" s="488"/>
      <c r="H115" s="488"/>
      <c r="I115" s="488"/>
      <c r="J115" s="488"/>
      <c r="K115" s="488"/>
    </row>
    <row r="116" spans="2:11">
      <c r="B116" s="488"/>
      <c r="C116" s="488"/>
      <c r="D116" s="489"/>
      <c r="E116" s="488"/>
      <c r="F116" s="488"/>
      <c r="G116" s="488"/>
      <c r="H116" s="488"/>
      <c r="I116" s="488"/>
      <c r="J116" s="488"/>
      <c r="K116" s="488"/>
    </row>
    <row r="117" spans="2:11">
      <c r="B117" s="488"/>
      <c r="C117" s="488"/>
      <c r="D117" s="489"/>
      <c r="E117" s="488"/>
      <c r="F117" s="488"/>
      <c r="G117" s="488"/>
      <c r="H117" s="488"/>
      <c r="I117" s="488"/>
      <c r="J117" s="488"/>
      <c r="K117" s="488"/>
    </row>
    <row r="118" spans="2:11">
      <c r="B118" s="488"/>
      <c r="C118" s="488"/>
      <c r="D118" s="489"/>
      <c r="E118" s="488"/>
      <c r="F118" s="488"/>
      <c r="G118" s="488"/>
      <c r="H118" s="488"/>
      <c r="I118" s="488"/>
      <c r="J118" s="488"/>
      <c r="K118" s="488"/>
    </row>
    <row r="119" spans="2:11">
      <c r="B119" s="488"/>
      <c r="C119" s="488"/>
      <c r="D119" s="489"/>
      <c r="E119" s="488"/>
      <c r="F119" s="488"/>
      <c r="G119" s="488"/>
      <c r="H119" s="488"/>
      <c r="I119" s="488"/>
      <c r="J119" s="488"/>
      <c r="K119" s="488"/>
    </row>
    <row r="120" spans="2:11">
      <c r="B120" s="488"/>
      <c r="C120" s="488"/>
      <c r="D120" s="489"/>
      <c r="E120" s="488"/>
      <c r="F120" s="488"/>
      <c r="G120" s="488"/>
      <c r="H120" s="488"/>
      <c r="I120" s="488"/>
      <c r="J120" s="488"/>
      <c r="K120" s="488"/>
    </row>
    <row r="121" spans="2:11">
      <c r="B121" s="488"/>
      <c r="C121" s="488"/>
      <c r="D121" s="489"/>
      <c r="E121" s="488"/>
      <c r="F121" s="488"/>
      <c r="G121" s="488"/>
      <c r="H121" s="488"/>
      <c r="I121" s="488"/>
      <c r="J121" s="488"/>
      <c r="K121" s="488"/>
    </row>
  </sheetData>
  <mergeCells count="1">
    <mergeCell ref="B3:D4"/>
  </mergeCells>
  <hyperlinks>
    <hyperlink ref="B2" location="TOC!A1" display="Retour à la table des matières" xr:uid="{00000000-0004-0000-0E00-000000000000}"/>
    <hyperlink ref="D2" location="Consignes!A1" display="CONSIGNES" xr:uid="{00000000-0004-0000-0E00-000001000000}"/>
  </hyperlinks>
  <printOptions horizontalCentered="1"/>
  <pageMargins left="0.15748031496062992" right="0.15748031496062992" top="0.47244094488188981" bottom="0.19685039370078741" header="0.31496062992125984" footer="0.11811023622047245"/>
  <pageSetup paperSize="9" scale="85" orientation="landscape" useFirstPageNumber="1" r:id="rId1"/>
  <headerFooter alignWithMargins="0">
    <oddFooter>&amp;C&amp;9&amp;A.&amp;P&amp;R&amp;8FIN/MVE-&amp;F</oddFooter>
  </headerFooter>
  <rowBreaks count="1" manualBreakCount="1">
    <brk id="46" max="16383"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ublished="0" codeName="Sheet13">
    <tabColor rgb="FF00B050"/>
  </sheetPr>
  <dimension ref="A1:J47"/>
  <sheetViews>
    <sheetView showGridLines="0" zoomScale="80" zoomScaleNormal="80" workbookViewId="0">
      <selection activeCell="E20" sqref="E20"/>
    </sheetView>
  </sheetViews>
  <sheetFormatPr baseColWidth="10" defaultColWidth="9.140625" defaultRowHeight="15"/>
  <cols>
    <col min="1" max="1" width="4.42578125" customWidth="1"/>
    <col min="2" max="2" width="62.140625" bestFit="1" customWidth="1"/>
    <col min="3" max="10" width="26.140625" style="540" customWidth="1"/>
  </cols>
  <sheetData>
    <row r="1" spans="1:10">
      <c r="B1" s="240" t="s">
        <v>151</v>
      </c>
      <c r="C1" s="1316" t="s">
        <v>152</v>
      </c>
      <c r="D1" s="1317" t="s">
        <v>150</v>
      </c>
    </row>
    <row r="2" spans="1:10">
      <c r="B2" s="240"/>
    </row>
    <row r="3" spans="1:10" s="211" customFormat="1">
      <c r="A3"/>
      <c r="B3" s="1514" t="s">
        <v>638</v>
      </c>
      <c r="C3" s="1514"/>
      <c r="D3" s="1514"/>
      <c r="E3" s="541"/>
      <c r="F3" s="541"/>
      <c r="G3" s="541"/>
      <c r="H3" s="541"/>
      <c r="I3" s="541"/>
      <c r="J3" s="541"/>
    </row>
    <row r="4" spans="1:10" s="211" customFormat="1">
      <c r="A4"/>
      <c r="B4" s="1514"/>
      <c r="C4" s="1514"/>
      <c r="D4" s="1514"/>
      <c r="E4" s="541"/>
      <c r="F4" s="541"/>
      <c r="G4" s="541"/>
      <c r="H4" s="541"/>
      <c r="I4" s="541"/>
      <c r="J4" s="541"/>
    </row>
    <row r="5" spans="1:10" ht="15.75" thickBot="1"/>
    <row r="6" spans="1:10" ht="15.75" thickBot="1">
      <c r="B6" s="238"/>
      <c r="C6" s="1214" t="s">
        <v>154</v>
      </c>
      <c r="D6" s="1213" t="s">
        <v>358</v>
      </c>
      <c r="E6" s="1215" t="s">
        <v>359</v>
      </c>
      <c r="F6" s="542" t="s">
        <v>360</v>
      </c>
      <c r="G6" s="542" t="s">
        <v>361</v>
      </c>
      <c r="H6" s="542" t="s">
        <v>362</v>
      </c>
      <c r="I6" s="542" t="s">
        <v>363</v>
      </c>
      <c r="J6" s="543" t="s">
        <v>364</v>
      </c>
    </row>
    <row r="7" spans="1:10" ht="15.75" thickBot="1">
      <c r="B7" s="303" t="s">
        <v>639</v>
      </c>
      <c r="C7" s="1216"/>
      <c r="D7" s="633"/>
      <c r="E7" s="1217"/>
      <c r="F7" s="633"/>
      <c r="G7" s="633"/>
      <c r="H7" s="633"/>
      <c r="I7" s="633"/>
      <c r="J7" s="634"/>
    </row>
    <row r="8" spans="1:10">
      <c r="B8" s="302" t="s">
        <v>640</v>
      </c>
      <c r="C8" s="644"/>
      <c r="D8" s="635"/>
      <c r="E8" s="1218"/>
      <c r="F8" s="635"/>
      <c r="G8" s="635"/>
      <c r="H8" s="635"/>
      <c r="I8" s="635"/>
      <c r="J8" s="636"/>
    </row>
    <row r="9" spans="1:10">
      <c r="B9" s="302" t="s">
        <v>641</v>
      </c>
      <c r="C9" s="644"/>
      <c r="D9" s="635"/>
      <c r="E9" s="1218"/>
      <c r="F9" s="635"/>
      <c r="G9" s="635"/>
      <c r="H9" s="635"/>
      <c r="I9" s="635"/>
      <c r="J9" s="636"/>
    </row>
    <row r="10" spans="1:10">
      <c r="B10" s="302" t="s">
        <v>126</v>
      </c>
      <c r="C10" s="644"/>
      <c r="D10" s="635"/>
      <c r="E10" s="1218"/>
      <c r="F10" s="635"/>
      <c r="G10" s="635"/>
      <c r="H10" s="635"/>
      <c r="I10" s="635"/>
      <c r="J10" s="636"/>
    </row>
    <row r="11" spans="1:10">
      <c r="B11" s="302" t="s">
        <v>642</v>
      </c>
      <c r="C11" s="644"/>
      <c r="D11" s="635"/>
      <c r="E11" s="1218"/>
      <c r="F11" s="635"/>
      <c r="G11" s="635"/>
      <c r="H11" s="635"/>
      <c r="I11" s="635"/>
      <c r="J11" s="636"/>
    </row>
    <row r="12" spans="1:10">
      <c r="B12" s="302" t="s">
        <v>127</v>
      </c>
      <c r="C12" s="644"/>
      <c r="D12" s="635"/>
      <c r="E12" s="1218"/>
      <c r="F12" s="635"/>
      <c r="G12" s="635"/>
      <c r="H12" s="635"/>
      <c r="I12" s="635"/>
      <c r="J12" s="636"/>
    </row>
    <row r="13" spans="1:10">
      <c r="B13" s="302" t="s">
        <v>643</v>
      </c>
      <c r="C13" s="644"/>
      <c r="D13" s="635"/>
      <c r="E13" s="1218"/>
      <c r="F13" s="635"/>
      <c r="G13" s="635"/>
      <c r="H13" s="635"/>
      <c r="I13" s="635"/>
      <c r="J13" s="636"/>
    </row>
    <row r="14" spans="1:10">
      <c r="B14" s="302" t="s">
        <v>644</v>
      </c>
      <c r="C14" s="644"/>
      <c r="D14" s="635"/>
      <c r="E14" s="1218"/>
      <c r="F14" s="635"/>
      <c r="G14" s="635"/>
      <c r="H14" s="635"/>
      <c r="I14" s="635"/>
      <c r="J14" s="636"/>
    </row>
    <row r="15" spans="1:10">
      <c r="B15" s="302" t="s">
        <v>645</v>
      </c>
      <c r="C15" s="644"/>
      <c r="D15" s="635"/>
      <c r="E15" s="1218"/>
      <c r="F15" s="635"/>
      <c r="G15" s="635"/>
      <c r="H15" s="635"/>
      <c r="I15" s="635"/>
      <c r="J15" s="636"/>
    </row>
    <row r="16" spans="1:10">
      <c r="B16" s="302" t="s">
        <v>646</v>
      </c>
      <c r="C16" s="644"/>
      <c r="D16" s="635"/>
      <c r="E16" s="1218"/>
      <c r="F16" s="635"/>
      <c r="G16" s="635"/>
      <c r="H16" s="635"/>
      <c r="I16" s="635"/>
      <c r="J16" s="636"/>
    </row>
    <row r="17" spans="2:10">
      <c r="B17" s="302" t="s">
        <v>647</v>
      </c>
      <c r="C17" s="644"/>
      <c r="D17" s="635"/>
      <c r="E17" s="1218"/>
      <c r="F17" s="635"/>
      <c r="G17" s="635"/>
      <c r="H17" s="635"/>
      <c r="I17" s="635"/>
      <c r="J17" s="636"/>
    </row>
    <row r="18" spans="2:10">
      <c r="B18" s="302" t="s">
        <v>648</v>
      </c>
      <c r="C18" s="644"/>
      <c r="D18" s="635"/>
      <c r="E18" s="1218"/>
      <c r="F18" s="635"/>
      <c r="G18" s="635"/>
      <c r="H18" s="635"/>
      <c r="I18" s="635"/>
      <c r="J18" s="636"/>
    </row>
    <row r="19" spans="2:10">
      <c r="B19" s="302" t="s">
        <v>649</v>
      </c>
      <c r="C19" s="644"/>
      <c r="D19" s="635"/>
      <c r="E19" s="1218"/>
      <c r="F19" s="635"/>
      <c r="G19" s="635"/>
      <c r="H19" s="635"/>
      <c r="I19" s="635"/>
      <c r="J19" s="636"/>
    </row>
    <row r="20" spans="2:10">
      <c r="B20" s="302" t="s">
        <v>650</v>
      </c>
      <c r="C20" s="644"/>
      <c r="D20" s="635"/>
      <c r="E20" s="1218"/>
      <c r="F20" s="635"/>
      <c r="G20" s="635"/>
      <c r="H20" s="635"/>
      <c r="I20" s="635"/>
      <c r="J20" s="636"/>
    </row>
    <row r="21" spans="2:10">
      <c r="B21" s="302" t="s">
        <v>651</v>
      </c>
      <c r="C21" s="644"/>
      <c r="D21" s="635"/>
      <c r="E21" s="1218"/>
      <c r="F21" s="635"/>
      <c r="G21" s="635"/>
      <c r="H21" s="635"/>
      <c r="I21" s="635"/>
      <c r="J21" s="636"/>
    </row>
    <row r="22" spans="2:10" ht="15.75" thickBot="1">
      <c r="B22" s="400" t="s">
        <v>129</v>
      </c>
      <c r="C22" s="644"/>
      <c r="D22" s="635"/>
      <c r="E22" s="1218"/>
      <c r="F22" s="635"/>
      <c r="G22" s="635"/>
      <c r="H22" s="635"/>
      <c r="I22" s="635"/>
      <c r="J22" s="636"/>
    </row>
    <row r="23" spans="2:10" ht="15.75" thickBot="1">
      <c r="B23" s="303" t="s">
        <v>652</v>
      </c>
      <c r="C23" s="1219"/>
      <c r="D23" s="637"/>
      <c r="E23" s="1220"/>
      <c r="F23" s="637"/>
      <c r="G23" s="637"/>
      <c r="H23" s="637"/>
      <c r="I23" s="637"/>
      <c r="J23" s="640"/>
    </row>
    <row r="24" spans="2:10">
      <c r="B24" s="302" t="s">
        <v>640</v>
      </c>
      <c r="C24" s="644"/>
      <c r="D24" s="635"/>
      <c r="E24" s="1218"/>
      <c r="F24" s="635"/>
      <c r="G24" s="635"/>
      <c r="H24" s="635"/>
      <c r="I24" s="635"/>
      <c r="J24" s="636"/>
    </row>
    <row r="25" spans="2:10">
      <c r="B25" s="302" t="s">
        <v>641</v>
      </c>
      <c r="C25" s="644"/>
      <c r="D25" s="635"/>
      <c r="E25" s="1218"/>
      <c r="F25" s="635"/>
      <c r="G25" s="635"/>
      <c r="H25" s="635"/>
      <c r="I25" s="635"/>
      <c r="J25" s="636"/>
    </row>
    <row r="26" spans="2:10">
      <c r="B26" s="302" t="s">
        <v>126</v>
      </c>
      <c r="C26" s="644"/>
      <c r="D26" s="635"/>
      <c r="E26" s="1218"/>
      <c r="F26" s="635"/>
      <c r="G26" s="635"/>
      <c r="H26" s="635"/>
      <c r="I26" s="635"/>
      <c r="J26" s="636"/>
    </row>
    <row r="27" spans="2:10">
      <c r="B27" s="302" t="s">
        <v>642</v>
      </c>
      <c r="C27" s="644"/>
      <c r="D27" s="635"/>
      <c r="E27" s="1218"/>
      <c r="F27" s="635"/>
      <c r="G27" s="635"/>
      <c r="H27" s="635"/>
      <c r="I27" s="635"/>
      <c r="J27" s="636"/>
    </row>
    <row r="28" spans="2:10">
      <c r="B28" s="302" t="s">
        <v>127</v>
      </c>
      <c r="C28" s="644"/>
      <c r="D28" s="635"/>
      <c r="E28" s="1218"/>
      <c r="F28" s="635"/>
      <c r="G28" s="635"/>
      <c r="H28" s="635"/>
      <c r="I28" s="635"/>
      <c r="J28" s="636"/>
    </row>
    <row r="29" spans="2:10">
      <c r="B29" s="302" t="s">
        <v>643</v>
      </c>
      <c r="C29" s="644"/>
      <c r="D29" s="635"/>
      <c r="E29" s="1218"/>
      <c r="F29" s="635"/>
      <c r="G29" s="635"/>
      <c r="H29" s="635"/>
      <c r="I29" s="635"/>
      <c r="J29" s="636"/>
    </row>
    <row r="30" spans="2:10">
      <c r="B30" s="302" t="s">
        <v>644</v>
      </c>
      <c r="C30" s="644"/>
      <c r="D30" s="635"/>
      <c r="E30" s="1218"/>
      <c r="F30" s="635"/>
      <c r="G30" s="635"/>
      <c r="H30" s="635"/>
      <c r="I30" s="635"/>
      <c r="J30" s="636"/>
    </row>
    <row r="31" spans="2:10">
      <c r="B31" s="302" t="s">
        <v>645</v>
      </c>
      <c r="C31" s="644"/>
      <c r="D31" s="635"/>
      <c r="E31" s="1218"/>
      <c r="F31" s="635"/>
      <c r="G31" s="635"/>
      <c r="H31" s="635"/>
      <c r="I31" s="635"/>
      <c r="J31" s="636"/>
    </row>
    <row r="32" spans="2:10">
      <c r="B32" s="302" t="s">
        <v>646</v>
      </c>
      <c r="C32" s="644"/>
      <c r="D32" s="635"/>
      <c r="E32" s="1218"/>
      <c r="F32" s="635"/>
      <c r="G32" s="635"/>
      <c r="H32" s="635"/>
      <c r="I32" s="635"/>
      <c r="J32" s="636"/>
    </row>
    <row r="33" spans="2:10">
      <c r="B33" s="302" t="s">
        <v>647</v>
      </c>
      <c r="C33" s="644"/>
      <c r="D33" s="635"/>
      <c r="E33" s="1218"/>
      <c r="F33" s="635"/>
      <c r="G33" s="635"/>
      <c r="H33" s="635"/>
      <c r="I33" s="635"/>
      <c r="J33" s="636"/>
    </row>
    <row r="34" spans="2:10">
      <c r="B34" s="302" t="s">
        <v>648</v>
      </c>
      <c r="C34" s="644"/>
      <c r="D34" s="635"/>
      <c r="E34" s="1218"/>
      <c r="F34" s="635"/>
      <c r="G34" s="635"/>
      <c r="H34" s="635"/>
      <c r="I34" s="635"/>
      <c r="J34" s="636"/>
    </row>
    <row r="35" spans="2:10">
      <c r="B35" s="302" t="s">
        <v>649</v>
      </c>
      <c r="C35" s="644"/>
      <c r="D35" s="635"/>
      <c r="E35" s="1218"/>
      <c r="F35" s="635"/>
      <c r="G35" s="635"/>
      <c r="H35" s="635"/>
      <c r="I35" s="635"/>
      <c r="J35" s="636"/>
    </row>
    <row r="36" spans="2:10">
      <c r="B36" s="302" t="s">
        <v>650</v>
      </c>
      <c r="C36" s="644"/>
      <c r="D36" s="635"/>
      <c r="E36" s="1218"/>
      <c r="F36" s="635"/>
      <c r="G36" s="635"/>
      <c r="H36" s="635"/>
      <c r="I36" s="635"/>
      <c r="J36" s="636"/>
    </row>
    <row r="37" spans="2:10">
      <c r="B37" s="302" t="s">
        <v>651</v>
      </c>
      <c r="C37" s="644"/>
      <c r="D37" s="635"/>
      <c r="E37" s="1218"/>
      <c r="F37" s="635"/>
      <c r="G37" s="635"/>
      <c r="H37" s="635"/>
      <c r="I37" s="635"/>
      <c r="J37" s="636"/>
    </row>
    <row r="38" spans="2:10" ht="15.75" thickBot="1">
      <c r="B38" s="400" t="s">
        <v>129</v>
      </c>
      <c r="C38" s="1221"/>
      <c r="D38" s="638"/>
      <c r="E38" s="1222"/>
      <c r="F38" s="638"/>
      <c r="G38" s="638"/>
      <c r="H38" s="638"/>
      <c r="I38" s="638"/>
      <c r="J38" s="639"/>
    </row>
    <row r="39" spans="2:10" ht="15.75" thickBot="1">
      <c r="B39" s="303" t="s">
        <v>653</v>
      </c>
      <c r="C39" s="1219"/>
      <c r="D39" s="637"/>
      <c r="E39" s="1220"/>
      <c r="F39" s="637"/>
      <c r="G39" s="637"/>
      <c r="H39" s="637"/>
      <c r="I39" s="637"/>
      <c r="J39" s="640"/>
    </row>
    <row r="40" spans="2:10">
      <c r="B40" s="509" t="s">
        <v>119</v>
      </c>
      <c r="C40" s="641"/>
      <c r="D40" s="642"/>
      <c r="E40" s="1223"/>
      <c r="F40" s="642"/>
      <c r="G40" s="642"/>
      <c r="H40" s="642"/>
      <c r="I40" s="642"/>
      <c r="J40" s="643"/>
    </row>
    <row r="41" spans="2:10">
      <c r="B41" s="508" t="s">
        <v>120</v>
      </c>
      <c r="C41" s="644"/>
      <c r="D41" s="635"/>
      <c r="E41" s="1218"/>
      <c r="F41" s="635"/>
      <c r="G41" s="635"/>
      <c r="H41" s="635"/>
      <c r="I41" s="635"/>
      <c r="J41" s="636"/>
    </row>
    <row r="42" spans="2:10">
      <c r="B42" s="508" t="s">
        <v>121</v>
      </c>
      <c r="C42" s="644"/>
      <c r="D42" s="635"/>
      <c r="E42" s="1218"/>
      <c r="F42" s="635"/>
      <c r="G42" s="635"/>
      <c r="H42" s="635"/>
      <c r="I42" s="635"/>
      <c r="J42" s="636"/>
    </row>
    <row r="43" spans="2:10">
      <c r="B43" s="508" t="s">
        <v>122</v>
      </c>
      <c r="C43" s="644"/>
      <c r="D43" s="635"/>
      <c r="E43" s="1218"/>
      <c r="F43" s="635"/>
      <c r="G43" s="635"/>
      <c r="H43" s="635"/>
      <c r="I43" s="635"/>
      <c r="J43" s="636"/>
    </row>
    <row r="44" spans="2:10" ht="15.75" thickBot="1">
      <c r="B44" s="510" t="s">
        <v>123</v>
      </c>
      <c r="C44" s="645"/>
      <c r="D44" s="646"/>
      <c r="E44" s="1224"/>
      <c r="F44" s="646"/>
      <c r="G44" s="646"/>
      <c r="H44" s="646"/>
      <c r="I44" s="646"/>
      <c r="J44" s="647"/>
    </row>
    <row r="46" spans="2:10" ht="15.75" thickBot="1">
      <c r="B46" s="941" t="s">
        <v>580</v>
      </c>
      <c r="C46" s="942"/>
      <c r="D46" s="942"/>
      <c r="E46" s="942"/>
      <c r="F46" s="942"/>
      <c r="G46" s="942"/>
      <c r="H46" s="942"/>
      <c r="I46" s="942"/>
      <c r="J46" s="942"/>
    </row>
    <row r="47" spans="2:10" ht="15.75" thickTop="1"/>
  </sheetData>
  <mergeCells count="1">
    <mergeCell ref="B3:D4"/>
  </mergeCells>
  <hyperlinks>
    <hyperlink ref="B1" location="TOC!A1" display="Retour à la table des matières" xr:uid="{00000000-0004-0000-0F00-000000000000}"/>
    <hyperlink ref="C1" location="Consignes!A1" display="CONSIGNES" xr:uid="{00000000-0004-0000-0F00-000001000000}"/>
  </hyperlinks>
  <pageMargins left="0.7" right="0.7" top="0.75" bottom="0.75" header="0.3" footer="0.3"/>
  <pageSetup paperSize="9" orientation="portrait" horizontalDpi="1200" verticalDpi="12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00B050"/>
  </sheetPr>
  <dimension ref="A1:BN18"/>
  <sheetViews>
    <sheetView showGridLines="0" zoomScale="80" zoomScaleNormal="80" workbookViewId="0">
      <selection activeCell="C1" sqref="C1:D1"/>
    </sheetView>
  </sheetViews>
  <sheetFormatPr baseColWidth="10" defaultColWidth="10.85546875" defaultRowHeight="12.75"/>
  <cols>
    <col min="1" max="1" width="5" style="343" customWidth="1"/>
    <col min="2" max="2" width="57.85546875" style="237" customWidth="1"/>
    <col min="3" max="66" width="19.7109375" style="237" customWidth="1"/>
    <col min="67" max="16384" width="10.85546875" style="237"/>
  </cols>
  <sheetData>
    <row r="1" spans="1:66" customFormat="1" ht="15">
      <c r="B1" s="240" t="s">
        <v>151</v>
      </c>
      <c r="C1" s="1316" t="s">
        <v>152</v>
      </c>
      <c r="D1" s="1317" t="s">
        <v>150</v>
      </c>
      <c r="H1" s="240"/>
      <c r="K1" s="240"/>
      <c r="N1" s="240"/>
      <c r="Q1" s="240"/>
      <c r="T1" s="240"/>
    </row>
    <row r="2" spans="1:66" s="187" customFormat="1">
      <c r="A2" s="304"/>
    </row>
    <row r="3" spans="1:66" s="305" customFormat="1" ht="12.75" customHeight="1">
      <c r="A3" s="304"/>
      <c r="B3" s="1477" t="s">
        <v>631</v>
      </c>
      <c r="C3" s="1477"/>
    </row>
    <row r="4" spans="1:66" s="305" customFormat="1" ht="12.75" customHeight="1">
      <c r="A4" s="304"/>
      <c r="B4" s="1477"/>
      <c r="C4" s="1477"/>
    </row>
    <row r="5" spans="1:66" s="187" customFormat="1" ht="13.5" thickBot="1">
      <c r="A5" s="304"/>
    </row>
    <row r="6" spans="1:66" s="343" customFormat="1" ht="31.5" customHeight="1">
      <c r="C6" s="1473">
        <v>2019</v>
      </c>
      <c r="D6" s="1472"/>
      <c r="E6" s="1472"/>
      <c r="F6" s="1472"/>
      <c r="G6" s="1472"/>
      <c r="H6" s="1472"/>
      <c r="I6" s="1472"/>
      <c r="J6" s="1515"/>
      <c r="K6" s="1473">
        <v>2020</v>
      </c>
      <c r="L6" s="1472"/>
      <c r="M6" s="1472"/>
      <c r="N6" s="1472"/>
      <c r="O6" s="1472"/>
      <c r="P6" s="1472"/>
      <c r="Q6" s="1472"/>
      <c r="R6" s="1515"/>
      <c r="S6" s="1472">
        <v>2021</v>
      </c>
      <c r="T6" s="1472"/>
      <c r="U6" s="1472"/>
      <c r="V6" s="1472"/>
      <c r="W6" s="1472"/>
      <c r="X6" s="1472"/>
      <c r="Y6" s="1472"/>
      <c r="Z6" s="1474"/>
      <c r="AA6" s="1465">
        <v>2022</v>
      </c>
      <c r="AB6" s="1465"/>
      <c r="AC6" s="1465"/>
      <c r="AD6" s="1465"/>
      <c r="AE6" s="1465"/>
      <c r="AF6" s="1465"/>
      <c r="AG6" s="1465"/>
      <c r="AH6" s="1466"/>
      <c r="AI6" s="1464">
        <v>2023</v>
      </c>
      <c r="AJ6" s="1465"/>
      <c r="AK6" s="1465"/>
      <c r="AL6" s="1465"/>
      <c r="AM6" s="1465"/>
      <c r="AN6" s="1465"/>
      <c r="AO6" s="1465"/>
      <c r="AP6" s="1466"/>
      <c r="AQ6" s="1464">
        <v>2024</v>
      </c>
      <c r="AR6" s="1465"/>
      <c r="AS6" s="1465"/>
      <c r="AT6" s="1465"/>
      <c r="AU6" s="1465"/>
      <c r="AV6" s="1465"/>
      <c r="AW6" s="1465"/>
      <c r="AX6" s="1466"/>
      <c r="AY6" s="1464">
        <v>2025</v>
      </c>
      <c r="AZ6" s="1465"/>
      <c r="BA6" s="1465"/>
      <c r="BB6" s="1465"/>
      <c r="BC6" s="1465"/>
      <c r="BD6" s="1465"/>
      <c r="BE6" s="1465"/>
      <c r="BF6" s="1466"/>
      <c r="BG6" s="1464">
        <v>2026</v>
      </c>
      <c r="BH6" s="1465"/>
      <c r="BI6" s="1465"/>
      <c r="BJ6" s="1465"/>
      <c r="BK6" s="1465"/>
      <c r="BL6" s="1465"/>
      <c r="BM6" s="1465"/>
      <c r="BN6" s="1466"/>
    </row>
    <row r="7" spans="1:66" s="343" customFormat="1" ht="66" customHeight="1" thickBot="1">
      <c r="C7" s="902" t="s">
        <v>166</v>
      </c>
      <c r="D7" s="745" t="s">
        <v>167</v>
      </c>
      <c r="E7" s="746" t="s">
        <v>168</v>
      </c>
      <c r="F7" s="745" t="s">
        <v>169</v>
      </c>
      <c r="G7" s="745" t="s">
        <v>170</v>
      </c>
      <c r="H7" s="746" t="s">
        <v>171</v>
      </c>
      <c r="I7" s="746" t="s">
        <v>125</v>
      </c>
      <c r="J7" s="1225" t="s">
        <v>164</v>
      </c>
      <c r="K7" s="902" t="s">
        <v>166</v>
      </c>
      <c r="L7" s="745" t="s">
        <v>167</v>
      </c>
      <c r="M7" s="746" t="s">
        <v>168</v>
      </c>
      <c r="N7" s="745" t="s">
        <v>169</v>
      </c>
      <c r="O7" s="745" t="s">
        <v>170</v>
      </c>
      <c r="P7" s="746" t="s">
        <v>171</v>
      </c>
      <c r="Q7" s="746" t="s">
        <v>125</v>
      </c>
      <c r="R7" s="1225" t="s">
        <v>164</v>
      </c>
      <c r="S7" s="745" t="s">
        <v>166</v>
      </c>
      <c r="T7" s="745" t="s">
        <v>167</v>
      </c>
      <c r="U7" s="746" t="s">
        <v>168</v>
      </c>
      <c r="V7" s="745" t="s">
        <v>169</v>
      </c>
      <c r="W7" s="745" t="s">
        <v>170</v>
      </c>
      <c r="X7" s="746" t="s">
        <v>171</v>
      </c>
      <c r="Y7" s="746" t="s">
        <v>125</v>
      </c>
      <c r="Z7" s="1226" t="s">
        <v>164</v>
      </c>
      <c r="AA7" s="740" t="s">
        <v>166</v>
      </c>
      <c r="AB7" s="740" t="s">
        <v>167</v>
      </c>
      <c r="AC7" s="741" t="s">
        <v>168</v>
      </c>
      <c r="AD7" s="740" t="s">
        <v>169</v>
      </c>
      <c r="AE7" s="740" t="s">
        <v>170</v>
      </c>
      <c r="AF7" s="741" t="s">
        <v>171</v>
      </c>
      <c r="AG7" s="741" t="s">
        <v>125</v>
      </c>
      <c r="AH7" s="742" t="s">
        <v>164</v>
      </c>
      <c r="AI7" s="903" t="s">
        <v>166</v>
      </c>
      <c r="AJ7" s="740" t="s">
        <v>167</v>
      </c>
      <c r="AK7" s="741" t="s">
        <v>168</v>
      </c>
      <c r="AL7" s="740" t="s">
        <v>169</v>
      </c>
      <c r="AM7" s="740" t="s">
        <v>170</v>
      </c>
      <c r="AN7" s="741" t="s">
        <v>171</v>
      </c>
      <c r="AO7" s="741" t="s">
        <v>125</v>
      </c>
      <c r="AP7" s="742" t="s">
        <v>164</v>
      </c>
      <c r="AQ7" s="903" t="s">
        <v>166</v>
      </c>
      <c r="AR7" s="740" t="s">
        <v>167</v>
      </c>
      <c r="AS7" s="741" t="s">
        <v>168</v>
      </c>
      <c r="AT7" s="740" t="s">
        <v>169</v>
      </c>
      <c r="AU7" s="740" t="s">
        <v>170</v>
      </c>
      <c r="AV7" s="741" t="s">
        <v>171</v>
      </c>
      <c r="AW7" s="741" t="s">
        <v>125</v>
      </c>
      <c r="AX7" s="742" t="s">
        <v>164</v>
      </c>
      <c r="AY7" s="903" t="s">
        <v>166</v>
      </c>
      <c r="AZ7" s="740" t="s">
        <v>167</v>
      </c>
      <c r="BA7" s="741" t="s">
        <v>168</v>
      </c>
      <c r="BB7" s="740" t="s">
        <v>169</v>
      </c>
      <c r="BC7" s="740" t="s">
        <v>170</v>
      </c>
      <c r="BD7" s="741" t="s">
        <v>171</v>
      </c>
      <c r="BE7" s="741" t="s">
        <v>125</v>
      </c>
      <c r="BF7" s="742" t="s">
        <v>164</v>
      </c>
      <c r="BG7" s="903" t="s">
        <v>166</v>
      </c>
      <c r="BH7" s="740" t="s">
        <v>167</v>
      </c>
      <c r="BI7" s="741" t="s">
        <v>168</v>
      </c>
      <c r="BJ7" s="740" t="s">
        <v>169</v>
      </c>
      <c r="BK7" s="740" t="s">
        <v>170</v>
      </c>
      <c r="BL7" s="741" t="s">
        <v>171</v>
      </c>
      <c r="BM7" s="741" t="s">
        <v>125</v>
      </c>
      <c r="BN7" s="742" t="s">
        <v>164</v>
      </c>
    </row>
    <row r="8" spans="1:66" s="343" customFormat="1" ht="14.45" customHeight="1">
      <c r="B8" s="904" t="s">
        <v>632</v>
      </c>
      <c r="C8" s="905">
        <f>'T1_CG vs CNG'!I140</f>
        <v>0</v>
      </c>
      <c r="D8" s="905">
        <f>'T1_CG vs CNG'!J140</f>
        <v>0</v>
      </c>
      <c r="E8" s="905">
        <f>'T1_CG vs CNG'!K140</f>
        <v>0</v>
      </c>
      <c r="F8" s="905">
        <f>'T1_CG vs CNG'!L140</f>
        <v>0</v>
      </c>
      <c r="G8" s="905">
        <f>'T1_CG vs CNG'!M140</f>
        <v>0</v>
      </c>
      <c r="H8" s="905">
        <f>'T1_CG vs CNG'!N140</f>
        <v>0</v>
      </c>
      <c r="I8" s="905">
        <f>'T1_CG vs CNG'!O140</f>
        <v>0</v>
      </c>
      <c r="J8" s="905">
        <f>'T1_CG vs CNG'!P140</f>
        <v>0</v>
      </c>
      <c r="K8" s="905">
        <f>'T1_CG vs CNG'!T140</f>
        <v>0</v>
      </c>
      <c r="L8" s="905">
        <f>'T1_CG vs CNG'!U140</f>
        <v>0</v>
      </c>
      <c r="M8" s="905">
        <f>'T1_CG vs CNG'!V140</f>
        <v>0</v>
      </c>
      <c r="N8" s="905">
        <f>'T1_CG vs CNG'!W140</f>
        <v>0</v>
      </c>
      <c r="O8" s="905">
        <f>'T1_CG vs CNG'!X140</f>
        <v>0</v>
      </c>
      <c r="P8" s="905">
        <f>'T1_CG vs CNG'!Y140</f>
        <v>0</v>
      </c>
      <c r="Q8" s="905">
        <f>'T1_CG vs CNG'!Z140</f>
        <v>0</v>
      </c>
      <c r="R8" s="905">
        <f>'T1_CG vs CNG'!AA140</f>
        <v>0</v>
      </c>
      <c r="S8" s="905">
        <f>'T1_CG vs CNG'!AE140</f>
        <v>0</v>
      </c>
      <c r="T8" s="905">
        <f>'T1_CG vs CNG'!AF140</f>
        <v>0</v>
      </c>
      <c r="U8" s="905">
        <f>'T1_CG vs CNG'!AG140</f>
        <v>0</v>
      </c>
      <c r="V8" s="905">
        <f>'T1_CG vs CNG'!AH140</f>
        <v>0</v>
      </c>
      <c r="W8" s="905">
        <f>'T1_CG vs CNG'!AI140</f>
        <v>0</v>
      </c>
      <c r="X8" s="905">
        <f>'T1_CG vs CNG'!AJ140</f>
        <v>0</v>
      </c>
      <c r="Y8" s="905">
        <f>'T1_CG vs CNG'!AK140</f>
        <v>0</v>
      </c>
      <c r="Z8" s="1227">
        <f>'T1_CG vs CNG'!AL140</f>
        <v>0</v>
      </c>
      <c r="AA8" s="905">
        <f>'T1_CG vs CNG'!AP140</f>
        <v>0</v>
      </c>
      <c r="AB8" s="905">
        <f>'T1_CG vs CNG'!AQ140</f>
        <v>0</v>
      </c>
      <c r="AC8" s="905">
        <f>'T1_CG vs CNG'!AR140</f>
        <v>0</v>
      </c>
      <c r="AD8" s="905">
        <f>'T1_CG vs CNG'!AS140</f>
        <v>0</v>
      </c>
      <c r="AE8" s="905">
        <f>'T1_CG vs CNG'!AT140</f>
        <v>0</v>
      </c>
      <c r="AF8" s="905">
        <f>'T1_CG vs CNG'!AU140</f>
        <v>0</v>
      </c>
      <c r="AG8" s="905">
        <f>'T1_CG vs CNG'!AV140</f>
        <v>0</v>
      </c>
      <c r="AH8" s="905">
        <f>'T1_CG vs CNG'!AW140</f>
        <v>0</v>
      </c>
      <c r="AI8" s="905">
        <f>'T1_CG vs CNG'!BA140</f>
        <v>0</v>
      </c>
      <c r="AJ8" s="905">
        <f>'T1_CG vs CNG'!BB140</f>
        <v>0</v>
      </c>
      <c r="AK8" s="905">
        <f>'T1_CG vs CNG'!BC140</f>
        <v>0</v>
      </c>
      <c r="AL8" s="905">
        <f>'T1_CG vs CNG'!BD140</f>
        <v>0</v>
      </c>
      <c r="AM8" s="905">
        <f>'T1_CG vs CNG'!BE140</f>
        <v>0</v>
      </c>
      <c r="AN8" s="905">
        <f>'T1_CG vs CNG'!BF140</f>
        <v>0</v>
      </c>
      <c r="AO8" s="905">
        <f>'T1_CG vs CNG'!BG140</f>
        <v>0</v>
      </c>
      <c r="AP8" s="905">
        <f>'T1_CG vs CNG'!BH140</f>
        <v>0</v>
      </c>
      <c r="AQ8" s="905">
        <f>'T1_CG vs CNG'!BL140</f>
        <v>0</v>
      </c>
      <c r="AR8" s="905">
        <f>'T1_CG vs CNG'!BM140</f>
        <v>0</v>
      </c>
      <c r="AS8" s="905">
        <f>'T1_CG vs CNG'!BN140</f>
        <v>0</v>
      </c>
      <c r="AT8" s="905">
        <f>'T1_CG vs CNG'!BO140</f>
        <v>0</v>
      </c>
      <c r="AU8" s="905">
        <f>'T1_CG vs CNG'!BP140</f>
        <v>0</v>
      </c>
      <c r="AV8" s="905">
        <f>'T1_CG vs CNG'!BQ140</f>
        <v>0</v>
      </c>
      <c r="AW8" s="905">
        <f>'T1_CG vs CNG'!BR140</f>
        <v>0</v>
      </c>
      <c r="AX8" s="905">
        <f>'T1_CG vs CNG'!BS140</f>
        <v>0</v>
      </c>
      <c r="AY8" s="905">
        <f>'T1_CG vs CNG'!BW140</f>
        <v>0</v>
      </c>
      <c r="AZ8" s="905">
        <f>'T1_CG vs CNG'!BX140</f>
        <v>0</v>
      </c>
      <c r="BA8" s="905">
        <f>'T1_CG vs CNG'!BY140</f>
        <v>0</v>
      </c>
      <c r="BB8" s="905">
        <f>'T1_CG vs CNG'!BZ140</f>
        <v>0</v>
      </c>
      <c r="BC8" s="905">
        <f>'T1_CG vs CNG'!CA140</f>
        <v>0</v>
      </c>
      <c r="BD8" s="905">
        <f>'T1_CG vs CNG'!CB140</f>
        <v>0</v>
      </c>
      <c r="BE8" s="905">
        <f>'T1_CG vs CNG'!CC140</f>
        <v>0</v>
      </c>
      <c r="BF8" s="905">
        <f>'T1_CG vs CNG'!CD140</f>
        <v>0</v>
      </c>
      <c r="BG8" s="905">
        <f>'T1_CG vs CNG'!CH140</f>
        <v>0</v>
      </c>
      <c r="BH8" s="905">
        <f>'T1_CG vs CNG'!CI140</f>
        <v>0</v>
      </c>
      <c r="BI8" s="905">
        <f>'T1_CG vs CNG'!CJ140</f>
        <v>0</v>
      </c>
      <c r="BJ8" s="905">
        <f>'T1_CG vs CNG'!CK140</f>
        <v>0</v>
      </c>
      <c r="BK8" s="905">
        <f>'T1_CG vs CNG'!CL140</f>
        <v>0</v>
      </c>
      <c r="BL8" s="905">
        <f>'T1_CG vs CNG'!CM140</f>
        <v>0</v>
      </c>
      <c r="BM8" s="905">
        <f>'T1_CG vs CNG'!CN140</f>
        <v>0</v>
      </c>
      <c r="BN8" s="905">
        <f>'T1_CG vs CNG'!CO140</f>
        <v>0</v>
      </c>
    </row>
    <row r="9" spans="1:66" s="343" customFormat="1" ht="14.45" customHeight="1">
      <c r="B9" s="343" t="s">
        <v>633</v>
      </c>
      <c r="C9" s="906"/>
      <c r="D9" s="906"/>
      <c r="E9" s="907">
        <f>SUM(C9:D9)</f>
        <v>0</v>
      </c>
      <c r="F9" s="906"/>
      <c r="G9" s="906"/>
      <c r="H9" s="907">
        <f>SUM(F9:G9)</f>
        <v>0</v>
      </c>
      <c r="I9" s="906"/>
      <c r="J9" s="907">
        <f>SUM(I9,H9,E9)</f>
        <v>0</v>
      </c>
      <c r="K9" s="906"/>
      <c r="L9" s="906"/>
      <c r="M9" s="907">
        <f>SUM(K9:L9)</f>
        <v>0</v>
      </c>
      <c r="N9" s="906"/>
      <c r="O9" s="906"/>
      <c r="P9" s="907">
        <f>SUM(N9:O9)</f>
        <v>0</v>
      </c>
      <c r="Q9" s="906"/>
      <c r="R9" s="907">
        <f>SUM(Q9,P9,M9)</f>
        <v>0</v>
      </c>
      <c r="S9" s="906"/>
      <c r="T9" s="906"/>
      <c r="U9" s="907">
        <f>SUM(S9:T9)</f>
        <v>0</v>
      </c>
      <c r="V9" s="906"/>
      <c r="W9" s="906"/>
      <c r="X9" s="907">
        <f>SUM(V9:W9)</f>
        <v>0</v>
      </c>
      <c r="Y9" s="906"/>
      <c r="Z9" s="1228">
        <f>SUM(Y9,X9,U9)</f>
        <v>0</v>
      </c>
      <c r="AA9" s="906"/>
      <c r="AB9" s="906"/>
      <c r="AC9" s="907">
        <f>SUM(AA9:AB9)</f>
        <v>0</v>
      </c>
      <c r="AD9" s="906"/>
      <c r="AE9" s="906"/>
      <c r="AF9" s="907">
        <f>SUM(AD9:AE9)</f>
        <v>0</v>
      </c>
      <c r="AG9" s="906"/>
      <c r="AH9" s="907">
        <f>SUM(AG9,AF9,AC9)</f>
        <v>0</v>
      </c>
      <c r="AI9" s="906"/>
      <c r="AJ9" s="906"/>
      <c r="AK9" s="907">
        <f>SUM(AI9:AJ9)</f>
        <v>0</v>
      </c>
      <c r="AL9" s="906"/>
      <c r="AM9" s="906"/>
      <c r="AN9" s="907">
        <f>SUM(AL9:AM9)</f>
        <v>0</v>
      </c>
      <c r="AO9" s="906"/>
      <c r="AP9" s="907">
        <f>SUM(AO9,AN9,AK9)</f>
        <v>0</v>
      </c>
      <c r="AQ9" s="906"/>
      <c r="AR9" s="906"/>
      <c r="AS9" s="907">
        <f>SUM(AQ9:AR9)</f>
        <v>0</v>
      </c>
      <c r="AT9" s="906"/>
      <c r="AU9" s="906"/>
      <c r="AV9" s="907">
        <f>SUM(AT9:AU9)</f>
        <v>0</v>
      </c>
      <c r="AW9" s="906"/>
      <c r="AX9" s="907">
        <f>SUM(AW9,AV9,AS9)</f>
        <v>0</v>
      </c>
      <c r="AY9" s="906"/>
      <c r="AZ9" s="906"/>
      <c r="BA9" s="907">
        <f>SUM(AY9:AZ9)</f>
        <v>0</v>
      </c>
      <c r="BB9" s="906"/>
      <c r="BC9" s="906"/>
      <c r="BD9" s="907">
        <f>SUM(BB9:BC9)</f>
        <v>0</v>
      </c>
      <c r="BE9" s="906"/>
      <c r="BF9" s="907">
        <f>SUM(BE9,BD9,BA9)</f>
        <v>0</v>
      </c>
      <c r="BG9" s="906"/>
      <c r="BH9" s="906"/>
      <c r="BI9" s="907">
        <f>SUM(BG9:BH9)</f>
        <v>0</v>
      </c>
      <c r="BJ9" s="906"/>
      <c r="BK9" s="906"/>
      <c r="BL9" s="907">
        <f>SUM(BJ9:BK9)</f>
        <v>0</v>
      </c>
      <c r="BM9" s="906"/>
      <c r="BN9" s="907">
        <f>SUM(BM9,BL9,BI9)</f>
        <v>0</v>
      </c>
    </row>
    <row r="10" spans="1:66" s="343" customFormat="1" ht="14.45" customHeight="1">
      <c r="B10" s="343" t="s">
        <v>634</v>
      </c>
      <c r="C10" s="906"/>
      <c r="D10" s="906"/>
      <c r="E10" s="907"/>
      <c r="F10" s="906"/>
      <c r="G10" s="906"/>
      <c r="H10" s="907"/>
      <c r="I10" s="906"/>
      <c r="J10" s="907"/>
      <c r="K10" s="906"/>
      <c r="L10" s="906"/>
      <c r="M10" s="907"/>
      <c r="N10" s="906"/>
      <c r="O10" s="906"/>
      <c r="P10" s="907"/>
      <c r="Q10" s="906"/>
      <c r="R10" s="907"/>
      <c r="S10" s="906"/>
      <c r="T10" s="906"/>
      <c r="U10" s="907"/>
      <c r="V10" s="906"/>
      <c r="W10" s="906"/>
      <c r="X10" s="907"/>
      <c r="Y10" s="906"/>
      <c r="Z10" s="1228"/>
      <c r="AA10" s="906"/>
      <c r="AB10" s="906"/>
      <c r="AC10" s="907"/>
      <c r="AD10" s="906"/>
      <c r="AE10" s="906"/>
      <c r="AF10" s="907"/>
      <c r="AG10" s="906"/>
      <c r="AH10" s="907"/>
      <c r="AI10" s="906"/>
      <c r="AJ10" s="906"/>
      <c r="AK10" s="907"/>
      <c r="AL10" s="906"/>
      <c r="AM10" s="906"/>
      <c r="AN10" s="907"/>
      <c r="AO10" s="906"/>
      <c r="AP10" s="907"/>
      <c r="AQ10" s="906"/>
      <c r="AR10" s="906"/>
      <c r="AS10" s="907"/>
      <c r="AT10" s="906"/>
      <c r="AU10" s="906"/>
      <c r="AV10" s="907"/>
      <c r="AW10" s="906"/>
      <c r="AX10" s="907"/>
      <c r="AY10" s="906"/>
      <c r="AZ10" s="906"/>
      <c r="BA10" s="907"/>
      <c r="BB10" s="906"/>
      <c r="BC10" s="906"/>
      <c r="BD10" s="907"/>
      <c r="BE10" s="906"/>
      <c r="BF10" s="907"/>
      <c r="BG10" s="906"/>
      <c r="BH10" s="906"/>
      <c r="BI10" s="907"/>
      <c r="BJ10" s="906"/>
      <c r="BK10" s="906"/>
      <c r="BL10" s="907"/>
      <c r="BM10" s="906"/>
      <c r="BN10" s="907"/>
    </row>
    <row r="11" spans="1:66" s="343" customFormat="1" ht="14.45" customHeight="1">
      <c r="B11" s="343" t="s">
        <v>635</v>
      </c>
      <c r="C11" s="906"/>
      <c r="D11" s="906"/>
      <c r="E11" s="907"/>
      <c r="F11" s="906"/>
      <c r="G11" s="906"/>
      <c r="H11" s="907"/>
      <c r="I11" s="906"/>
      <c r="J11" s="907"/>
      <c r="K11" s="906"/>
      <c r="L11" s="906"/>
      <c r="M11" s="907"/>
      <c r="N11" s="906"/>
      <c r="O11" s="906"/>
      <c r="P11" s="907"/>
      <c r="Q11" s="906"/>
      <c r="R11" s="907"/>
      <c r="S11" s="906"/>
      <c r="T11" s="906"/>
      <c r="U11" s="907"/>
      <c r="V11" s="906"/>
      <c r="W11" s="906"/>
      <c r="X11" s="907"/>
      <c r="Y11" s="906"/>
      <c r="Z11" s="1228"/>
      <c r="AA11" s="906"/>
      <c r="AB11" s="906"/>
      <c r="AC11" s="907"/>
      <c r="AD11" s="906"/>
      <c r="AE11" s="906"/>
      <c r="AF11" s="907"/>
      <c r="AG11" s="906"/>
      <c r="AH11" s="907"/>
      <c r="AI11" s="906"/>
      <c r="AJ11" s="906"/>
      <c r="AK11" s="907"/>
      <c r="AL11" s="906"/>
      <c r="AM11" s="906"/>
      <c r="AN11" s="907"/>
      <c r="AO11" s="906"/>
      <c r="AP11" s="907"/>
      <c r="AQ11" s="906"/>
      <c r="AR11" s="906"/>
      <c r="AS11" s="907"/>
      <c r="AT11" s="906"/>
      <c r="AU11" s="906"/>
      <c r="AV11" s="907"/>
      <c r="AW11" s="906"/>
      <c r="AX11" s="907"/>
      <c r="AY11" s="906"/>
      <c r="AZ11" s="906"/>
      <c r="BA11" s="907"/>
      <c r="BB11" s="906"/>
      <c r="BC11" s="906"/>
      <c r="BD11" s="907"/>
      <c r="BE11" s="906"/>
      <c r="BF11" s="907"/>
      <c r="BG11" s="906"/>
      <c r="BH11" s="906"/>
      <c r="BI11" s="907"/>
      <c r="BJ11" s="906"/>
      <c r="BK11" s="906"/>
      <c r="BL11" s="907"/>
      <c r="BM11" s="906"/>
      <c r="BN11" s="907"/>
    </row>
    <row r="12" spans="1:66" s="343" customFormat="1" ht="14.45" customHeight="1">
      <c r="B12" s="343" t="s">
        <v>636</v>
      </c>
      <c r="C12" s="906"/>
      <c r="D12" s="906"/>
      <c r="E12" s="907">
        <f>SUM(C12:D12)</f>
        <v>0</v>
      </c>
      <c r="F12" s="906"/>
      <c r="G12" s="906"/>
      <c r="H12" s="907">
        <f>SUM(F12:G12)</f>
        <v>0</v>
      </c>
      <c r="I12" s="906"/>
      <c r="J12" s="907"/>
      <c r="K12" s="906"/>
      <c r="L12" s="906"/>
      <c r="M12" s="907">
        <f>SUM(K12:L12)</f>
        <v>0</v>
      </c>
      <c r="N12" s="906"/>
      <c r="O12" s="906"/>
      <c r="P12" s="907">
        <f>SUM(N12:O12)</f>
        <v>0</v>
      </c>
      <c r="Q12" s="906"/>
      <c r="R12" s="907"/>
      <c r="S12" s="906"/>
      <c r="T12" s="906"/>
      <c r="U12" s="907">
        <f>SUM(S12:T12)</f>
        <v>0</v>
      </c>
      <c r="V12" s="906"/>
      <c r="W12" s="906"/>
      <c r="X12" s="907">
        <f>SUM(V12:W12)</f>
        <v>0</v>
      </c>
      <c r="Y12" s="906"/>
      <c r="Z12" s="1228"/>
      <c r="AA12" s="906"/>
      <c r="AB12" s="906"/>
      <c r="AC12" s="907">
        <f>SUM(AA12:AB12)</f>
        <v>0</v>
      </c>
      <c r="AD12" s="906"/>
      <c r="AE12" s="906"/>
      <c r="AF12" s="907">
        <f>SUM(AD12:AE12)</f>
        <v>0</v>
      </c>
      <c r="AG12" s="906"/>
      <c r="AH12" s="907"/>
      <c r="AI12" s="906"/>
      <c r="AJ12" s="906"/>
      <c r="AK12" s="907">
        <f>SUM(AI12:AJ12)</f>
        <v>0</v>
      </c>
      <c r="AL12" s="906"/>
      <c r="AM12" s="906"/>
      <c r="AN12" s="907">
        <f>SUM(AL12:AM12)</f>
        <v>0</v>
      </c>
      <c r="AO12" s="906"/>
      <c r="AP12" s="907"/>
      <c r="AQ12" s="906"/>
      <c r="AR12" s="906"/>
      <c r="AS12" s="907">
        <f>SUM(AQ12:AR12)</f>
        <v>0</v>
      </c>
      <c r="AT12" s="906"/>
      <c r="AU12" s="906"/>
      <c r="AV12" s="907">
        <f>SUM(AT12:AU12)</f>
        <v>0</v>
      </c>
      <c r="AW12" s="906"/>
      <c r="AX12" s="907"/>
      <c r="AY12" s="906"/>
      <c r="AZ12" s="906"/>
      <c r="BA12" s="907">
        <f>SUM(AY12:AZ12)</f>
        <v>0</v>
      </c>
      <c r="BB12" s="906"/>
      <c r="BC12" s="906"/>
      <c r="BD12" s="907">
        <f>SUM(BB12:BC12)</f>
        <v>0</v>
      </c>
      <c r="BE12" s="906"/>
      <c r="BF12" s="907"/>
      <c r="BG12" s="906"/>
      <c r="BH12" s="906"/>
      <c r="BI12" s="907">
        <f>SUM(BG12:BH12)</f>
        <v>0</v>
      </c>
      <c r="BJ12" s="906"/>
      <c r="BK12" s="906"/>
      <c r="BL12" s="907">
        <f>SUM(BJ12:BK12)</f>
        <v>0</v>
      </c>
      <c r="BM12" s="906"/>
      <c r="BN12" s="907"/>
    </row>
    <row r="13" spans="1:66" s="343" customFormat="1" ht="14.45" customHeight="1">
      <c r="B13" s="908" t="s">
        <v>637</v>
      </c>
      <c r="C13" s="909">
        <f>C8-SUM(C9:C12)</f>
        <v>0</v>
      </c>
      <c r="D13" s="909">
        <f t="shared" ref="D13:BN13" si="0">D8-SUM(D9:D12)</f>
        <v>0</v>
      </c>
      <c r="E13" s="909">
        <f t="shared" si="0"/>
        <v>0</v>
      </c>
      <c r="F13" s="909">
        <f t="shared" si="0"/>
        <v>0</v>
      </c>
      <c r="G13" s="909">
        <f t="shared" si="0"/>
        <v>0</v>
      </c>
      <c r="H13" s="909">
        <f t="shared" si="0"/>
        <v>0</v>
      </c>
      <c r="I13" s="909">
        <f t="shared" si="0"/>
        <v>0</v>
      </c>
      <c r="J13" s="909">
        <f t="shared" si="0"/>
        <v>0</v>
      </c>
      <c r="K13" s="909">
        <f t="shared" si="0"/>
        <v>0</v>
      </c>
      <c r="L13" s="909">
        <f t="shared" si="0"/>
        <v>0</v>
      </c>
      <c r="M13" s="909">
        <f t="shared" si="0"/>
        <v>0</v>
      </c>
      <c r="N13" s="909">
        <f t="shared" si="0"/>
        <v>0</v>
      </c>
      <c r="O13" s="909">
        <f t="shared" si="0"/>
        <v>0</v>
      </c>
      <c r="P13" s="909">
        <f t="shared" si="0"/>
        <v>0</v>
      </c>
      <c r="Q13" s="909">
        <f t="shared" si="0"/>
        <v>0</v>
      </c>
      <c r="R13" s="909">
        <f t="shared" si="0"/>
        <v>0</v>
      </c>
      <c r="S13" s="909">
        <f t="shared" si="0"/>
        <v>0</v>
      </c>
      <c r="T13" s="909">
        <f t="shared" si="0"/>
        <v>0</v>
      </c>
      <c r="U13" s="909">
        <f t="shared" si="0"/>
        <v>0</v>
      </c>
      <c r="V13" s="909">
        <f t="shared" si="0"/>
        <v>0</v>
      </c>
      <c r="W13" s="909">
        <f t="shared" si="0"/>
        <v>0</v>
      </c>
      <c r="X13" s="909">
        <f t="shared" si="0"/>
        <v>0</v>
      </c>
      <c r="Y13" s="909">
        <f t="shared" si="0"/>
        <v>0</v>
      </c>
      <c r="Z13" s="1229">
        <f t="shared" si="0"/>
        <v>0</v>
      </c>
      <c r="AA13" s="909">
        <f t="shared" si="0"/>
        <v>0</v>
      </c>
      <c r="AB13" s="909">
        <f t="shared" si="0"/>
        <v>0</v>
      </c>
      <c r="AC13" s="909">
        <f t="shared" si="0"/>
        <v>0</v>
      </c>
      <c r="AD13" s="909">
        <f t="shared" si="0"/>
        <v>0</v>
      </c>
      <c r="AE13" s="909">
        <f t="shared" si="0"/>
        <v>0</v>
      </c>
      <c r="AF13" s="909">
        <f t="shared" si="0"/>
        <v>0</v>
      </c>
      <c r="AG13" s="909">
        <f t="shared" si="0"/>
        <v>0</v>
      </c>
      <c r="AH13" s="909">
        <f t="shared" si="0"/>
        <v>0</v>
      </c>
      <c r="AI13" s="909">
        <f t="shared" si="0"/>
        <v>0</v>
      </c>
      <c r="AJ13" s="909">
        <f t="shared" si="0"/>
        <v>0</v>
      </c>
      <c r="AK13" s="909">
        <f t="shared" si="0"/>
        <v>0</v>
      </c>
      <c r="AL13" s="909">
        <f t="shared" si="0"/>
        <v>0</v>
      </c>
      <c r="AM13" s="909">
        <f t="shared" si="0"/>
        <v>0</v>
      </c>
      <c r="AN13" s="909">
        <f t="shared" si="0"/>
        <v>0</v>
      </c>
      <c r="AO13" s="909">
        <f t="shared" si="0"/>
        <v>0</v>
      </c>
      <c r="AP13" s="909">
        <f t="shared" si="0"/>
        <v>0</v>
      </c>
      <c r="AQ13" s="909">
        <f t="shared" si="0"/>
        <v>0</v>
      </c>
      <c r="AR13" s="909">
        <f t="shared" si="0"/>
        <v>0</v>
      </c>
      <c r="AS13" s="909">
        <f t="shared" si="0"/>
        <v>0</v>
      </c>
      <c r="AT13" s="909">
        <f t="shared" si="0"/>
        <v>0</v>
      </c>
      <c r="AU13" s="909">
        <f t="shared" si="0"/>
        <v>0</v>
      </c>
      <c r="AV13" s="909">
        <f t="shared" si="0"/>
        <v>0</v>
      </c>
      <c r="AW13" s="909">
        <f t="shared" si="0"/>
        <v>0</v>
      </c>
      <c r="AX13" s="909">
        <f t="shared" si="0"/>
        <v>0</v>
      </c>
      <c r="AY13" s="909">
        <f t="shared" si="0"/>
        <v>0</v>
      </c>
      <c r="AZ13" s="909">
        <f t="shared" si="0"/>
        <v>0</v>
      </c>
      <c r="BA13" s="909">
        <f t="shared" si="0"/>
        <v>0</v>
      </c>
      <c r="BB13" s="909">
        <f t="shared" si="0"/>
        <v>0</v>
      </c>
      <c r="BC13" s="909">
        <f t="shared" si="0"/>
        <v>0</v>
      </c>
      <c r="BD13" s="909">
        <f t="shared" si="0"/>
        <v>0</v>
      </c>
      <c r="BE13" s="909">
        <f t="shared" si="0"/>
        <v>0</v>
      </c>
      <c r="BF13" s="909">
        <f t="shared" si="0"/>
        <v>0</v>
      </c>
      <c r="BG13" s="909">
        <f t="shared" si="0"/>
        <v>0</v>
      </c>
      <c r="BH13" s="909">
        <f t="shared" si="0"/>
        <v>0</v>
      </c>
      <c r="BI13" s="909">
        <f t="shared" si="0"/>
        <v>0</v>
      </c>
      <c r="BJ13" s="909">
        <f t="shared" si="0"/>
        <v>0</v>
      </c>
      <c r="BK13" s="909">
        <f t="shared" si="0"/>
        <v>0</v>
      </c>
      <c r="BL13" s="909">
        <f t="shared" si="0"/>
        <v>0</v>
      </c>
      <c r="BM13" s="909">
        <f t="shared" si="0"/>
        <v>0</v>
      </c>
      <c r="BN13" s="909">
        <f t="shared" si="0"/>
        <v>0</v>
      </c>
    </row>
    <row r="14" spans="1:66" s="343" customFormat="1" ht="14.45" customHeight="1">
      <c r="C14" s="901"/>
      <c r="D14" s="901"/>
      <c r="E14" s="901"/>
      <c r="F14" s="901"/>
      <c r="G14" s="901"/>
      <c r="H14" s="901"/>
      <c r="I14" s="901"/>
      <c r="J14" s="901"/>
      <c r="K14" s="901"/>
      <c r="L14" s="901"/>
      <c r="M14" s="901"/>
      <c r="N14" s="901"/>
      <c r="O14" s="901"/>
      <c r="P14" s="901"/>
      <c r="Q14" s="901"/>
      <c r="R14" s="901"/>
      <c r="S14" s="901"/>
      <c r="T14" s="901"/>
    </row>
    <row r="15" spans="1:66" s="343" customFormat="1" ht="14.45" customHeight="1">
      <c r="C15" s="901"/>
      <c r="D15" s="901"/>
      <c r="E15" s="901"/>
      <c r="F15" s="901"/>
      <c r="G15" s="901"/>
      <c r="H15" s="901"/>
      <c r="I15" s="901"/>
      <c r="J15" s="901"/>
      <c r="K15" s="901"/>
      <c r="L15" s="901"/>
      <c r="M15" s="901"/>
      <c r="N15" s="901"/>
      <c r="O15" s="901"/>
      <c r="P15" s="901"/>
      <c r="Q15" s="901"/>
      <c r="R15" s="901"/>
      <c r="S15" s="901"/>
      <c r="T15" s="901"/>
    </row>
    <row r="16" spans="1:66" s="343" customFormat="1" ht="14.45" customHeight="1">
      <c r="C16" s="901"/>
      <c r="D16" s="901"/>
      <c r="E16" s="901"/>
      <c r="F16" s="901"/>
      <c r="G16" s="901"/>
      <c r="H16" s="901"/>
      <c r="I16" s="901"/>
      <c r="J16" s="901"/>
      <c r="K16" s="901"/>
      <c r="L16" s="901"/>
      <c r="M16" s="901"/>
      <c r="N16" s="901"/>
      <c r="O16" s="901"/>
      <c r="P16" s="901"/>
      <c r="Q16" s="901"/>
      <c r="R16" s="901"/>
      <c r="S16" s="901"/>
      <c r="T16" s="901"/>
    </row>
    <row r="17" spans="3:20" s="343" customFormat="1" ht="14.45" customHeight="1">
      <c r="C17" s="901"/>
      <c r="D17" s="901"/>
      <c r="E17" s="901"/>
      <c r="F17" s="901"/>
      <c r="G17" s="901"/>
      <c r="H17" s="901"/>
      <c r="I17" s="901"/>
      <c r="J17" s="901"/>
      <c r="K17" s="901"/>
      <c r="L17" s="901"/>
      <c r="M17" s="901"/>
      <c r="N17" s="901"/>
      <c r="O17" s="901"/>
      <c r="P17" s="901"/>
      <c r="Q17" s="901"/>
      <c r="R17" s="901"/>
      <c r="S17" s="901"/>
      <c r="T17" s="901"/>
    </row>
    <row r="18" spans="3:20" s="343" customFormat="1" ht="14.45" customHeight="1">
      <c r="C18" s="901"/>
      <c r="D18" s="901"/>
      <c r="E18" s="901"/>
      <c r="F18" s="901"/>
      <c r="G18" s="901"/>
      <c r="H18" s="901"/>
      <c r="I18" s="901"/>
      <c r="J18" s="901"/>
      <c r="K18" s="901"/>
      <c r="L18" s="901"/>
      <c r="M18" s="901"/>
      <c r="N18" s="901"/>
      <c r="O18" s="901"/>
      <c r="P18" s="901"/>
      <c r="Q18" s="901"/>
      <c r="R18" s="901"/>
      <c r="S18" s="901"/>
      <c r="T18" s="901"/>
    </row>
  </sheetData>
  <mergeCells count="9">
    <mergeCell ref="B3:C4"/>
    <mergeCell ref="AI6:AP6"/>
    <mergeCell ref="AQ6:AX6"/>
    <mergeCell ref="AY6:BF6"/>
    <mergeCell ref="BG6:BN6"/>
    <mergeCell ref="C6:J6"/>
    <mergeCell ref="K6:R6"/>
    <mergeCell ref="S6:Z6"/>
    <mergeCell ref="AA6:AH6"/>
  </mergeCells>
  <hyperlinks>
    <hyperlink ref="B1" location="TOC!A1" display="Retour à la table des matières" xr:uid="{00000000-0004-0000-1000-000000000000}"/>
    <hyperlink ref="C1" location="Consignes!A1" display="CONSIGNES" xr:uid="{00000000-0004-0000-1000-000001000000}"/>
  </hyperlink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ublished="0" codeName="Sheet21">
    <tabColor rgb="FF00B050"/>
  </sheetPr>
  <dimension ref="A1:M47"/>
  <sheetViews>
    <sheetView showGridLines="0" topLeftCell="A2" zoomScaleNormal="100" workbookViewId="0">
      <pane xSplit="2" ySplit="5" topLeftCell="C34" activePane="bottomRight" state="frozen"/>
      <selection activeCell="J29" sqref="J29"/>
      <selection pane="topRight" activeCell="J29" sqref="J29"/>
      <selection pane="bottomLeft" activeCell="J29" sqref="J29"/>
      <selection pane="bottomRight" activeCell="C30" sqref="C30:J45"/>
    </sheetView>
  </sheetViews>
  <sheetFormatPr baseColWidth="10" defaultColWidth="9.140625" defaultRowHeight="12.75"/>
  <cols>
    <col min="1" max="1" width="5.42578125" style="401" customWidth="1"/>
    <col min="2" max="2" width="53.7109375" style="401" customWidth="1"/>
    <col min="3" max="10" width="15.7109375" style="401" customWidth="1"/>
    <col min="11" max="11" width="10.7109375" style="401" bestFit="1" customWidth="1"/>
    <col min="12" max="16384" width="9.140625" style="401"/>
  </cols>
  <sheetData>
    <row r="1" spans="1:10" ht="33" customHeight="1"/>
    <row r="2" spans="1:10" ht="18" customHeight="1">
      <c r="B2" s="240" t="s">
        <v>151</v>
      </c>
      <c r="D2" s="1316" t="s">
        <v>152</v>
      </c>
      <c r="E2" s="1317" t="s">
        <v>150</v>
      </c>
    </row>
    <row r="3" spans="1:10" s="402" customFormat="1" ht="15.95" customHeight="1">
      <c r="A3" s="1232"/>
      <c r="B3" s="1516" t="s">
        <v>356</v>
      </c>
      <c r="C3" s="1516"/>
      <c r="D3" s="1516"/>
    </row>
    <row r="4" spans="1:10" s="402" customFormat="1" ht="15.95" customHeight="1">
      <c r="A4" s="1232"/>
      <c r="B4" s="1516"/>
      <c r="C4" s="1516"/>
      <c r="D4" s="1516"/>
      <c r="E4" s="403"/>
      <c r="F4" s="403"/>
      <c r="G4" s="403"/>
      <c r="J4" s="404"/>
    </row>
    <row r="5" spans="1:10" ht="14.1" customHeight="1" thickBot="1">
      <c r="B5" s="405"/>
      <c r="C5" s="405"/>
      <c r="D5" s="405"/>
      <c r="E5" s="405"/>
      <c r="F5" s="405"/>
      <c r="G5" s="405"/>
      <c r="H5" s="405"/>
      <c r="I5" s="405"/>
      <c r="J5" s="405"/>
    </row>
    <row r="6" spans="1:10" s="408" customFormat="1" ht="27" customHeight="1">
      <c r="B6" s="406" t="s">
        <v>357</v>
      </c>
      <c r="C6" s="900" t="s">
        <v>154</v>
      </c>
      <c r="D6" s="900" t="s">
        <v>358</v>
      </c>
      <c r="E6" s="1230" t="s">
        <v>359</v>
      </c>
      <c r="F6" s="407" t="s">
        <v>360</v>
      </c>
      <c r="G6" s="407" t="s">
        <v>361</v>
      </c>
      <c r="H6" s="407" t="s">
        <v>362</v>
      </c>
      <c r="I6" s="407" t="s">
        <v>363</v>
      </c>
      <c r="J6" s="1231" t="s">
        <v>364</v>
      </c>
    </row>
    <row r="7" spans="1:10" s="408" customFormat="1" ht="15" customHeight="1">
      <c r="B7" s="409" t="s">
        <v>365</v>
      </c>
      <c r="C7" s="1406"/>
      <c r="D7" s="1406"/>
      <c r="E7" s="1407"/>
      <c r="F7" s="1408"/>
      <c r="G7" s="1408"/>
      <c r="H7" s="1408"/>
      <c r="I7" s="1408"/>
      <c r="J7" s="1409"/>
    </row>
    <row r="8" spans="1:10" s="411" customFormat="1" ht="18" customHeight="1">
      <c r="B8" s="410" t="s">
        <v>366</v>
      </c>
      <c r="C8" s="1410"/>
      <c r="D8" s="1410"/>
      <c r="E8" s="1411"/>
      <c r="F8" s="1410"/>
      <c r="G8" s="1410"/>
      <c r="H8" s="1410"/>
      <c r="I8" s="1410"/>
      <c r="J8" s="1412"/>
    </row>
    <row r="9" spans="1:10" s="408" customFormat="1" ht="15" customHeight="1">
      <c r="B9" s="412" t="s">
        <v>367</v>
      </c>
      <c r="C9" s="1413"/>
      <c r="D9" s="1413"/>
      <c r="E9" s="1392"/>
      <c r="F9" s="1413"/>
      <c r="G9" s="1413"/>
      <c r="H9" s="1413"/>
      <c r="I9" s="1413"/>
      <c r="J9" s="1393"/>
    </row>
    <row r="10" spans="1:10" s="408" customFormat="1" ht="12" customHeight="1">
      <c r="B10" s="413" t="s">
        <v>368</v>
      </c>
      <c r="C10" s="1414"/>
      <c r="D10" s="1414"/>
      <c r="E10" s="1415"/>
      <c r="F10" s="1414"/>
      <c r="G10" s="1414"/>
      <c r="H10" s="1414"/>
      <c r="I10" s="1414"/>
      <c r="J10" s="1416"/>
    </row>
    <row r="11" spans="1:10" s="415" customFormat="1" ht="15" customHeight="1">
      <c r="B11" s="414" t="s">
        <v>369</v>
      </c>
      <c r="C11" s="1417">
        <f t="shared" ref="C11:J11" si="0">SUM(C9:C10)</f>
        <v>0</v>
      </c>
      <c r="D11" s="1417">
        <f t="shared" si="0"/>
        <v>0</v>
      </c>
      <c r="E11" s="1418">
        <f t="shared" si="0"/>
        <v>0</v>
      </c>
      <c r="F11" s="1417">
        <f t="shared" si="0"/>
        <v>0</v>
      </c>
      <c r="G11" s="1417">
        <f t="shared" si="0"/>
        <v>0</v>
      </c>
      <c r="H11" s="1417">
        <f t="shared" si="0"/>
        <v>0</v>
      </c>
      <c r="I11" s="1417">
        <f t="shared" si="0"/>
        <v>0</v>
      </c>
      <c r="J11" s="1419">
        <f t="shared" si="0"/>
        <v>0</v>
      </c>
    </row>
    <row r="12" spans="1:10" s="408" customFormat="1" ht="12" customHeight="1">
      <c r="B12" s="416" t="s">
        <v>370</v>
      </c>
      <c r="C12" s="1414"/>
      <c r="D12" s="1414"/>
      <c r="E12" s="1415"/>
      <c r="F12" s="1414"/>
      <c r="G12" s="1414"/>
      <c r="H12" s="1414"/>
      <c r="I12" s="1414"/>
      <c r="J12" s="1416"/>
    </row>
    <row r="13" spans="1:10" s="408" customFormat="1" ht="12" customHeight="1">
      <c r="B13" s="413" t="s">
        <v>371</v>
      </c>
      <c r="C13" s="1414"/>
      <c r="D13" s="1414"/>
      <c r="E13" s="1415"/>
      <c r="F13" s="1414"/>
      <c r="G13" s="1414"/>
      <c r="H13" s="1414"/>
      <c r="I13" s="1414"/>
      <c r="J13" s="1416"/>
    </row>
    <row r="14" spans="1:10" s="408" customFormat="1" ht="12" customHeight="1">
      <c r="B14" s="417" t="s">
        <v>372</v>
      </c>
      <c r="C14" s="1414"/>
      <c r="D14" s="1414"/>
      <c r="E14" s="1415"/>
      <c r="F14" s="1414"/>
      <c r="G14" s="1414"/>
      <c r="H14" s="1414"/>
      <c r="I14" s="1414"/>
      <c r="J14" s="1416"/>
    </row>
    <row r="15" spans="1:10" s="408" customFormat="1" ht="12" customHeight="1">
      <c r="B15" s="413" t="s">
        <v>373</v>
      </c>
      <c r="C15" s="1420"/>
      <c r="D15" s="1420"/>
      <c r="E15" s="1421"/>
      <c r="F15" s="1420"/>
      <c r="G15" s="1420"/>
      <c r="H15" s="1420"/>
      <c r="I15" s="1420"/>
      <c r="J15" s="1422"/>
    </row>
    <row r="16" spans="1:10" s="408" customFormat="1" ht="14.1" customHeight="1">
      <c r="B16" s="418" t="s">
        <v>374</v>
      </c>
      <c r="C16" s="1423">
        <f t="shared" ref="C16:J16" si="1">C11+SUM(C12:C15)</f>
        <v>0</v>
      </c>
      <c r="D16" s="1423">
        <f t="shared" si="1"/>
        <v>0</v>
      </c>
      <c r="E16" s="1424">
        <f t="shared" si="1"/>
        <v>0</v>
      </c>
      <c r="F16" s="1423">
        <f t="shared" si="1"/>
        <v>0</v>
      </c>
      <c r="G16" s="1423">
        <f t="shared" si="1"/>
        <v>0</v>
      </c>
      <c r="H16" s="1423">
        <f t="shared" si="1"/>
        <v>0</v>
      </c>
      <c r="I16" s="1423">
        <f t="shared" ref="I16" si="2">I11+SUM(I12:I15)</f>
        <v>0</v>
      </c>
      <c r="J16" s="1425">
        <f t="shared" si="1"/>
        <v>0</v>
      </c>
    </row>
    <row r="17" spans="2:10" s="408" customFormat="1" ht="15" customHeight="1">
      <c r="B17" s="412" t="s">
        <v>375</v>
      </c>
      <c r="C17" s="1413"/>
      <c r="D17" s="1413"/>
      <c r="E17" s="1392"/>
      <c r="F17" s="1413"/>
      <c r="G17" s="1413"/>
      <c r="H17" s="1413"/>
      <c r="I17" s="1413"/>
      <c r="J17" s="1393"/>
    </row>
    <row r="18" spans="2:10" s="408" customFormat="1" ht="12" customHeight="1">
      <c r="B18" s="413" t="s">
        <v>368</v>
      </c>
      <c r="C18" s="1414"/>
      <c r="D18" s="1414"/>
      <c r="E18" s="1415"/>
      <c r="F18" s="1414"/>
      <c r="G18" s="1414"/>
      <c r="H18" s="1414"/>
      <c r="I18" s="1414"/>
      <c r="J18" s="1416"/>
    </row>
    <row r="19" spans="2:10" s="415" customFormat="1" ht="15" customHeight="1">
      <c r="B19" s="414" t="s">
        <v>376</v>
      </c>
      <c r="C19" s="1417">
        <f t="shared" ref="C19:J19" si="3">SUM(C17:C18)</f>
        <v>0</v>
      </c>
      <c r="D19" s="1417">
        <f t="shared" si="3"/>
        <v>0</v>
      </c>
      <c r="E19" s="1418">
        <f t="shared" si="3"/>
        <v>0</v>
      </c>
      <c r="F19" s="1417">
        <f t="shared" si="3"/>
        <v>0</v>
      </c>
      <c r="G19" s="1417">
        <f t="shared" si="3"/>
        <v>0</v>
      </c>
      <c r="H19" s="1417">
        <f t="shared" si="3"/>
        <v>0</v>
      </c>
      <c r="I19" s="1417">
        <f t="shared" ref="I19" si="4">SUM(I17:I18)</f>
        <v>0</v>
      </c>
      <c r="J19" s="1419">
        <f t="shared" si="3"/>
        <v>0</v>
      </c>
    </row>
    <row r="20" spans="2:10" s="408" customFormat="1" ht="12" customHeight="1">
      <c r="B20" s="416" t="s">
        <v>370</v>
      </c>
      <c r="C20" s="1414"/>
      <c r="D20" s="1414"/>
      <c r="E20" s="1415"/>
      <c r="F20" s="1414"/>
      <c r="G20" s="1414"/>
      <c r="H20" s="1414"/>
      <c r="I20" s="1414"/>
      <c r="J20" s="1416"/>
    </row>
    <row r="21" spans="2:10" s="408" customFormat="1" ht="12" customHeight="1">
      <c r="B21" s="413" t="s">
        <v>371</v>
      </c>
      <c r="C21" s="1414"/>
      <c r="D21" s="1414"/>
      <c r="E21" s="1415"/>
      <c r="F21" s="1414"/>
      <c r="G21" s="1414"/>
      <c r="H21" s="1414"/>
      <c r="I21" s="1414"/>
      <c r="J21" s="1416"/>
    </row>
    <row r="22" spans="2:10" s="408" customFormat="1" ht="12" customHeight="1">
      <c r="B22" s="417" t="s">
        <v>372</v>
      </c>
      <c r="C22" s="1414"/>
      <c r="D22" s="1414"/>
      <c r="E22" s="1415"/>
      <c r="F22" s="1414"/>
      <c r="G22" s="1414"/>
      <c r="H22" s="1414"/>
      <c r="I22" s="1414"/>
      <c r="J22" s="1416"/>
    </row>
    <row r="23" spans="2:10" s="408" customFormat="1" ht="12" customHeight="1">
      <c r="B23" s="413" t="s">
        <v>373</v>
      </c>
      <c r="C23" s="1420"/>
      <c r="D23" s="1420"/>
      <c r="E23" s="1421"/>
      <c r="F23" s="1420"/>
      <c r="G23" s="1420"/>
      <c r="H23" s="1420"/>
      <c r="I23" s="1420"/>
      <c r="J23" s="1422"/>
    </row>
    <row r="24" spans="2:10" s="408" customFormat="1" ht="14.1" customHeight="1">
      <c r="B24" s="418" t="s">
        <v>377</v>
      </c>
      <c r="C24" s="1423">
        <f>C19+SUM(C20:C23)</f>
        <v>0</v>
      </c>
      <c r="D24" s="1423">
        <f t="shared" ref="D24:J24" si="5">D19+SUM(D20:D23)</f>
        <v>0</v>
      </c>
      <c r="E24" s="1424">
        <f t="shared" si="5"/>
        <v>0</v>
      </c>
      <c r="F24" s="1423">
        <f t="shared" si="5"/>
        <v>0</v>
      </c>
      <c r="G24" s="1423">
        <f t="shared" si="5"/>
        <v>0</v>
      </c>
      <c r="H24" s="1423">
        <f t="shared" si="5"/>
        <v>0</v>
      </c>
      <c r="I24" s="1423">
        <f t="shared" si="5"/>
        <v>0</v>
      </c>
      <c r="J24" s="1425">
        <f t="shared" si="5"/>
        <v>0</v>
      </c>
    </row>
    <row r="25" spans="2:10" s="408" customFormat="1" ht="14.1" customHeight="1">
      <c r="B25" s="419" t="s">
        <v>378</v>
      </c>
      <c r="C25" s="1426">
        <f>ROUND((C24-C16)/5,2)</f>
        <v>0</v>
      </c>
      <c r="D25" s="1426">
        <f t="shared" ref="D25:J25" si="6">ROUND((D24-D16)/5,2)</f>
        <v>0</v>
      </c>
      <c r="E25" s="1427">
        <f t="shared" si="6"/>
        <v>0</v>
      </c>
      <c r="F25" s="1426">
        <f t="shared" si="6"/>
        <v>0</v>
      </c>
      <c r="G25" s="1426">
        <f t="shared" si="6"/>
        <v>0</v>
      </c>
      <c r="H25" s="1426">
        <f t="shared" si="6"/>
        <v>0</v>
      </c>
      <c r="I25" s="1426">
        <f t="shared" si="6"/>
        <v>0</v>
      </c>
      <c r="J25" s="1428">
        <f t="shared" si="6"/>
        <v>0</v>
      </c>
    </row>
    <row r="26" spans="2:10" s="408" customFormat="1" ht="14.1" customHeight="1">
      <c r="B26" s="419" t="s">
        <v>378</v>
      </c>
      <c r="C26" s="1429"/>
      <c r="D26" s="1429"/>
      <c r="E26" s="1430"/>
      <c r="F26" s="1429"/>
      <c r="G26" s="1429"/>
      <c r="H26" s="1429"/>
      <c r="I26" s="1429"/>
      <c r="J26" s="1431"/>
    </row>
    <row r="27" spans="2:10" s="408" customFormat="1" ht="12.95" customHeight="1">
      <c r="B27" s="420" t="s">
        <v>379</v>
      </c>
      <c r="C27" s="1432"/>
      <c r="D27" s="1432"/>
      <c r="E27" s="1433"/>
      <c r="F27" s="1432"/>
      <c r="G27" s="1432"/>
      <c r="H27" s="1432"/>
      <c r="I27" s="1432"/>
      <c r="J27" s="1434"/>
    </row>
    <row r="28" spans="2:10" s="408" customFormat="1" ht="14.1" customHeight="1">
      <c r="B28" s="419" t="s">
        <v>380</v>
      </c>
      <c r="C28" s="1426">
        <f t="shared" ref="C28:J28" si="7">IF(OR(C25&lt;0,C26&lt;0),,ROUND(IF(C26&lt;C25,C26,C25)*C27,2))</f>
        <v>0</v>
      </c>
      <c r="D28" s="1426">
        <f t="shared" si="7"/>
        <v>0</v>
      </c>
      <c r="E28" s="1427">
        <f t="shared" si="7"/>
        <v>0</v>
      </c>
      <c r="F28" s="1426">
        <f t="shared" si="7"/>
        <v>0</v>
      </c>
      <c r="G28" s="1426">
        <f t="shared" si="7"/>
        <v>0</v>
      </c>
      <c r="H28" s="1426">
        <f t="shared" si="7"/>
        <v>0</v>
      </c>
      <c r="I28" s="1426">
        <f t="shared" si="7"/>
        <v>0</v>
      </c>
      <c r="J28" s="1428">
        <f t="shared" si="7"/>
        <v>0</v>
      </c>
    </row>
    <row r="29" spans="2:10" s="411" customFormat="1" ht="18" customHeight="1">
      <c r="B29" s="410" t="s">
        <v>381</v>
      </c>
      <c r="C29" s="1410"/>
      <c r="D29" s="1410"/>
      <c r="E29" s="1411"/>
      <c r="F29" s="1410"/>
      <c r="G29" s="1410"/>
      <c r="H29" s="1410"/>
      <c r="I29" s="1410"/>
      <c r="J29" s="1412"/>
    </row>
    <row r="30" spans="2:10" s="408" customFormat="1" ht="12" customHeight="1">
      <c r="B30" s="413" t="s">
        <v>382</v>
      </c>
      <c r="C30" s="1414"/>
      <c r="D30" s="1414"/>
      <c r="E30" s="1415"/>
      <c r="F30" s="1414"/>
      <c r="G30" s="1414"/>
      <c r="H30" s="1414"/>
      <c r="I30" s="1414"/>
      <c r="J30" s="1416"/>
    </row>
    <row r="31" spans="2:10" s="408" customFormat="1" ht="12" customHeight="1">
      <c r="B31" s="413" t="s">
        <v>111</v>
      </c>
      <c r="C31" s="1414"/>
      <c r="D31" s="1414"/>
      <c r="E31" s="1415"/>
      <c r="F31" s="1414"/>
      <c r="G31" s="1414"/>
      <c r="H31" s="1414"/>
      <c r="I31" s="1414"/>
      <c r="J31" s="1416"/>
    </row>
    <row r="32" spans="2:10" s="408" customFormat="1" ht="12" customHeight="1">
      <c r="B32" s="413" t="s">
        <v>112</v>
      </c>
      <c r="C32" s="1414"/>
      <c r="D32" s="1414"/>
      <c r="E32" s="1415"/>
      <c r="F32" s="1414"/>
      <c r="G32" s="1414"/>
      <c r="H32" s="1414"/>
      <c r="I32" s="1414"/>
      <c r="J32" s="1416"/>
    </row>
    <row r="33" spans="2:13" s="408" customFormat="1" ht="12" customHeight="1">
      <c r="B33" s="413" t="s">
        <v>176</v>
      </c>
      <c r="C33" s="1414"/>
      <c r="D33" s="1414"/>
      <c r="E33" s="1415"/>
      <c r="F33" s="1414"/>
      <c r="G33" s="1414"/>
      <c r="H33" s="1414"/>
      <c r="I33" s="1414"/>
      <c r="J33" s="1416"/>
    </row>
    <row r="34" spans="2:13" s="408" customFormat="1" ht="12" customHeight="1">
      <c r="B34" s="413" t="s">
        <v>383</v>
      </c>
      <c r="C34" s="1414"/>
      <c r="D34" s="1414"/>
      <c r="E34" s="1415"/>
      <c r="F34" s="1414"/>
      <c r="G34" s="1414"/>
      <c r="H34" s="1414"/>
      <c r="I34" s="1414"/>
      <c r="J34" s="1416"/>
    </row>
    <row r="35" spans="2:13" s="408" customFormat="1" ht="14.1" customHeight="1">
      <c r="B35" s="419" t="s">
        <v>384</v>
      </c>
      <c r="C35" s="1435"/>
      <c r="D35" s="1435"/>
      <c r="E35" s="1436"/>
      <c r="F35" s="1435"/>
      <c r="G35" s="1435"/>
      <c r="H35" s="1435"/>
      <c r="I35" s="1435"/>
      <c r="J35" s="1437"/>
    </row>
    <row r="36" spans="2:13" s="408" customFormat="1" ht="12" customHeight="1">
      <c r="B36" s="945" t="s">
        <v>385</v>
      </c>
      <c r="C36" s="1414"/>
      <c r="D36" s="1414"/>
      <c r="E36" s="1415"/>
      <c r="F36" s="1414"/>
      <c r="G36" s="1414"/>
      <c r="H36" s="1414"/>
      <c r="I36" s="1414"/>
      <c r="J36" s="1416"/>
    </row>
    <row r="37" spans="2:13" s="408" customFormat="1" ht="12" customHeight="1">
      <c r="B37" s="413" t="s">
        <v>386</v>
      </c>
      <c r="C37" s="1414"/>
      <c r="D37" s="1414"/>
      <c r="E37" s="1415"/>
      <c r="F37" s="1414"/>
      <c r="G37" s="1414"/>
      <c r="H37" s="1414"/>
      <c r="I37" s="1414"/>
      <c r="J37" s="1416"/>
    </row>
    <row r="38" spans="2:13" s="408" customFormat="1" ht="12" customHeight="1">
      <c r="B38" s="413" t="s">
        <v>387</v>
      </c>
      <c r="C38" s="1414"/>
      <c r="D38" s="1414"/>
      <c r="E38" s="1415"/>
      <c r="F38" s="1414"/>
      <c r="G38" s="1414"/>
      <c r="H38" s="1414"/>
      <c r="I38" s="1414"/>
      <c r="J38" s="1416"/>
    </row>
    <row r="39" spans="2:13" s="408" customFormat="1" ht="12" customHeight="1">
      <c r="B39" s="413" t="s">
        <v>388</v>
      </c>
      <c r="C39" s="1414"/>
      <c r="D39" s="1414"/>
      <c r="E39" s="1415"/>
      <c r="F39" s="1414"/>
      <c r="G39" s="1414"/>
      <c r="H39" s="1414"/>
      <c r="I39" s="1414"/>
      <c r="J39" s="1416"/>
    </row>
    <row r="40" spans="2:13" s="408" customFormat="1" ht="12" customHeight="1">
      <c r="B40" s="413" t="s">
        <v>389</v>
      </c>
      <c r="C40" s="1438"/>
      <c r="D40" s="1438"/>
      <c r="E40" s="1439"/>
      <c r="F40" s="1438"/>
      <c r="G40" s="1438"/>
      <c r="H40" s="1438"/>
      <c r="I40" s="1438"/>
      <c r="J40" s="1440"/>
    </row>
    <row r="41" spans="2:13" s="408" customFormat="1" ht="12" customHeight="1">
      <c r="B41" s="413" t="s">
        <v>390</v>
      </c>
      <c r="C41" s="1414"/>
      <c r="D41" s="1414"/>
      <c r="E41" s="1415"/>
      <c r="F41" s="1414"/>
      <c r="G41" s="1414"/>
      <c r="H41" s="1414"/>
      <c r="I41" s="1414"/>
      <c r="J41" s="1416"/>
    </row>
    <row r="42" spans="2:13" s="408" customFormat="1" ht="12" customHeight="1" thickBot="1">
      <c r="B42" s="413" t="s">
        <v>391</v>
      </c>
      <c r="C42" s="1441"/>
      <c r="D42" s="1441"/>
      <c r="E42" s="1442"/>
      <c r="F42" s="1441"/>
      <c r="G42" s="1441"/>
      <c r="H42" s="1441"/>
      <c r="I42" s="1441"/>
      <c r="J42" s="1443"/>
      <c r="K42" s="421"/>
    </row>
    <row r="43" spans="2:13" s="408" customFormat="1" ht="15" customHeight="1" thickTop="1">
      <c r="B43" s="419" t="s">
        <v>392</v>
      </c>
      <c r="C43" s="1426"/>
      <c r="D43" s="1426"/>
      <c r="E43" s="1427"/>
      <c r="F43" s="1426"/>
      <c r="G43" s="1426"/>
      <c r="H43" s="1426"/>
      <c r="I43" s="1426"/>
      <c r="J43" s="1428"/>
    </row>
    <row r="44" spans="2:13" s="408" customFormat="1" ht="12.95" customHeight="1">
      <c r="B44" s="422" t="s">
        <v>393</v>
      </c>
      <c r="C44" s="1444"/>
      <c r="D44" s="1444"/>
      <c r="E44" s="1445"/>
      <c r="F44" s="1444"/>
      <c r="G44" s="1444"/>
      <c r="H44" s="1444"/>
      <c r="I44" s="1444"/>
      <c r="J44" s="1446"/>
    </row>
    <row r="45" spans="2:13" s="405" customFormat="1" ht="15" customHeight="1" thickBot="1">
      <c r="B45" s="423" t="s">
        <v>394</v>
      </c>
      <c r="C45" s="1447"/>
      <c r="D45" s="1447"/>
      <c r="E45" s="1448"/>
      <c r="F45" s="1447"/>
      <c r="G45" s="1447"/>
      <c r="H45" s="1447"/>
      <c r="I45" s="1447"/>
      <c r="J45" s="1449"/>
      <c r="K45" s="408"/>
      <c r="L45" s="408"/>
      <c r="M45" s="408"/>
    </row>
    <row r="47" spans="2:13">
      <c r="C47" s="544"/>
    </row>
  </sheetData>
  <mergeCells count="1">
    <mergeCell ref="B3:D4"/>
  </mergeCells>
  <hyperlinks>
    <hyperlink ref="B2" location="TOC!A1" display="Retour à la table des matières" xr:uid="{00000000-0004-0000-1100-000000000000}"/>
    <hyperlink ref="D2" location="Consignes!A1" display="CONSIGNES" xr:uid="{00000000-0004-0000-1100-000001000000}"/>
  </hyperlinks>
  <printOptions horizontalCentered="1"/>
  <pageMargins left="0.19685039370078741" right="0.19685039370078741" top="0.47244094488188981" bottom="0.19685039370078741" header="0.31496062992125984" footer="0.11811023622047245"/>
  <pageSetup paperSize="9" scale="85" orientation="landscape" useFirstPageNumber="1" r:id="rId1"/>
  <headerFooter alignWithMargins="0">
    <oddFooter>&amp;C&amp;9&amp;A.&amp;P&amp;R&amp;8FIN/MVE-&amp;F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Sheet17">
    <tabColor rgb="FF002060"/>
  </sheetPr>
  <dimension ref="A2:F90"/>
  <sheetViews>
    <sheetView showGridLines="0" zoomScale="110" zoomScaleNormal="110" workbookViewId="0">
      <selection activeCell="C93" sqref="C92:C93"/>
    </sheetView>
  </sheetViews>
  <sheetFormatPr baseColWidth="10" defaultColWidth="8.7109375" defaultRowHeight="12.75"/>
  <cols>
    <col min="1" max="1" width="3.5703125" style="1233" customWidth="1"/>
    <col min="2" max="2" width="21.140625" style="1233" customWidth="1"/>
    <col min="3" max="3" width="219.28515625" style="1233" customWidth="1"/>
    <col min="4" max="4" width="58.42578125" style="1238" customWidth="1"/>
    <col min="5" max="6" width="44.140625" style="1233" customWidth="1"/>
    <col min="7" max="16384" width="8.7109375" style="1233"/>
  </cols>
  <sheetData>
    <row r="2" spans="1:6" s="1234" customFormat="1">
      <c r="A2" s="1233"/>
      <c r="B2" s="1451" t="s">
        <v>181</v>
      </c>
      <c r="D2" s="1235"/>
    </row>
    <row r="3" spans="1:6" s="1234" customFormat="1">
      <c r="A3" s="1233"/>
      <c r="B3" s="1451"/>
      <c r="D3" s="1235"/>
    </row>
    <row r="4" spans="1:6" ht="13.5" thickBot="1"/>
    <row r="5" spans="1:6" s="1236" customFormat="1" ht="34.5" customHeight="1" thickBot="1">
      <c r="B5" s="1265" t="s">
        <v>182</v>
      </c>
      <c r="C5" s="1266" t="s">
        <v>183</v>
      </c>
      <c r="D5" s="1267" t="s">
        <v>184</v>
      </c>
      <c r="E5" s="1265" t="s">
        <v>185</v>
      </c>
      <c r="F5" s="1266" t="s">
        <v>186</v>
      </c>
    </row>
    <row r="6" spans="1:6" s="1237" customFormat="1" ht="25.5">
      <c r="B6" s="1245" t="s">
        <v>187</v>
      </c>
      <c r="C6" s="1281" t="s">
        <v>188</v>
      </c>
      <c r="D6" s="1268"/>
      <c r="E6" s="1297"/>
      <c r="F6" s="1246"/>
    </row>
    <row r="7" spans="1:6" s="1237" customFormat="1" ht="25.5">
      <c r="B7" s="1247"/>
      <c r="C7" s="1282" t="s">
        <v>189</v>
      </c>
      <c r="D7" s="1269"/>
      <c r="E7" s="1247"/>
      <c r="F7" s="1248"/>
    </row>
    <row r="8" spans="1:6" s="1237" customFormat="1" ht="15">
      <c r="B8" s="1247"/>
      <c r="C8" s="1283" t="s">
        <v>190</v>
      </c>
      <c r="D8" s="1269"/>
      <c r="E8" s="1247"/>
      <c r="F8" s="1248"/>
    </row>
    <row r="9" spans="1:6" s="1237" customFormat="1" ht="15">
      <c r="B9" s="1247"/>
      <c r="C9" s="1284" t="s">
        <v>191</v>
      </c>
      <c r="D9" s="1269"/>
      <c r="E9" s="1247"/>
      <c r="F9" s="1248"/>
    </row>
    <row r="10" spans="1:6" s="1237" customFormat="1" ht="15">
      <c r="B10" s="1247"/>
      <c r="C10" s="1285" t="s">
        <v>192</v>
      </c>
      <c r="D10" s="1269"/>
      <c r="E10" s="1247"/>
      <c r="F10" s="1248"/>
    </row>
    <row r="11" spans="1:6" s="1237" customFormat="1" ht="15">
      <c r="B11" s="1247"/>
      <c r="C11" s="1285" t="s">
        <v>193</v>
      </c>
      <c r="D11" s="1269"/>
      <c r="E11" s="1247"/>
      <c r="F11" s="1248"/>
    </row>
    <row r="12" spans="1:6" s="310" customFormat="1" ht="45">
      <c r="B12" s="1249" t="s">
        <v>148</v>
      </c>
      <c r="C12" s="1286" t="s">
        <v>194</v>
      </c>
      <c r="D12" s="1270"/>
      <c r="E12" s="1298"/>
      <c r="F12" s="1250"/>
    </row>
    <row r="13" spans="1:6" s="309" customFormat="1" ht="51">
      <c r="B13" s="1251" t="s">
        <v>195</v>
      </c>
      <c r="C13" s="1252" t="s">
        <v>196</v>
      </c>
      <c r="D13" s="1271" t="s">
        <v>197</v>
      </c>
      <c r="E13" s="1299"/>
      <c r="F13" s="1252"/>
    </row>
    <row r="14" spans="1:6" s="309" customFormat="1" ht="15">
      <c r="B14" s="1253" t="s">
        <v>198</v>
      </c>
      <c r="C14" s="1252" t="s">
        <v>199</v>
      </c>
      <c r="D14" s="1271" t="s">
        <v>200</v>
      </c>
      <c r="E14" s="1299"/>
      <c r="F14" s="1252"/>
    </row>
    <row r="15" spans="1:6" s="309" customFormat="1" ht="15">
      <c r="B15" s="1254"/>
      <c r="C15" s="1255" t="s">
        <v>201</v>
      </c>
      <c r="D15" s="1272"/>
      <c r="E15" s="1300"/>
      <c r="F15" s="1255"/>
    </row>
    <row r="16" spans="1:6" s="309" customFormat="1" ht="15">
      <c r="B16" s="1254"/>
      <c r="C16" s="1255" t="s">
        <v>202</v>
      </c>
      <c r="D16" s="1272"/>
      <c r="E16" s="1300"/>
      <c r="F16" s="1255"/>
    </row>
    <row r="17" spans="2:6" s="309" customFormat="1" ht="15">
      <c r="B17" s="1254"/>
      <c r="C17" s="1255" t="s">
        <v>203</v>
      </c>
      <c r="D17" s="1272"/>
      <c r="E17" s="1300"/>
      <c r="F17" s="1255"/>
    </row>
    <row r="18" spans="2:6" s="309" customFormat="1" ht="15">
      <c r="B18" s="1254"/>
      <c r="C18" s="1255" t="s">
        <v>204</v>
      </c>
      <c r="D18" s="1272"/>
      <c r="E18" s="1300"/>
      <c r="F18" s="1255"/>
    </row>
    <row r="19" spans="2:6" s="309" customFormat="1" ht="15">
      <c r="B19" s="1254"/>
      <c r="C19" s="1255" t="s">
        <v>205</v>
      </c>
      <c r="D19" s="1272"/>
      <c r="E19" s="1300"/>
      <c r="F19" s="1255"/>
    </row>
    <row r="20" spans="2:6" s="309" customFormat="1" ht="25.5">
      <c r="B20" s="1256"/>
      <c r="C20" s="1257" t="s">
        <v>206</v>
      </c>
      <c r="D20" s="1273"/>
      <c r="E20" s="1301"/>
      <c r="F20" s="1257"/>
    </row>
    <row r="21" spans="2:6" s="1237" customFormat="1" ht="15">
      <c r="B21" s="1253" t="s">
        <v>207</v>
      </c>
      <c r="C21" s="1252" t="s">
        <v>208</v>
      </c>
      <c r="D21" s="1271" t="s">
        <v>209</v>
      </c>
      <c r="E21" s="1299"/>
      <c r="F21" s="1252"/>
    </row>
    <row r="22" spans="2:6" s="1237" customFormat="1">
      <c r="B22" s="1254"/>
      <c r="C22" s="1255" t="s">
        <v>210</v>
      </c>
      <c r="D22" s="1272"/>
      <c r="E22" s="1300"/>
      <c r="F22" s="1255"/>
    </row>
    <row r="23" spans="2:6" s="1237" customFormat="1">
      <c r="B23" s="1254"/>
      <c r="C23" s="1255" t="s">
        <v>211</v>
      </c>
      <c r="D23" s="1272"/>
      <c r="E23" s="1300"/>
      <c r="F23" s="1255"/>
    </row>
    <row r="24" spans="2:6" s="1237" customFormat="1">
      <c r="B24" s="1254"/>
      <c r="C24" s="1255" t="s">
        <v>212</v>
      </c>
      <c r="D24" s="1272"/>
      <c r="E24" s="1300"/>
      <c r="F24" s="1255"/>
    </row>
    <row r="25" spans="2:6" s="1237" customFormat="1">
      <c r="B25" s="1254"/>
      <c r="C25" s="1255" t="s">
        <v>213</v>
      </c>
      <c r="D25" s="1272"/>
      <c r="E25" s="1300"/>
      <c r="F25" s="1255"/>
    </row>
    <row r="26" spans="2:6" s="1237" customFormat="1">
      <c r="B26" s="1254"/>
      <c r="C26" s="1255" t="s">
        <v>214</v>
      </c>
      <c r="D26" s="1272"/>
      <c r="E26" s="1300"/>
      <c r="F26" s="1255"/>
    </row>
    <row r="27" spans="2:6" s="1237" customFormat="1" ht="25.5">
      <c r="B27" s="1254"/>
      <c r="C27" s="1255" t="s">
        <v>215</v>
      </c>
      <c r="D27" s="1272"/>
      <c r="E27" s="1300"/>
      <c r="F27" s="1255"/>
    </row>
    <row r="28" spans="2:6" s="1237" customFormat="1" ht="15">
      <c r="B28" s="1253" t="s">
        <v>216</v>
      </c>
      <c r="C28" s="1252" t="s">
        <v>217</v>
      </c>
      <c r="D28" s="1271" t="s">
        <v>80</v>
      </c>
      <c r="E28" s="1299"/>
      <c r="F28" s="1252"/>
    </row>
    <row r="29" spans="2:6" s="1237" customFormat="1">
      <c r="B29" s="1254"/>
      <c r="C29" s="1255" t="s">
        <v>218</v>
      </c>
      <c r="D29" s="1272"/>
      <c r="E29" s="1300"/>
      <c r="F29" s="1255"/>
    </row>
    <row r="30" spans="2:6" s="1237" customFormat="1">
      <c r="B30" s="1254"/>
      <c r="C30" s="1255" t="s">
        <v>219</v>
      </c>
      <c r="D30" s="1272" t="s">
        <v>220</v>
      </c>
      <c r="E30" s="1300"/>
      <c r="F30" s="1255"/>
    </row>
    <row r="31" spans="2:6" s="1237" customFormat="1">
      <c r="B31" s="1254"/>
      <c r="C31" s="1255" t="s">
        <v>221</v>
      </c>
      <c r="D31" s="1272" t="s">
        <v>222</v>
      </c>
      <c r="E31" s="1300"/>
      <c r="F31" s="1255"/>
    </row>
    <row r="32" spans="2:6" s="1237" customFormat="1">
      <c r="B32" s="1254"/>
      <c r="C32" s="1255" t="s">
        <v>223</v>
      </c>
      <c r="D32" s="1272"/>
      <c r="E32" s="1300"/>
      <c r="F32" s="1255"/>
    </row>
    <row r="33" spans="2:6" s="1237" customFormat="1">
      <c r="B33" s="1254"/>
      <c r="C33" s="1255" t="s">
        <v>224</v>
      </c>
      <c r="D33" s="1272" t="s">
        <v>225</v>
      </c>
      <c r="E33" s="1300"/>
      <c r="F33" s="1255"/>
    </row>
    <row r="34" spans="2:6" s="1237" customFormat="1">
      <c r="B34" s="1256"/>
      <c r="C34" s="1257" t="s">
        <v>226</v>
      </c>
      <c r="D34" s="1273" t="s">
        <v>225</v>
      </c>
      <c r="E34" s="1301"/>
      <c r="F34" s="1257"/>
    </row>
    <row r="35" spans="2:6" s="1237" customFormat="1" ht="15">
      <c r="B35" s="1253" t="s">
        <v>227</v>
      </c>
      <c r="C35" s="1252" t="s">
        <v>228</v>
      </c>
      <c r="D35" s="1271"/>
      <c r="E35" s="1299"/>
      <c r="F35" s="1252"/>
    </row>
    <row r="36" spans="2:6" s="1237" customFormat="1" ht="15">
      <c r="B36" s="1258"/>
      <c r="C36" s="1255" t="s">
        <v>229</v>
      </c>
      <c r="D36" s="1272"/>
      <c r="E36" s="1300"/>
      <c r="F36" s="1255"/>
    </row>
    <row r="37" spans="2:6" s="1237" customFormat="1">
      <c r="B37" s="1256"/>
      <c r="C37" s="1257" t="s">
        <v>230</v>
      </c>
      <c r="D37" s="1273"/>
      <c r="E37" s="1301"/>
      <c r="F37" s="1257"/>
    </row>
    <row r="38" spans="2:6" s="1237" customFormat="1" ht="15">
      <c r="B38" s="1253" t="s">
        <v>79</v>
      </c>
      <c r="C38" s="1252" t="s">
        <v>231</v>
      </c>
      <c r="D38" s="1272" t="s">
        <v>232</v>
      </c>
      <c r="E38" s="1299"/>
      <c r="F38" s="1252"/>
    </row>
    <row r="39" spans="2:6" ht="15">
      <c r="B39" s="1258"/>
      <c r="C39" s="1255" t="s">
        <v>233</v>
      </c>
      <c r="D39" s="1272"/>
      <c r="E39" s="1300"/>
      <c r="F39" s="1255"/>
    </row>
    <row r="40" spans="2:6" ht="15">
      <c r="B40" s="1258"/>
      <c r="C40" s="1255" t="s">
        <v>234</v>
      </c>
      <c r="D40" s="1272"/>
      <c r="E40" s="1300"/>
      <c r="F40" s="1255"/>
    </row>
    <row r="41" spans="2:6" ht="15">
      <c r="B41" s="1258"/>
      <c r="C41" s="1255" t="s">
        <v>235</v>
      </c>
      <c r="D41" s="1272"/>
      <c r="E41" s="1300"/>
      <c r="F41" s="1255"/>
    </row>
    <row r="42" spans="2:6" ht="15">
      <c r="B42" s="1258"/>
      <c r="C42" s="1255" t="s">
        <v>236</v>
      </c>
      <c r="D42" s="1272"/>
      <c r="E42" s="1300"/>
      <c r="F42" s="1255"/>
    </row>
    <row r="43" spans="2:6" ht="15">
      <c r="B43" s="1258"/>
      <c r="C43" s="1255" t="s">
        <v>237</v>
      </c>
      <c r="D43" s="1272"/>
      <c r="E43" s="1300"/>
      <c r="F43" s="1255"/>
    </row>
    <row r="44" spans="2:6" ht="15">
      <c r="B44" s="1258"/>
      <c r="C44" s="1255" t="s">
        <v>238</v>
      </c>
      <c r="D44" s="1272"/>
      <c r="E44" s="1300"/>
      <c r="F44" s="1255"/>
    </row>
    <row r="45" spans="2:6" ht="15">
      <c r="B45" s="1258"/>
      <c r="C45" s="1255" t="s">
        <v>239</v>
      </c>
      <c r="D45" s="1272"/>
      <c r="E45" s="1300"/>
      <c r="F45" s="1255"/>
    </row>
    <row r="46" spans="2:6" ht="15">
      <c r="B46" s="1258"/>
      <c r="C46" s="1255" t="s">
        <v>240</v>
      </c>
      <c r="D46" s="1272"/>
      <c r="E46" s="1300"/>
      <c r="F46" s="1255"/>
    </row>
    <row r="47" spans="2:6" ht="15">
      <c r="B47" s="1258"/>
      <c r="C47" s="1255" t="s">
        <v>241</v>
      </c>
      <c r="D47" s="1272"/>
      <c r="E47" s="1300"/>
      <c r="F47" s="1255"/>
    </row>
    <row r="48" spans="2:6" ht="15">
      <c r="B48" s="1258"/>
      <c r="C48" s="1255" t="s">
        <v>242</v>
      </c>
      <c r="D48" s="1272"/>
      <c r="E48" s="1300"/>
      <c r="F48" s="1255"/>
    </row>
    <row r="49" spans="2:6" ht="15">
      <c r="B49" s="1258"/>
      <c r="C49" s="1255" t="s">
        <v>243</v>
      </c>
      <c r="D49" s="1272"/>
      <c r="E49" s="1300"/>
      <c r="F49" s="1255"/>
    </row>
    <row r="50" spans="2:6" ht="15">
      <c r="B50" s="1258"/>
      <c r="C50" s="1255" t="s">
        <v>244</v>
      </c>
      <c r="D50" s="1272"/>
      <c r="E50" s="1300"/>
      <c r="F50" s="1255"/>
    </row>
    <row r="51" spans="2:6" ht="15">
      <c r="B51" s="1258"/>
      <c r="C51" s="1255" t="s">
        <v>245</v>
      </c>
      <c r="D51" s="1272"/>
      <c r="E51" s="1300"/>
      <c r="F51" s="1255"/>
    </row>
    <row r="52" spans="2:6" ht="15">
      <c r="B52" s="1253" t="s">
        <v>246</v>
      </c>
      <c r="C52" s="1252" t="s">
        <v>247</v>
      </c>
      <c r="D52" s="1271" t="s">
        <v>81</v>
      </c>
      <c r="E52" s="1299"/>
      <c r="F52" s="1252"/>
    </row>
    <row r="53" spans="2:6">
      <c r="B53" s="1254"/>
      <c r="C53" s="1255" t="s">
        <v>248</v>
      </c>
      <c r="D53" s="1274" t="s">
        <v>82</v>
      </c>
      <c r="E53" s="1302"/>
      <c r="F53" s="1259"/>
    </row>
    <row r="54" spans="2:6">
      <c r="B54" s="1256"/>
      <c r="C54" s="1257" t="s">
        <v>249</v>
      </c>
      <c r="D54" s="1275"/>
      <c r="E54" s="1303"/>
      <c r="F54" s="1260"/>
    </row>
    <row r="55" spans="2:6" ht="25.5">
      <c r="B55" s="1261" t="s">
        <v>250</v>
      </c>
      <c r="C55" s="1287" t="s">
        <v>251</v>
      </c>
      <c r="D55" s="1276"/>
      <c r="E55" s="1304"/>
      <c r="F55" s="1262"/>
    </row>
    <row r="56" spans="2:6" ht="25.5">
      <c r="B56" s="1253" t="s">
        <v>252</v>
      </c>
      <c r="C56" s="1252" t="s">
        <v>253</v>
      </c>
      <c r="D56" s="1277" t="s">
        <v>220</v>
      </c>
      <c r="E56" s="1305"/>
      <c r="F56" s="1263"/>
    </row>
    <row r="57" spans="2:6">
      <c r="B57" s="1254"/>
      <c r="C57" s="1255" t="s">
        <v>254</v>
      </c>
      <c r="D57" s="1274"/>
      <c r="E57" s="1302"/>
      <c r="F57" s="1259"/>
    </row>
    <row r="58" spans="2:6">
      <c r="B58" s="1256"/>
      <c r="C58" s="1257" t="s">
        <v>255</v>
      </c>
      <c r="D58" s="1275"/>
      <c r="E58" s="1303"/>
      <c r="F58" s="1260"/>
    </row>
    <row r="59" spans="2:6" ht="15">
      <c r="B59" s="1253" t="s">
        <v>256</v>
      </c>
      <c r="C59" s="1252" t="s">
        <v>257</v>
      </c>
      <c r="D59" s="1277" t="s">
        <v>222</v>
      </c>
      <c r="E59" s="1305"/>
      <c r="F59" s="1263"/>
    </row>
    <row r="60" spans="2:6">
      <c r="B60" s="1256"/>
      <c r="C60" s="1257" t="s">
        <v>258</v>
      </c>
      <c r="D60" s="1275"/>
      <c r="E60" s="1303"/>
      <c r="F60" s="1260"/>
    </row>
    <row r="61" spans="2:6" ht="15">
      <c r="B61" s="1261" t="s">
        <v>259</v>
      </c>
      <c r="C61" s="1287" t="s">
        <v>260</v>
      </c>
      <c r="D61" s="1276"/>
      <c r="E61" s="1304"/>
      <c r="F61" s="1262"/>
    </row>
    <row r="62" spans="2:6" ht="15">
      <c r="B62" s="1253" t="s">
        <v>149</v>
      </c>
      <c r="C62" s="1252" t="s">
        <v>261</v>
      </c>
      <c r="D62" s="1277" t="s">
        <v>262</v>
      </c>
      <c r="E62" s="1299"/>
      <c r="F62" s="1252"/>
    </row>
    <row r="63" spans="2:6" ht="15">
      <c r="B63" s="1258"/>
      <c r="C63" s="1255" t="s">
        <v>263</v>
      </c>
      <c r="D63" s="1274"/>
      <c r="E63" s="1300"/>
      <c r="F63" s="1255"/>
    </row>
    <row r="64" spans="2:6" ht="15">
      <c r="B64" s="1253" t="s">
        <v>264</v>
      </c>
      <c r="C64" s="1252" t="s">
        <v>265</v>
      </c>
      <c r="D64" s="1277"/>
      <c r="E64" s="1305"/>
      <c r="F64" s="1263"/>
    </row>
    <row r="65" spans="2:6" ht="13.5" thickBot="1">
      <c r="B65" s="1264"/>
      <c r="C65" s="1255"/>
      <c r="D65" s="1274"/>
      <c r="E65" s="1302"/>
      <c r="F65" s="1259"/>
    </row>
    <row r="66" spans="2:6" ht="15">
      <c r="B66" s="1307" t="s">
        <v>141</v>
      </c>
      <c r="C66" s="1308" t="s">
        <v>266</v>
      </c>
      <c r="D66" s="1309"/>
      <c r="E66" s="1310"/>
      <c r="F66" s="1311"/>
    </row>
    <row r="67" spans="2:6" ht="15">
      <c r="B67" s="1289"/>
      <c r="C67" s="1290" t="s">
        <v>267</v>
      </c>
      <c r="D67" s="1278"/>
      <c r="E67" s="1289"/>
      <c r="F67" s="1295"/>
    </row>
    <row r="68" spans="2:6" ht="15">
      <c r="B68" s="1289"/>
      <c r="C68" s="1290" t="s">
        <v>268</v>
      </c>
      <c r="D68" s="1278"/>
      <c r="E68" s="1289"/>
      <c r="F68" s="1295"/>
    </row>
    <row r="69" spans="2:6" ht="15">
      <c r="B69" s="1289"/>
      <c r="C69" s="1290" t="s">
        <v>269</v>
      </c>
      <c r="D69" s="1278"/>
      <c r="E69" s="1289"/>
      <c r="F69" s="1295"/>
    </row>
    <row r="70" spans="2:6" ht="15">
      <c r="B70" s="1289"/>
      <c r="C70" s="1290" t="s">
        <v>270</v>
      </c>
      <c r="D70" s="1278"/>
      <c r="E70" s="1289"/>
      <c r="F70" s="1295"/>
    </row>
    <row r="71" spans="2:6" ht="15">
      <c r="B71" s="1289"/>
      <c r="C71" s="1290" t="s">
        <v>271</v>
      </c>
      <c r="D71" s="1278"/>
      <c r="E71" s="1289"/>
      <c r="F71" s="1295"/>
    </row>
    <row r="72" spans="2:6" ht="15">
      <c r="B72" s="1289"/>
      <c r="C72" s="1290" t="s">
        <v>272</v>
      </c>
      <c r="D72" s="1278"/>
      <c r="E72" s="1289"/>
      <c r="F72" s="1295"/>
    </row>
    <row r="73" spans="2:6" ht="15">
      <c r="B73" s="1289"/>
      <c r="C73" s="1290" t="s">
        <v>273</v>
      </c>
      <c r="D73" s="1278"/>
      <c r="E73" s="1289"/>
      <c r="F73" s="1295"/>
    </row>
    <row r="74" spans="2:6" ht="15">
      <c r="B74" s="1291"/>
      <c r="C74" s="1292" t="s">
        <v>274</v>
      </c>
      <c r="D74" s="1279"/>
      <c r="E74" s="1291"/>
      <c r="F74" s="1296"/>
    </row>
    <row r="75" spans="2:6" ht="15">
      <c r="B75" s="1288" t="s">
        <v>142</v>
      </c>
      <c r="C75" s="1293" t="s">
        <v>275</v>
      </c>
      <c r="D75" s="1280"/>
      <c r="E75" s="1306"/>
      <c r="F75" s="1294"/>
    </row>
    <row r="76" spans="2:6" ht="15">
      <c r="B76" s="1289"/>
      <c r="C76" s="1290" t="s">
        <v>276</v>
      </c>
      <c r="D76" s="1278"/>
      <c r="E76" s="1289"/>
      <c r="F76" s="1295"/>
    </row>
    <row r="77" spans="2:6" ht="15">
      <c r="B77" s="1289"/>
      <c r="C77" s="1290" t="s">
        <v>277</v>
      </c>
      <c r="D77" s="1278"/>
      <c r="E77" s="1289"/>
      <c r="F77" s="1295"/>
    </row>
    <row r="78" spans="2:6" ht="15">
      <c r="B78" s="1289"/>
      <c r="C78" s="1290" t="s">
        <v>278</v>
      </c>
      <c r="D78" s="1278"/>
      <c r="E78" s="1289"/>
      <c r="F78" s="1295"/>
    </row>
    <row r="79" spans="2:6" ht="15">
      <c r="B79" s="1289"/>
      <c r="C79" s="1290" t="s">
        <v>279</v>
      </c>
      <c r="D79" s="1278"/>
      <c r="E79" s="1289"/>
      <c r="F79" s="1295"/>
    </row>
    <row r="80" spans="2:6" ht="15">
      <c r="B80" s="1291"/>
      <c r="C80" s="1292" t="s">
        <v>280</v>
      </c>
      <c r="D80" s="1279"/>
      <c r="E80" s="1291"/>
      <c r="F80" s="1296"/>
    </row>
    <row r="81" spans="2:6" ht="15">
      <c r="B81" s="1288" t="s">
        <v>281</v>
      </c>
      <c r="C81" s="1293" t="s">
        <v>282</v>
      </c>
      <c r="D81" s="1280"/>
      <c r="E81" s="1306"/>
      <c r="F81" s="1294"/>
    </row>
    <row r="82" spans="2:6" ht="15">
      <c r="B82" s="1289"/>
      <c r="C82" s="1290" t="s">
        <v>283</v>
      </c>
      <c r="D82" s="1278"/>
      <c r="E82" s="1289"/>
      <c r="F82" s="1295"/>
    </row>
    <row r="83" spans="2:6" ht="15">
      <c r="B83" s="1289"/>
      <c r="C83" s="1290" t="s">
        <v>284</v>
      </c>
      <c r="D83" s="1278"/>
      <c r="E83" s="1289"/>
      <c r="F83" s="1295"/>
    </row>
    <row r="84" spans="2:6" ht="15">
      <c r="B84" s="1291"/>
      <c r="C84" s="1292" t="s">
        <v>285</v>
      </c>
      <c r="D84" s="1279"/>
      <c r="E84" s="1291"/>
      <c r="F84" s="1296"/>
    </row>
    <row r="85" spans="2:6" ht="15">
      <c r="B85" s="1288" t="s">
        <v>286</v>
      </c>
      <c r="C85" s="1293" t="s">
        <v>287</v>
      </c>
      <c r="D85" s="1280"/>
      <c r="E85" s="1306"/>
      <c r="F85" s="1294"/>
    </row>
    <row r="86" spans="2:6" ht="30">
      <c r="B86" s="1291"/>
      <c r="C86" s="1292" t="s">
        <v>288</v>
      </c>
      <c r="D86" s="1279"/>
      <c r="E86" s="1291"/>
      <c r="F86" s="1296"/>
    </row>
    <row r="87" spans="2:6" ht="15">
      <c r="B87" s="1288" t="s">
        <v>289</v>
      </c>
      <c r="C87" s="1293" t="s">
        <v>290</v>
      </c>
      <c r="D87" s="1280"/>
      <c r="E87" s="1306"/>
      <c r="F87" s="1294"/>
    </row>
    <row r="88" spans="2:6" ht="15">
      <c r="B88" s="1289"/>
      <c r="C88" s="1290" t="s">
        <v>291</v>
      </c>
      <c r="D88" s="1278"/>
      <c r="E88" s="1289"/>
      <c r="F88" s="1295"/>
    </row>
    <row r="89" spans="2:6" ht="15">
      <c r="B89" s="1288" t="s">
        <v>292</v>
      </c>
      <c r="C89" s="1293" t="s">
        <v>293</v>
      </c>
      <c r="D89" s="1280" t="s">
        <v>294</v>
      </c>
      <c r="E89" s="1306"/>
      <c r="F89" s="1294"/>
    </row>
    <row r="90" spans="2:6" ht="15.75" thickBot="1">
      <c r="B90" s="1312"/>
      <c r="C90" s="1314" t="s">
        <v>295</v>
      </c>
      <c r="D90" s="1315" t="s">
        <v>296</v>
      </c>
      <c r="E90" s="1312"/>
      <c r="F90" s="1313"/>
    </row>
  </sheetData>
  <mergeCells count="1">
    <mergeCell ref="B2:B3"/>
  </mergeCells>
  <hyperlinks>
    <hyperlink ref="B12" location="Chek!A1" display="Chek!A1" xr:uid="{00000000-0004-0000-0100-000000000000}"/>
    <hyperlink ref="B13" location="T0_Périmètres!A1" display="T0_Périmètres!A1" xr:uid="{00000000-0004-0000-0100-000001000000}"/>
    <hyperlink ref="B14" location="'T1_CG vs CNG'!A1" display="'T1_CG vs CNG'!A1" xr:uid="{00000000-0004-0000-0100-000002000000}"/>
    <hyperlink ref="B21" location="'T2 - Clés'!A1" display="'T2 - Clés'!A1" xr:uid="{00000000-0004-0000-0100-000003000000}"/>
    <hyperlink ref="B28" location="'T3 - Bilan'!A1" display="'T3 - Bilan'!A1" xr:uid="{00000000-0004-0000-0100-000004000000}"/>
    <hyperlink ref="B35" location="'T4 - CR'!A1" display="'T4 - CR'!A1" xr:uid="{00000000-0004-0000-0100-000005000000}"/>
    <hyperlink ref="B38" location="'T5- RAB'!A1" display="'T5- RAB'!A1" xr:uid="{00000000-0004-0000-0100-000006000000}"/>
    <hyperlink ref="B52" location="'T6 - R &amp; ME'!A1" display="'T6 - R &amp; ME'!A1" xr:uid="{00000000-0004-0000-0100-000007000000}"/>
    <hyperlink ref="B55" location="'T7 - Dette'!A1" display="'T7 - Dette'!A1" xr:uid="{00000000-0004-0000-0100-000008000000}"/>
    <hyperlink ref="B56" location="'T8 - MFC'!A1" display="'T8 - MFC'!A1" xr:uid="{00000000-0004-0000-0100-000009000000}"/>
    <hyperlink ref="B59" location="'T9 - Provisions'!A1" display="'T9 - Provisions'!A1" xr:uid="{00000000-0004-0000-0100-00000A000000}"/>
    <hyperlink ref="B61" location="'T10 - Personnel'!A1" display="'T10 - Personnel'!A1" xr:uid="{00000000-0004-0000-0100-00000B000000}"/>
    <hyperlink ref="B62" location="'T11 - PPI'!A1" display="'T11 - PPI'!A1" xr:uid="{00000000-0004-0000-0100-00000C000000}"/>
    <hyperlink ref="B66" location="A1_OPEX!A1" display="A1_OPEX!A1" xr:uid="{00000000-0004-0000-0100-00000D000000}"/>
    <hyperlink ref="B75" location="A2_CAPEX!A1" display="A2_CAPEX!A1" xr:uid="{00000000-0004-0000-0100-00000E000000}"/>
    <hyperlink ref="B81" location="A3_CGSFE!A1" display="A3_CGSFE!A1" xr:uid="{00000000-0004-0000-0100-00000F000000}"/>
    <hyperlink ref="B85" location="A4_CNG!A1" display="A4_CNG!A1" xr:uid="{00000000-0004-0000-0100-000010000000}"/>
    <hyperlink ref="B87" location="A5_CNC!A1" display="A5_CNC!A1" xr:uid="{00000000-0004-0000-0100-000011000000}"/>
    <hyperlink ref="B89" location="A6_Paramètres!A1" display="A6_Paramètres!A1" xr:uid="{00000000-0004-0000-0100-000012000000}"/>
    <hyperlink ref="B64" location="T13_ISOC!A1" display="T13_ISOC!A1" xr:uid="{00000000-0004-0000-0100-000013000000}"/>
  </hyperlink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Sheet2">
    <tabColor rgb="FF002060"/>
  </sheetPr>
  <dimension ref="A2:P34"/>
  <sheetViews>
    <sheetView showGridLines="0" zoomScale="110" zoomScaleNormal="110" workbookViewId="0">
      <selection activeCell="E11" sqref="E11"/>
    </sheetView>
  </sheetViews>
  <sheetFormatPr baseColWidth="10" defaultColWidth="9.140625" defaultRowHeight="15"/>
  <cols>
    <col min="1" max="1" width="3.5703125" customWidth="1"/>
    <col min="2" max="2" width="46.28515625" customWidth="1"/>
    <col min="3" max="5" width="38.140625" customWidth="1"/>
  </cols>
  <sheetData>
    <row r="2" spans="1:16" s="209" customFormat="1">
      <c r="A2"/>
      <c r="B2" s="1450" t="s">
        <v>327</v>
      </c>
      <c r="C2" s="1450"/>
    </row>
    <row r="3" spans="1:16" s="209" customFormat="1">
      <c r="A3"/>
      <c r="B3" s="1450"/>
      <c r="C3" s="1450"/>
    </row>
    <row r="5" spans="1:16" s="187" customFormat="1" ht="12.75">
      <c r="B5" s="1452" t="s">
        <v>328</v>
      </c>
      <c r="C5" s="1452"/>
      <c r="D5" s="1452"/>
      <c r="E5" s="1452"/>
      <c r="F5" s="1452"/>
      <c r="G5" s="1452"/>
      <c r="H5" s="1452"/>
      <c r="I5" s="1452"/>
      <c r="J5" s="1452"/>
      <c r="K5" s="1452"/>
      <c r="L5" s="1452"/>
      <c r="M5" s="1452"/>
      <c r="N5" s="1452"/>
      <c r="O5" s="1452"/>
      <c r="P5" s="1452"/>
    </row>
    <row r="7" spans="1:16">
      <c r="B7" s="918" t="s">
        <v>329</v>
      </c>
      <c r="C7" s="919" t="s">
        <v>146</v>
      </c>
      <c r="D7" s="187"/>
      <c r="E7" s="187"/>
    </row>
    <row r="8" spans="1:16">
      <c r="B8" s="918" t="s">
        <v>330</v>
      </c>
      <c r="C8" s="187" t="s">
        <v>331</v>
      </c>
      <c r="D8" s="187"/>
      <c r="E8" s="187"/>
    </row>
    <row r="9" spans="1:16" ht="15.75" thickBot="1">
      <c r="B9" s="187"/>
      <c r="C9" s="187"/>
      <c r="D9" s="187"/>
      <c r="E9" s="187"/>
    </row>
    <row r="10" spans="1:16" ht="15.75" thickBot="1">
      <c r="B10" s="920" t="s">
        <v>332</v>
      </c>
      <c r="C10" s="921" t="s">
        <v>333</v>
      </c>
      <c r="D10" s="921" t="s">
        <v>334</v>
      </c>
      <c r="E10" s="922" t="s">
        <v>335</v>
      </c>
    </row>
    <row r="11" spans="1:16">
      <c r="B11" t="s">
        <v>336</v>
      </c>
      <c r="C11" s="919" t="s">
        <v>337</v>
      </c>
      <c r="D11" s="919" t="s">
        <v>141</v>
      </c>
      <c r="E11" s="538" t="e">
        <f>SUM(T0_Périmètres!D43:AA43)</f>
        <v>#REF!</v>
      </c>
    </row>
    <row r="12" spans="1:16">
      <c r="B12" s="830" t="s">
        <v>338</v>
      </c>
      <c r="C12" s="382" t="s">
        <v>198</v>
      </c>
      <c r="D12" s="919" t="s">
        <v>141</v>
      </c>
      <c r="E12" s="538" t="e">
        <f>SUM('T1_CG vs CNG'!F143:CO143)</f>
        <v>#REF!</v>
      </c>
    </row>
    <row r="13" spans="1:16">
      <c r="B13" s="830" t="s">
        <v>339</v>
      </c>
      <c r="C13" s="382" t="s">
        <v>198</v>
      </c>
      <c r="D13" s="382" t="s">
        <v>198</v>
      </c>
      <c r="E13" s="538">
        <f>SUM('T1_CG vs CNG'!F144:CO144)</f>
        <v>0</v>
      </c>
    </row>
    <row r="14" spans="1:16">
      <c r="B14" s="830" t="s">
        <v>340</v>
      </c>
      <c r="C14" s="382" t="s">
        <v>198</v>
      </c>
      <c r="D14" s="919" t="s">
        <v>281</v>
      </c>
      <c r="E14" s="538" t="e">
        <f>SUM('T1_CG vs CNG'!F145:CO145)</f>
        <v>#REF!</v>
      </c>
    </row>
    <row r="15" spans="1:16">
      <c r="B15" s="830" t="s">
        <v>341</v>
      </c>
      <c r="C15" s="382" t="s">
        <v>198</v>
      </c>
      <c r="D15" s="919" t="s">
        <v>286</v>
      </c>
      <c r="E15" s="538" t="e">
        <f>SUM('T1_CG vs CNG'!F146:CO146)</f>
        <v>#REF!</v>
      </c>
    </row>
    <row r="16" spans="1:16">
      <c r="B16" s="830" t="s">
        <v>342</v>
      </c>
      <c r="C16" s="382" t="s">
        <v>198</v>
      </c>
      <c r="D16" s="919" t="s">
        <v>337</v>
      </c>
      <c r="E16" s="538">
        <f>SUM('T1_CG vs CNG'!F147:CO147)</f>
        <v>0</v>
      </c>
    </row>
    <row r="17" spans="2:5">
      <c r="B17" s="830" t="s">
        <v>343</v>
      </c>
      <c r="C17" s="382" t="s">
        <v>344</v>
      </c>
      <c r="D17" s="382" t="s">
        <v>198</v>
      </c>
      <c r="E17" s="538" t="e">
        <f>SUM('T2 _Clés'!E137:BP137)</f>
        <v>#REF!</v>
      </c>
    </row>
    <row r="18" spans="2:5">
      <c r="B18" s="830" t="s">
        <v>345</v>
      </c>
      <c r="C18" s="382" t="s">
        <v>344</v>
      </c>
      <c r="D18" s="382" t="s">
        <v>198</v>
      </c>
      <c r="E18" s="538" t="e">
        <f>SUM('T2 _Clés'!E138:BP138)</f>
        <v>#REF!</v>
      </c>
    </row>
    <row r="19" spans="2:5">
      <c r="B19" s="830" t="s">
        <v>346</v>
      </c>
      <c r="C19" s="382" t="s">
        <v>344</v>
      </c>
      <c r="D19" s="382" t="s">
        <v>198</v>
      </c>
      <c r="E19" s="538" t="e">
        <f>SUM('T2 _Clés'!E139:BP139)</f>
        <v>#REF!</v>
      </c>
    </row>
    <row r="20" spans="2:5">
      <c r="B20" s="830" t="s">
        <v>347</v>
      </c>
      <c r="C20" s="382" t="s">
        <v>344</v>
      </c>
      <c r="D20" s="919" t="s">
        <v>281</v>
      </c>
      <c r="E20" s="538" t="e">
        <f>SUM('T2 _Clés'!E140:BP140)</f>
        <v>#REF!</v>
      </c>
    </row>
    <row r="21" spans="2:5">
      <c r="B21" s="830" t="s">
        <v>348</v>
      </c>
      <c r="C21" s="382" t="s">
        <v>344</v>
      </c>
      <c r="D21" s="919" t="s">
        <v>286</v>
      </c>
      <c r="E21" s="538" t="e">
        <f>SUM('T2 _Clés'!E141:BP141)</f>
        <v>#REF!</v>
      </c>
    </row>
    <row r="22" spans="2:5">
      <c r="B22" s="830" t="s">
        <v>349</v>
      </c>
      <c r="C22" s="382" t="s">
        <v>344</v>
      </c>
      <c r="D22" s="919" t="s">
        <v>281</v>
      </c>
      <c r="E22" s="538" t="e">
        <f>SUM('T2 _Clés'!A43:A76)-SUM(#REF!)</f>
        <v>#REF!</v>
      </c>
    </row>
    <row r="23" spans="2:5">
      <c r="B23" s="830" t="s">
        <v>350</v>
      </c>
      <c r="C23" s="382" t="s">
        <v>344</v>
      </c>
      <c r="D23" s="919" t="s">
        <v>286</v>
      </c>
      <c r="E23" s="538" t="e">
        <f>SUM('T2 _Clés'!A79:A110)-SUM(#REF!)</f>
        <v>#REF!</v>
      </c>
    </row>
    <row r="24" spans="2:5">
      <c r="B24" s="830" t="s">
        <v>351</v>
      </c>
      <c r="C24" s="382" t="s">
        <v>352</v>
      </c>
      <c r="D24" s="940"/>
      <c r="E24" s="538">
        <f>SUM(T3_Bilan!C36:J36)-SUM(T3_Bilan!M36:T36)</f>
        <v>0</v>
      </c>
    </row>
    <row r="25" spans="2:5">
      <c r="B25" s="830" t="s">
        <v>353</v>
      </c>
      <c r="C25" s="382" t="s">
        <v>354</v>
      </c>
      <c r="D25" s="919" t="s">
        <v>147</v>
      </c>
      <c r="E25" s="538">
        <f>SUM(T11_PPI!E46:J46)-SUM(T5_RAB!AA9,T5_RAB!AI9,T5_RAB!AQ9,T5_RAB!AY9,T5_RAB!BG9,T5_RAB!BO9)</f>
        <v>0</v>
      </c>
    </row>
    <row r="26" spans="2:5">
      <c r="B26" s="830" t="s">
        <v>355</v>
      </c>
      <c r="C26" s="382" t="s">
        <v>198</v>
      </c>
      <c r="D26" s="919" t="s">
        <v>147</v>
      </c>
      <c r="E26" s="538">
        <f>SUM('T1_CG vs CNG'!F148:CO148)</f>
        <v>0</v>
      </c>
    </row>
    <row r="27" spans="2:5">
      <c r="B27" s="271"/>
      <c r="C27" s="382"/>
    </row>
    <row r="28" spans="2:5">
      <c r="B28" s="271"/>
      <c r="C28" s="382"/>
    </row>
    <row r="29" spans="2:5">
      <c r="B29" s="271"/>
      <c r="C29" s="382"/>
    </row>
    <row r="30" spans="2:5">
      <c r="B30" s="271"/>
      <c r="C30" s="382"/>
    </row>
    <row r="31" spans="2:5">
      <c r="B31" s="271"/>
      <c r="C31" s="382"/>
    </row>
    <row r="32" spans="2:5">
      <c r="B32" s="271"/>
      <c r="C32" s="382"/>
    </row>
    <row r="33" spans="2:3">
      <c r="B33" s="271"/>
      <c r="C33" s="382"/>
    </row>
    <row r="34" spans="2:3">
      <c r="B34" s="271"/>
      <c r="C34" s="382"/>
    </row>
  </sheetData>
  <mergeCells count="2">
    <mergeCell ref="B2:C3"/>
    <mergeCell ref="B5:P5"/>
  </mergeCells>
  <conditionalFormatting sqref="E11:E16">
    <cfRule type="cellIs" dxfId="80" priority="9" operator="notEqual">
      <formula>0</formula>
    </cfRule>
    <cfRule type="cellIs" dxfId="79" priority="10" operator="equal">
      <formula>0</formula>
    </cfRule>
  </conditionalFormatting>
  <conditionalFormatting sqref="E17:E23">
    <cfRule type="cellIs" dxfId="78" priority="7" operator="notEqual">
      <formula>0</formula>
    </cfRule>
    <cfRule type="cellIs" dxfId="77" priority="8" operator="equal">
      <formula>0</formula>
    </cfRule>
  </conditionalFormatting>
  <conditionalFormatting sqref="E24">
    <cfRule type="cellIs" dxfId="76" priority="5" operator="notEqual">
      <formula>0</formula>
    </cfRule>
    <cfRule type="cellIs" dxfId="75" priority="6" operator="equal">
      <formula>0</formula>
    </cfRule>
  </conditionalFormatting>
  <conditionalFormatting sqref="E25">
    <cfRule type="cellIs" dxfId="74" priority="3" operator="notEqual">
      <formula>0</formula>
    </cfRule>
    <cfRule type="cellIs" dxfId="73" priority="4" operator="equal">
      <formula>0</formula>
    </cfRule>
  </conditionalFormatting>
  <conditionalFormatting sqref="E26">
    <cfRule type="cellIs" dxfId="72" priority="1" operator="notEqual">
      <formula>0</formula>
    </cfRule>
    <cfRule type="cellIs" dxfId="71" priority="2" operator="equal">
      <formula>0</formula>
    </cfRule>
  </conditionalFormatting>
  <hyperlinks>
    <hyperlink ref="C7" location="TOC!A1" display="TOC!A1" xr:uid="{00000000-0004-0000-0200-000000000000}"/>
    <hyperlink ref="C11" location="T0_Périmètres!A1" display="T0_Périmètres!A1" xr:uid="{00000000-0004-0000-0200-000001000000}"/>
    <hyperlink ref="D11" location="A1_OPEX!A1" display="A1_OPEX!A1" xr:uid="{00000000-0004-0000-0200-000002000000}"/>
    <hyperlink ref="C12" location="'T1_CG vs CNG'!A1" display="'T1_CG vs CNG'!A1" xr:uid="{00000000-0004-0000-0200-000003000000}"/>
    <hyperlink ref="C13:C16" location="'T1_CG vs CNG'!A1" display="'T1_CG vs CNG'!A1" xr:uid="{00000000-0004-0000-0200-000004000000}"/>
    <hyperlink ref="D12" location="A1_OPEX!A1" display="A1_OPEX!A1" xr:uid="{00000000-0004-0000-0200-000005000000}"/>
    <hyperlink ref="D14" location="A3_CGSFE!A1" display="A3_CGSFE!A1" xr:uid="{00000000-0004-0000-0200-000006000000}"/>
    <hyperlink ref="D13" location="'T1_CG vs CNG'!A1" display="'T1_CG vs CNG'!A1" xr:uid="{00000000-0004-0000-0200-000007000000}"/>
    <hyperlink ref="D15" location="A4_CNG!A1" display="A4_CNG!A1" xr:uid="{00000000-0004-0000-0200-000008000000}"/>
    <hyperlink ref="D16" location="T0_Périmètres!A1" display="T0_Périmètres!A1" xr:uid="{00000000-0004-0000-0200-000009000000}"/>
    <hyperlink ref="C17" location="'T2 _Clés'!A1" display="'T2 _Clés'!A1" xr:uid="{00000000-0004-0000-0200-00000A000000}"/>
    <hyperlink ref="C18:C21" location="'T2 _Clés'!A1" display="'T2 _Clés'!A1" xr:uid="{00000000-0004-0000-0200-00000B000000}"/>
    <hyperlink ref="D17:D18" location="'T1_CG vs CNG'!A1" display="'T1_CG vs CNG'!A1" xr:uid="{00000000-0004-0000-0200-00000C000000}"/>
    <hyperlink ref="D19" location="'T1_CG vs CNG'!A1" display="'T1_CG vs CNG'!A1" xr:uid="{00000000-0004-0000-0200-00000D000000}"/>
    <hyperlink ref="D20" location="A3_CGSFE!A1" display="A3_CGSFE!A1" xr:uid="{00000000-0004-0000-0200-00000E000000}"/>
    <hyperlink ref="D21" location="A4_CNG!A1" display="A4_CNG!A1" xr:uid="{00000000-0004-0000-0200-00000F000000}"/>
    <hyperlink ref="C24" location="T3_Bilan!A1" display="T3_Bilan!A1" xr:uid="{00000000-0004-0000-0200-000010000000}"/>
    <hyperlink ref="C25" location="T11_PPI!A1" display="T11_PPI!A1" xr:uid="{00000000-0004-0000-0200-000011000000}"/>
    <hyperlink ref="D25" location="T5_RAB!A1" display="T5_RAB!A1" xr:uid="{00000000-0004-0000-0200-000012000000}"/>
    <hyperlink ref="C22:C23" location="'T2 _Clés'!A1" display="'T2 _Clés'!A1" xr:uid="{00000000-0004-0000-0200-000013000000}"/>
    <hyperlink ref="D22" location="A3_CGSFE!A1" display="A3_CGSFE!A1" xr:uid="{00000000-0004-0000-0200-000014000000}"/>
    <hyperlink ref="D23" location="A4_CNG!A1" display="A4_CNG!A1" xr:uid="{00000000-0004-0000-0200-000015000000}"/>
    <hyperlink ref="C26" location="'T1_CG vs CNG'!A1" display="'T1_CG vs CNG'!A1" xr:uid="{00000000-0004-0000-0200-000016000000}"/>
    <hyperlink ref="D26" location="T5_RAB!A1" display="T5_RAB!A1" xr:uid="{00000000-0004-0000-0200-000017000000}"/>
  </hyperlink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AA47"/>
  <sheetViews>
    <sheetView showGridLines="0" zoomScale="80" zoomScaleNormal="80" workbookViewId="0">
      <pane xSplit="3" ySplit="7" topLeftCell="D17" activePane="bottomRight" state="frozen"/>
      <selection pane="topRight" activeCell="D1" sqref="D1"/>
      <selection pane="bottomLeft" activeCell="A5" sqref="A5"/>
      <selection pane="bottomRight" activeCell="D1" sqref="D1:E1"/>
    </sheetView>
  </sheetViews>
  <sheetFormatPr baseColWidth="10" defaultColWidth="8.7109375" defaultRowHeight="12.75" outlineLevelRow="1"/>
  <cols>
    <col min="1" max="1" width="7.28515625" style="171" customWidth="1"/>
    <col min="2" max="2" width="6.140625" style="171" customWidth="1"/>
    <col min="3" max="3" width="39.5703125" style="171" customWidth="1"/>
    <col min="4" max="6" width="16.42578125" style="171" customWidth="1"/>
    <col min="7" max="8" width="15" style="171" customWidth="1"/>
    <col min="9" max="9" width="15.42578125" style="171" bestFit="1" customWidth="1"/>
    <col min="10" max="11" width="15" style="171" customWidth="1"/>
    <col min="12" max="12" width="16.140625" style="171" bestFit="1" customWidth="1"/>
    <col min="13" max="27" width="15" style="171" customWidth="1"/>
    <col min="28" max="16384" width="8.7109375" style="273"/>
  </cols>
  <sheetData>
    <row r="1" spans="1:27" s="271" customFormat="1" ht="15">
      <c r="A1" s="163"/>
      <c r="B1" s="163"/>
      <c r="C1" s="240" t="s">
        <v>151</v>
      </c>
      <c r="D1" s="1316" t="s">
        <v>152</v>
      </c>
      <c r="E1" s="1317" t="s">
        <v>150</v>
      </c>
      <c r="F1" s="163"/>
      <c r="G1" s="163"/>
      <c r="H1" s="163"/>
      <c r="I1" s="163"/>
      <c r="J1" s="163"/>
      <c r="K1" s="163"/>
      <c r="L1" s="163"/>
      <c r="M1" s="163"/>
      <c r="N1" s="163"/>
      <c r="O1" s="163"/>
      <c r="P1" s="163"/>
      <c r="Q1" s="163"/>
      <c r="R1" s="163"/>
      <c r="S1" s="163"/>
      <c r="T1" s="163"/>
      <c r="U1" s="163"/>
      <c r="V1" s="163"/>
      <c r="W1" s="163"/>
      <c r="X1" s="163"/>
      <c r="Y1" s="163"/>
      <c r="Z1" s="163"/>
      <c r="AA1" s="163"/>
    </row>
    <row r="2" spans="1:27" s="271" customFormat="1" ht="15">
      <c r="A2" s="163"/>
      <c r="B2" s="163"/>
      <c r="C2" s="240"/>
      <c r="D2" s="240"/>
      <c r="E2" s="240"/>
      <c r="F2" s="163"/>
      <c r="G2" s="163"/>
      <c r="H2" s="163"/>
      <c r="I2" s="163"/>
      <c r="J2" s="163"/>
      <c r="K2" s="163"/>
      <c r="L2" s="163"/>
      <c r="M2" s="163"/>
      <c r="N2" s="163"/>
      <c r="O2" s="163"/>
      <c r="P2" s="163"/>
      <c r="Q2" s="163"/>
      <c r="R2" s="163"/>
      <c r="S2" s="163"/>
      <c r="T2" s="163"/>
      <c r="U2" s="163"/>
      <c r="V2" s="163"/>
      <c r="W2" s="163"/>
      <c r="X2" s="163"/>
      <c r="Y2" s="163"/>
      <c r="Z2" s="163"/>
      <c r="AA2" s="163"/>
    </row>
    <row r="3" spans="1:27" s="272" customFormat="1" ht="18">
      <c r="A3" s="163"/>
      <c r="B3" s="1456" t="s">
        <v>153</v>
      </c>
      <c r="C3" s="1456"/>
      <c r="D3" s="1456"/>
      <c r="E3" s="1456"/>
      <c r="F3" s="1456"/>
      <c r="G3" s="270"/>
      <c r="H3" s="270"/>
      <c r="I3" s="270"/>
      <c r="J3" s="207"/>
      <c r="K3" s="207"/>
      <c r="L3" s="207"/>
      <c r="M3" s="207"/>
      <c r="N3" s="207"/>
      <c r="O3" s="207"/>
      <c r="P3" s="207"/>
      <c r="Q3" s="207"/>
      <c r="R3" s="207"/>
      <c r="S3" s="207"/>
      <c r="T3" s="207"/>
      <c r="U3" s="207"/>
      <c r="V3" s="207"/>
      <c r="W3" s="207"/>
      <c r="X3" s="207"/>
      <c r="Y3" s="207"/>
      <c r="Z3" s="207"/>
      <c r="AA3" s="207"/>
    </row>
    <row r="4" spans="1:27" s="272" customFormat="1" ht="18">
      <c r="A4" s="163"/>
      <c r="B4" s="1456"/>
      <c r="C4" s="1456"/>
      <c r="D4" s="1456"/>
      <c r="E4" s="1456"/>
      <c r="F4" s="1456"/>
      <c r="G4" s="270"/>
      <c r="H4" s="270"/>
      <c r="I4" s="270"/>
      <c r="J4" s="207"/>
      <c r="K4" s="207"/>
      <c r="L4" s="207"/>
      <c r="M4" s="207"/>
      <c r="N4" s="207"/>
      <c r="O4" s="207"/>
      <c r="P4" s="207"/>
      <c r="Q4" s="207"/>
      <c r="R4" s="207"/>
      <c r="S4" s="207"/>
      <c r="T4" s="207"/>
      <c r="U4" s="207"/>
      <c r="V4" s="207"/>
      <c r="W4" s="207"/>
      <c r="X4" s="207"/>
      <c r="Y4" s="207"/>
      <c r="Z4" s="207"/>
      <c r="AA4" s="207"/>
    </row>
    <row r="5" spans="1:27" ht="18" customHeight="1" outlineLevel="1">
      <c r="A5" s="273"/>
      <c r="B5" s="1461"/>
      <c r="C5" s="1461"/>
      <c r="D5" s="1461"/>
      <c r="E5" s="1461"/>
      <c r="F5" s="1461"/>
      <c r="G5" s="1461"/>
      <c r="H5" s="1461"/>
      <c r="I5" s="1461"/>
      <c r="J5" s="1461"/>
      <c r="K5" s="1461"/>
      <c r="L5" s="1461"/>
      <c r="M5" s="273"/>
      <c r="N5" s="273"/>
      <c r="O5" s="273"/>
      <c r="P5" s="273"/>
      <c r="Q5" s="273"/>
      <c r="R5" s="273"/>
      <c r="S5" s="273"/>
      <c r="T5" s="273"/>
      <c r="U5" s="273"/>
      <c r="V5" s="273"/>
      <c r="W5" s="273"/>
      <c r="X5" s="273"/>
      <c r="Y5" s="273"/>
      <c r="Z5" s="273"/>
      <c r="AA5" s="273"/>
    </row>
    <row r="6" spans="1:27" ht="21.6" customHeight="1">
      <c r="B6" s="274"/>
      <c r="C6" s="162"/>
      <c r="D6" s="1457" t="s">
        <v>154</v>
      </c>
      <c r="E6" s="1458"/>
      <c r="F6" s="1459"/>
      <c r="G6" s="1457" t="s">
        <v>155</v>
      </c>
      <c r="H6" s="1458"/>
      <c r="I6" s="1458"/>
      <c r="J6" s="1457" t="s">
        <v>156</v>
      </c>
      <c r="K6" s="1458"/>
      <c r="L6" s="1460"/>
      <c r="M6" s="1454" t="s">
        <v>157</v>
      </c>
      <c r="N6" s="1454"/>
      <c r="O6" s="1454"/>
      <c r="P6" s="1453" t="s">
        <v>158</v>
      </c>
      <c r="Q6" s="1454"/>
      <c r="R6" s="1454"/>
      <c r="S6" s="1453" t="s">
        <v>159</v>
      </c>
      <c r="T6" s="1454"/>
      <c r="U6" s="1454"/>
      <c r="V6" s="1453" t="s">
        <v>160</v>
      </c>
      <c r="W6" s="1454"/>
      <c r="X6" s="1454"/>
      <c r="Y6" s="1453" t="s">
        <v>161</v>
      </c>
      <c r="Z6" s="1454"/>
      <c r="AA6" s="1455"/>
    </row>
    <row r="7" spans="1:27">
      <c r="B7" s="274"/>
      <c r="C7" s="162"/>
      <c r="D7" s="546" t="s">
        <v>162</v>
      </c>
      <c r="E7" s="546" t="s">
        <v>163</v>
      </c>
      <c r="F7" s="547" t="s">
        <v>164</v>
      </c>
      <c r="G7" s="546" t="s">
        <v>162</v>
      </c>
      <c r="H7" s="546" t="s">
        <v>163</v>
      </c>
      <c r="I7" s="547" t="s">
        <v>164</v>
      </c>
      <c r="J7" s="546" t="s">
        <v>162</v>
      </c>
      <c r="K7" s="546" t="s">
        <v>163</v>
      </c>
      <c r="L7" s="556" t="s">
        <v>164</v>
      </c>
      <c r="M7" s="298" t="s">
        <v>162</v>
      </c>
      <c r="N7" s="298" t="s">
        <v>163</v>
      </c>
      <c r="O7" s="299" t="s">
        <v>164</v>
      </c>
      <c r="P7" s="300" t="s">
        <v>162</v>
      </c>
      <c r="Q7" s="298" t="s">
        <v>163</v>
      </c>
      <c r="R7" s="299" t="s">
        <v>164</v>
      </c>
      <c r="S7" s="300" t="s">
        <v>162</v>
      </c>
      <c r="T7" s="298" t="s">
        <v>163</v>
      </c>
      <c r="U7" s="299" t="s">
        <v>164</v>
      </c>
      <c r="V7" s="300" t="s">
        <v>162</v>
      </c>
      <c r="W7" s="298" t="s">
        <v>163</v>
      </c>
      <c r="X7" s="299" t="s">
        <v>164</v>
      </c>
      <c r="Y7" s="300" t="s">
        <v>162</v>
      </c>
      <c r="Z7" s="298" t="s">
        <v>163</v>
      </c>
      <c r="AA7" s="299" t="s">
        <v>164</v>
      </c>
    </row>
    <row r="8" spans="1:27">
      <c r="J8" s="163"/>
      <c r="K8" s="163"/>
      <c r="L8" s="557"/>
      <c r="Y8" s="163"/>
      <c r="Z8" s="163"/>
      <c r="AA8" s="162"/>
    </row>
    <row r="9" spans="1:27">
      <c r="B9" s="276" t="s">
        <v>59</v>
      </c>
      <c r="C9" s="276" t="s">
        <v>165</v>
      </c>
      <c r="D9" s="552">
        <f>SUM(D12,D15,D16)</f>
        <v>0</v>
      </c>
      <c r="E9" s="552">
        <f t="shared" ref="E9" si="0">SUM(E12,E15,E16)</f>
        <v>0</v>
      </c>
      <c r="F9" s="552">
        <f>SUM(D9:E9)</f>
        <v>0</v>
      </c>
      <c r="G9" s="552">
        <f>SUM(G12,G15,G16)</f>
        <v>0</v>
      </c>
      <c r="H9" s="552">
        <f t="shared" ref="H9" si="1">SUM(H12,H15,H16)</f>
        <v>0</v>
      </c>
      <c r="I9" s="552">
        <f>SUM(G9:H9)</f>
        <v>0</v>
      </c>
      <c r="J9" s="1000">
        <f>SUM(J12,J15,J16)</f>
        <v>0</v>
      </c>
      <c r="K9" s="1000">
        <f t="shared" ref="K9" si="2">SUM(K12,K15,K16)</f>
        <v>0</v>
      </c>
      <c r="L9" s="558">
        <f>SUM(J9:K9)</f>
        <v>0</v>
      </c>
      <c r="M9" s="552">
        <f>SUM(M12,M15,M16)</f>
        <v>0</v>
      </c>
      <c r="N9" s="552">
        <f t="shared" ref="N9" si="3">SUM(N12,N15,N16)</f>
        <v>0</v>
      </c>
      <c r="O9" s="552">
        <f>SUM(M9:N9)</f>
        <v>0</v>
      </c>
      <c r="P9" s="552">
        <f>SUM(P12,P15,P16)</f>
        <v>0</v>
      </c>
      <c r="Q9" s="552">
        <f t="shared" ref="Q9" si="4">SUM(Q12,Q15,Q16)</f>
        <v>0</v>
      </c>
      <c r="R9" s="552">
        <f>SUM(P9:Q9)</f>
        <v>0</v>
      </c>
      <c r="S9" s="552">
        <f t="shared" ref="S9:T9" si="5">SUM(S12,S15,S16)</f>
        <v>0</v>
      </c>
      <c r="T9" s="552">
        <f t="shared" si="5"/>
        <v>0</v>
      </c>
      <c r="U9" s="552">
        <f t="shared" ref="U9:U16" si="6">SUM(S9:T9)</f>
        <v>0</v>
      </c>
      <c r="V9" s="552">
        <f t="shared" ref="V9:W9" si="7">SUM(V12,V15,V16)</f>
        <v>0</v>
      </c>
      <c r="W9" s="552">
        <f t="shared" si="7"/>
        <v>0</v>
      </c>
      <c r="X9" s="552">
        <f t="shared" ref="X9:X16" si="8">SUM(V9:W9)</f>
        <v>0</v>
      </c>
      <c r="Y9" s="1000">
        <f t="shared" ref="Y9:Z9" si="9">SUM(Y12,Y15,Y16)</f>
        <v>0</v>
      </c>
      <c r="Z9" s="1000">
        <f t="shared" si="9"/>
        <v>0</v>
      </c>
      <c r="AA9" s="1007">
        <f t="shared" ref="AA9:AA16" si="10">SUM(Y9:Z9)</f>
        <v>0</v>
      </c>
    </row>
    <row r="10" spans="1:27">
      <c r="C10" s="174" t="s">
        <v>166</v>
      </c>
      <c r="D10" s="844"/>
      <c r="E10" s="844"/>
      <c r="F10" s="845">
        <f t="shared" ref="F10:F16" si="11">SUM(D10:E10)</f>
        <v>0</v>
      </c>
      <c r="G10" s="844"/>
      <c r="H10" s="844"/>
      <c r="I10" s="845">
        <f t="shared" ref="I10:I16" si="12">SUM(G10:H10)</f>
        <v>0</v>
      </c>
      <c r="J10" s="844"/>
      <c r="K10" s="844"/>
      <c r="L10" s="946">
        <f t="shared" ref="L10:L16" si="13">SUM(J10:K10)</f>
        <v>0</v>
      </c>
      <c r="M10" s="844"/>
      <c r="N10" s="844"/>
      <c r="O10" s="845">
        <f t="shared" ref="O10:O16" si="14">SUM(M10:N10)</f>
        <v>0</v>
      </c>
      <c r="P10" s="844"/>
      <c r="Q10" s="844"/>
      <c r="R10" s="845">
        <f t="shared" ref="R10:R16" si="15">SUM(P10:Q10)</f>
        <v>0</v>
      </c>
      <c r="S10" s="844"/>
      <c r="T10" s="844"/>
      <c r="U10" s="845">
        <f t="shared" si="6"/>
        <v>0</v>
      </c>
      <c r="V10" s="844"/>
      <c r="W10" s="844"/>
      <c r="X10" s="845">
        <f t="shared" si="8"/>
        <v>0</v>
      </c>
      <c r="Y10" s="844"/>
      <c r="Z10" s="844"/>
      <c r="AA10" s="676">
        <f t="shared" si="10"/>
        <v>0</v>
      </c>
    </row>
    <row r="11" spans="1:27">
      <c r="C11" s="171" t="s">
        <v>167</v>
      </c>
      <c r="D11" s="548"/>
      <c r="E11" s="548"/>
      <c r="F11" s="549">
        <f t="shared" si="11"/>
        <v>0</v>
      </c>
      <c r="G11" s="548"/>
      <c r="H11" s="548"/>
      <c r="I11" s="549">
        <f t="shared" si="12"/>
        <v>0</v>
      </c>
      <c r="J11" s="675"/>
      <c r="K11" s="675"/>
      <c r="L11" s="947">
        <f t="shared" si="13"/>
        <v>0</v>
      </c>
      <c r="M11" s="548"/>
      <c r="N11" s="548"/>
      <c r="O11" s="549">
        <f t="shared" si="14"/>
        <v>0</v>
      </c>
      <c r="P11" s="548"/>
      <c r="Q11" s="548"/>
      <c r="R11" s="549">
        <f t="shared" si="15"/>
        <v>0</v>
      </c>
      <c r="S11" s="548"/>
      <c r="T11" s="548"/>
      <c r="U11" s="549">
        <f t="shared" si="6"/>
        <v>0</v>
      </c>
      <c r="V11" s="548"/>
      <c r="W11" s="548"/>
      <c r="X11" s="549">
        <f t="shared" si="8"/>
        <v>0</v>
      </c>
      <c r="Y11" s="675"/>
      <c r="Z11" s="675"/>
      <c r="AA11" s="677">
        <f t="shared" si="10"/>
        <v>0</v>
      </c>
    </row>
    <row r="12" spans="1:27">
      <c r="C12" s="176" t="s">
        <v>168</v>
      </c>
      <c r="D12" s="812">
        <f>SUM(D10:D11)</f>
        <v>0</v>
      </c>
      <c r="E12" s="812">
        <f>SUM(E10:E11)</f>
        <v>0</v>
      </c>
      <c r="F12" s="812">
        <f t="shared" si="11"/>
        <v>0</v>
      </c>
      <c r="G12" s="812">
        <f>SUM(G10:G11)</f>
        <v>0</v>
      </c>
      <c r="H12" s="812">
        <f>SUM(H10:H11)</f>
        <v>0</v>
      </c>
      <c r="I12" s="812">
        <f t="shared" si="12"/>
        <v>0</v>
      </c>
      <c r="J12" s="812">
        <f>SUM(J10:J11)</f>
        <v>0</v>
      </c>
      <c r="K12" s="812">
        <f>SUM(K10:K11)</f>
        <v>0</v>
      </c>
      <c r="L12" s="948">
        <f t="shared" si="13"/>
        <v>0</v>
      </c>
      <c r="M12" s="812">
        <f>SUM(M10:M11)</f>
        <v>0</v>
      </c>
      <c r="N12" s="812">
        <f>SUM(N10:N11)</f>
        <v>0</v>
      </c>
      <c r="O12" s="812">
        <f t="shared" si="14"/>
        <v>0</v>
      </c>
      <c r="P12" s="812">
        <f>SUM(P10:P11)</f>
        <v>0</v>
      </c>
      <c r="Q12" s="812">
        <f>SUM(Q10:Q11)</f>
        <v>0</v>
      </c>
      <c r="R12" s="812">
        <f t="shared" si="15"/>
        <v>0</v>
      </c>
      <c r="S12" s="812">
        <f t="shared" ref="S12:T12" si="16">SUM(S10:S11)</f>
        <v>0</v>
      </c>
      <c r="T12" s="812">
        <f t="shared" si="16"/>
        <v>0</v>
      </c>
      <c r="U12" s="812">
        <f t="shared" si="6"/>
        <v>0</v>
      </c>
      <c r="V12" s="812">
        <f t="shared" ref="V12:W12" si="17">SUM(V10:V11)</f>
        <v>0</v>
      </c>
      <c r="W12" s="812">
        <f t="shared" si="17"/>
        <v>0</v>
      </c>
      <c r="X12" s="812">
        <f t="shared" si="8"/>
        <v>0</v>
      </c>
      <c r="Y12" s="812">
        <f t="shared" ref="Y12:Z12" si="18">SUM(Y10:Y11)</f>
        <v>0</v>
      </c>
      <c r="Z12" s="812">
        <f t="shared" si="18"/>
        <v>0</v>
      </c>
      <c r="AA12" s="813">
        <f t="shared" si="10"/>
        <v>0</v>
      </c>
    </row>
    <row r="13" spans="1:27">
      <c r="C13" s="171" t="s">
        <v>169</v>
      </c>
      <c r="D13" s="548"/>
      <c r="E13" s="548"/>
      <c r="F13" s="549">
        <f t="shared" si="11"/>
        <v>0</v>
      </c>
      <c r="G13" s="548"/>
      <c r="H13" s="548"/>
      <c r="I13" s="549">
        <f t="shared" si="12"/>
        <v>0</v>
      </c>
      <c r="J13" s="675"/>
      <c r="K13" s="675"/>
      <c r="L13" s="947">
        <f t="shared" si="13"/>
        <v>0</v>
      </c>
      <c r="M13" s="548"/>
      <c r="N13" s="548"/>
      <c r="O13" s="549">
        <f t="shared" si="14"/>
        <v>0</v>
      </c>
      <c r="P13" s="548"/>
      <c r="Q13" s="548"/>
      <c r="R13" s="549">
        <f t="shared" si="15"/>
        <v>0</v>
      </c>
      <c r="S13" s="548"/>
      <c r="T13" s="548"/>
      <c r="U13" s="549">
        <f t="shared" si="6"/>
        <v>0</v>
      </c>
      <c r="V13" s="548"/>
      <c r="W13" s="548"/>
      <c r="X13" s="549">
        <f t="shared" si="8"/>
        <v>0</v>
      </c>
      <c r="Y13" s="675"/>
      <c r="Z13" s="675"/>
      <c r="AA13" s="677">
        <f t="shared" si="10"/>
        <v>0</v>
      </c>
    </row>
    <row r="14" spans="1:27">
      <c r="C14" s="171" t="s">
        <v>170</v>
      </c>
      <c r="D14" s="548"/>
      <c r="E14" s="548"/>
      <c r="F14" s="549">
        <f t="shared" si="11"/>
        <v>0</v>
      </c>
      <c r="G14" s="548"/>
      <c r="H14" s="548"/>
      <c r="I14" s="549">
        <f t="shared" si="12"/>
        <v>0</v>
      </c>
      <c r="J14" s="675"/>
      <c r="K14" s="675"/>
      <c r="L14" s="947">
        <f t="shared" si="13"/>
        <v>0</v>
      </c>
      <c r="M14" s="548"/>
      <c r="N14" s="548"/>
      <c r="O14" s="549">
        <f t="shared" si="14"/>
        <v>0</v>
      </c>
      <c r="P14" s="548"/>
      <c r="Q14" s="548"/>
      <c r="R14" s="549">
        <f t="shared" si="15"/>
        <v>0</v>
      </c>
      <c r="S14" s="548"/>
      <c r="T14" s="548"/>
      <c r="U14" s="549">
        <f t="shared" si="6"/>
        <v>0</v>
      </c>
      <c r="V14" s="548"/>
      <c r="W14" s="548"/>
      <c r="X14" s="549">
        <f t="shared" si="8"/>
        <v>0</v>
      </c>
      <c r="Y14" s="675"/>
      <c r="Z14" s="675"/>
      <c r="AA14" s="677">
        <f t="shared" si="10"/>
        <v>0</v>
      </c>
    </row>
    <row r="15" spans="1:27">
      <c r="C15" s="176" t="s">
        <v>171</v>
      </c>
      <c r="D15" s="812">
        <f t="shared" ref="D15:E15" si="19">SUM(D13:D14)</f>
        <v>0</v>
      </c>
      <c r="E15" s="812">
        <f t="shared" si="19"/>
        <v>0</v>
      </c>
      <c r="F15" s="812">
        <f t="shared" si="11"/>
        <v>0</v>
      </c>
      <c r="G15" s="812">
        <f t="shared" ref="G15:H15" si="20">SUM(G13:G14)</f>
        <v>0</v>
      </c>
      <c r="H15" s="812">
        <f t="shared" si="20"/>
        <v>0</v>
      </c>
      <c r="I15" s="812">
        <f t="shared" si="12"/>
        <v>0</v>
      </c>
      <c r="J15" s="812">
        <f t="shared" ref="J15:K15" si="21">SUM(J13:J14)</f>
        <v>0</v>
      </c>
      <c r="K15" s="812">
        <f t="shared" si="21"/>
        <v>0</v>
      </c>
      <c r="L15" s="948">
        <f t="shared" si="13"/>
        <v>0</v>
      </c>
      <c r="M15" s="812">
        <f t="shared" ref="M15:N15" si="22">SUM(M13:M14)</f>
        <v>0</v>
      </c>
      <c r="N15" s="812">
        <f t="shared" si="22"/>
        <v>0</v>
      </c>
      <c r="O15" s="812">
        <f t="shared" si="14"/>
        <v>0</v>
      </c>
      <c r="P15" s="812">
        <f t="shared" ref="P15:Q15" si="23">SUM(P13:P14)</f>
        <v>0</v>
      </c>
      <c r="Q15" s="812">
        <f t="shared" si="23"/>
        <v>0</v>
      </c>
      <c r="R15" s="812">
        <f t="shared" si="15"/>
        <v>0</v>
      </c>
      <c r="S15" s="812">
        <f t="shared" ref="S15:T15" si="24">SUM(S13:S14)</f>
        <v>0</v>
      </c>
      <c r="T15" s="812">
        <f t="shared" si="24"/>
        <v>0</v>
      </c>
      <c r="U15" s="812">
        <f t="shared" si="6"/>
        <v>0</v>
      </c>
      <c r="V15" s="812">
        <f t="shared" ref="V15:W15" si="25">SUM(V13:V14)</f>
        <v>0</v>
      </c>
      <c r="W15" s="812">
        <f t="shared" si="25"/>
        <v>0</v>
      </c>
      <c r="X15" s="812">
        <f t="shared" si="8"/>
        <v>0</v>
      </c>
      <c r="Y15" s="812">
        <f t="shared" ref="Y15:Z15" si="26">SUM(Y13:Y14)</f>
        <v>0</v>
      </c>
      <c r="Z15" s="812">
        <f t="shared" si="26"/>
        <v>0</v>
      </c>
      <c r="AA15" s="813">
        <f t="shared" si="10"/>
        <v>0</v>
      </c>
    </row>
    <row r="16" spans="1:27">
      <c r="C16" s="579" t="s">
        <v>125</v>
      </c>
      <c r="D16" s="843"/>
      <c r="E16" s="843"/>
      <c r="F16" s="679">
        <f t="shared" si="11"/>
        <v>0</v>
      </c>
      <c r="G16" s="843"/>
      <c r="H16" s="843"/>
      <c r="I16" s="679">
        <f t="shared" si="12"/>
        <v>0</v>
      </c>
      <c r="J16" s="843"/>
      <c r="K16" s="843"/>
      <c r="L16" s="949">
        <f t="shared" si="13"/>
        <v>0</v>
      </c>
      <c r="M16" s="843"/>
      <c r="N16" s="843"/>
      <c r="O16" s="679">
        <f t="shared" si="14"/>
        <v>0</v>
      </c>
      <c r="P16" s="843"/>
      <c r="Q16" s="843"/>
      <c r="R16" s="679">
        <f t="shared" si="15"/>
        <v>0</v>
      </c>
      <c r="S16" s="843"/>
      <c r="T16" s="843"/>
      <c r="U16" s="679">
        <f t="shared" si="6"/>
        <v>0</v>
      </c>
      <c r="V16" s="843"/>
      <c r="W16" s="843"/>
      <c r="X16" s="679">
        <f t="shared" si="8"/>
        <v>0</v>
      </c>
      <c r="Y16" s="843"/>
      <c r="Z16" s="843"/>
      <c r="AA16" s="680">
        <f t="shared" si="10"/>
        <v>0</v>
      </c>
    </row>
    <row r="17" spans="1:27">
      <c r="A17" s="277" t="s">
        <v>172</v>
      </c>
      <c r="C17" s="289"/>
      <c r="D17" s="550"/>
      <c r="E17" s="550"/>
      <c r="F17" s="550"/>
      <c r="G17" s="550"/>
      <c r="H17" s="550"/>
      <c r="I17" s="550"/>
      <c r="J17" s="550"/>
      <c r="K17" s="550"/>
      <c r="L17" s="559"/>
      <c r="M17" s="163"/>
      <c r="N17" s="163"/>
      <c r="O17" s="163"/>
      <c r="P17" s="163"/>
      <c r="Q17" s="163"/>
      <c r="R17" s="163"/>
      <c r="S17" s="163"/>
      <c r="T17" s="163"/>
      <c r="U17" s="163"/>
      <c r="V17" s="163"/>
      <c r="W17" s="271"/>
      <c r="X17" s="271"/>
      <c r="Y17" s="271"/>
      <c r="Z17" s="271"/>
      <c r="AA17" s="297"/>
    </row>
    <row r="18" spans="1:27">
      <c r="B18" s="276" t="s">
        <v>60</v>
      </c>
      <c r="C18" s="276" t="s">
        <v>173</v>
      </c>
      <c r="D18" s="552">
        <f t="shared" ref="D18:F18" si="27">SUM(D19:D22)</f>
        <v>0</v>
      </c>
      <c r="E18" s="552">
        <f t="shared" si="27"/>
        <v>0</v>
      </c>
      <c r="F18" s="552">
        <f t="shared" si="27"/>
        <v>0</v>
      </c>
      <c r="G18" s="552">
        <f t="shared" ref="G18" si="28">SUM(G19:G22)</f>
        <v>0</v>
      </c>
      <c r="H18" s="552">
        <f t="shared" ref="H18" si="29">SUM(H19:H22)</f>
        <v>0</v>
      </c>
      <c r="I18" s="552">
        <f t="shared" ref="I18" si="30">SUM(I19:I22)</f>
        <v>0</v>
      </c>
      <c r="J18" s="1000">
        <f t="shared" ref="J18" si="31">SUM(J19:J22)</f>
        <v>0</v>
      </c>
      <c r="K18" s="1000">
        <f t="shared" ref="K18" si="32">SUM(K19:K22)</f>
        <v>0</v>
      </c>
      <c r="L18" s="558">
        <f t="shared" ref="L18" si="33">SUM(L19:L22)</f>
        <v>0</v>
      </c>
      <c r="M18" s="553">
        <f t="shared" ref="M18" si="34">SUM(M19:M22)</f>
        <v>0</v>
      </c>
      <c r="N18" s="553">
        <f t="shared" ref="N18" si="35">SUM(N19:N22)</f>
        <v>0</v>
      </c>
      <c r="O18" s="553">
        <f t="shared" ref="O18" si="36">SUM(O19:O22)</f>
        <v>0</v>
      </c>
      <c r="P18" s="553">
        <f t="shared" ref="P18" si="37">SUM(P19:P22)</f>
        <v>0</v>
      </c>
      <c r="Q18" s="553">
        <f t="shared" ref="Q18" si="38">SUM(Q19:Q22)</f>
        <v>0</v>
      </c>
      <c r="R18" s="553">
        <f t="shared" ref="R18" si="39">SUM(R19:R22)</f>
        <v>0</v>
      </c>
      <c r="S18" s="553">
        <f t="shared" ref="S18" si="40">SUM(S19:S22)</f>
        <v>0</v>
      </c>
      <c r="T18" s="553">
        <f t="shared" ref="T18" si="41">SUM(T19:T22)</f>
        <v>0</v>
      </c>
      <c r="U18" s="553">
        <f t="shared" ref="U18" si="42">SUM(U19:U22)</f>
        <v>0</v>
      </c>
      <c r="V18" s="553">
        <f t="shared" ref="V18" si="43">SUM(V19:V22)</f>
        <v>0</v>
      </c>
      <c r="W18" s="553">
        <f t="shared" ref="W18" si="44">SUM(W19:W22)</f>
        <v>0</v>
      </c>
      <c r="X18" s="553">
        <f t="shared" ref="X18" si="45">SUM(X19:X22)</f>
        <v>0</v>
      </c>
      <c r="Y18" s="814">
        <f t="shared" ref="Y18" si="46">SUM(Y19:Y22)</f>
        <v>0</v>
      </c>
      <c r="Z18" s="814">
        <f t="shared" ref="Z18" si="47">SUM(Z19:Z22)</f>
        <v>0</v>
      </c>
      <c r="AA18" s="1008">
        <f t="shared" ref="AA18" si="48">SUM(AA19:AA22)</f>
        <v>0</v>
      </c>
    </row>
    <row r="19" spans="1:27">
      <c r="C19" s="171" t="s">
        <v>124</v>
      </c>
      <c r="D19" s="548"/>
      <c r="E19" s="548"/>
      <c r="F19" s="549">
        <f>SUM(D19,E19)</f>
        <v>0</v>
      </c>
      <c r="G19" s="548"/>
      <c r="H19" s="548"/>
      <c r="I19" s="549">
        <f>SUM(G19,H19)</f>
        <v>0</v>
      </c>
      <c r="J19" s="675"/>
      <c r="K19" s="675"/>
      <c r="L19" s="558">
        <f>SUM(J19,K19)</f>
        <v>0</v>
      </c>
      <c r="M19" s="521"/>
      <c r="N19" s="521"/>
      <c r="O19" s="549">
        <f>SUM(M19,N19)</f>
        <v>0</v>
      </c>
      <c r="P19" s="521"/>
      <c r="Q19" s="521"/>
      <c r="R19" s="549">
        <f>SUM(P19,Q19)</f>
        <v>0</v>
      </c>
      <c r="S19" s="521"/>
      <c r="T19" s="521"/>
      <c r="U19" s="549">
        <f>SUM(S19,T19)</f>
        <v>0</v>
      </c>
      <c r="V19" s="521"/>
      <c r="W19" s="521"/>
      <c r="X19" s="549">
        <f>SUM(V19,W19)</f>
        <v>0</v>
      </c>
      <c r="Y19" s="564"/>
      <c r="Z19" s="564"/>
      <c r="AA19" s="677">
        <f>SUM(Y19,Z19)</f>
        <v>0</v>
      </c>
    </row>
    <row r="20" spans="1:27">
      <c r="C20" s="171" t="s">
        <v>174</v>
      </c>
      <c r="D20" s="548"/>
      <c r="E20" s="548"/>
      <c r="F20" s="549">
        <f>SUM(D20,E20)</f>
        <v>0</v>
      </c>
      <c r="G20" s="548"/>
      <c r="H20" s="548"/>
      <c r="I20" s="549">
        <f>SUM(G20,H20)</f>
        <v>0</v>
      </c>
      <c r="J20" s="675"/>
      <c r="K20" s="675"/>
      <c r="L20" s="558">
        <f>SUM(J20,K20)</f>
        <v>0</v>
      </c>
      <c r="M20" s="521"/>
      <c r="N20" s="521"/>
      <c r="O20" s="549">
        <f>SUM(M20,N20)</f>
        <v>0</v>
      </c>
      <c r="P20" s="521"/>
      <c r="Q20" s="521"/>
      <c r="R20" s="549">
        <f>SUM(P20,Q20)</f>
        <v>0</v>
      </c>
      <c r="S20" s="521"/>
      <c r="T20" s="521"/>
      <c r="U20" s="549">
        <f>SUM(S20,T20)</f>
        <v>0</v>
      </c>
      <c r="V20" s="521"/>
      <c r="W20" s="521"/>
      <c r="X20" s="549">
        <f>SUM(V20,W20)</f>
        <v>0</v>
      </c>
      <c r="Y20" s="564"/>
      <c r="Z20" s="564"/>
      <c r="AA20" s="677">
        <f>SUM(Y20,Z20)</f>
        <v>0</v>
      </c>
    </row>
    <row r="21" spans="1:27">
      <c r="C21" s="171" t="s">
        <v>175</v>
      </c>
      <c r="D21" s="548"/>
      <c r="E21" s="548"/>
      <c r="F21" s="549">
        <f>SUM(E21,D21)</f>
        <v>0</v>
      </c>
      <c r="G21" s="548"/>
      <c r="H21" s="548"/>
      <c r="I21" s="549">
        <f>SUM(H21,G21)</f>
        <v>0</v>
      </c>
      <c r="J21" s="675"/>
      <c r="K21" s="675"/>
      <c r="L21" s="558">
        <f>SUM(K21,J21)</f>
        <v>0</v>
      </c>
      <c r="M21" s="521"/>
      <c r="N21" s="521"/>
      <c r="O21" s="549">
        <f>SUM(N21,M21)</f>
        <v>0</v>
      </c>
      <c r="P21" s="521"/>
      <c r="Q21" s="521"/>
      <c r="R21" s="549">
        <f>SUM(Q21,P21)</f>
        <v>0</v>
      </c>
      <c r="S21" s="521"/>
      <c r="T21" s="521"/>
      <c r="U21" s="549">
        <f>SUM(T21,S21)</f>
        <v>0</v>
      </c>
      <c r="V21" s="521"/>
      <c r="W21" s="521"/>
      <c r="X21" s="549">
        <f>SUM(W21,V21)</f>
        <v>0</v>
      </c>
      <c r="Y21" s="564"/>
      <c r="Z21" s="564"/>
      <c r="AA21" s="677">
        <f>SUM(Z21,Y21)</f>
        <v>0</v>
      </c>
    </row>
    <row r="22" spans="1:27">
      <c r="D22" s="551"/>
      <c r="E22" s="551"/>
      <c r="F22" s="549">
        <f t="shared" ref="F22" si="49">SUM(D22:E22)</f>
        <v>0</v>
      </c>
      <c r="G22" s="551"/>
      <c r="H22" s="551"/>
      <c r="I22" s="549">
        <f t="shared" ref="I22" si="50">SUM(G22:H22)</f>
        <v>0</v>
      </c>
      <c r="J22" s="1001"/>
      <c r="K22" s="1001"/>
      <c r="L22" s="558">
        <f t="shared" ref="L22" si="51">SUM(J22:K22)</f>
        <v>0</v>
      </c>
      <c r="M22" s="308"/>
      <c r="N22" s="308"/>
      <c r="O22" s="549">
        <f t="shared" ref="O22" si="52">SUM(M22:N22)</f>
        <v>0</v>
      </c>
      <c r="P22" s="308"/>
      <c r="Q22" s="308"/>
      <c r="R22" s="549">
        <f t="shared" ref="R22" si="53">SUM(P22:Q22)</f>
        <v>0</v>
      </c>
      <c r="S22" s="308"/>
      <c r="T22" s="308"/>
      <c r="U22" s="549">
        <f t="shared" ref="U22" si="54">SUM(S22:T22)</f>
        <v>0</v>
      </c>
      <c r="V22" s="308"/>
      <c r="W22" s="308"/>
      <c r="X22" s="549">
        <f t="shared" ref="X22" si="55">SUM(V22:W22)</f>
        <v>0</v>
      </c>
      <c r="Y22" s="1003"/>
      <c r="Z22" s="1003"/>
      <c r="AA22" s="677">
        <f t="shared" ref="AA22" si="56">SUM(Y22:Z22)</f>
        <v>0</v>
      </c>
    </row>
    <row r="23" spans="1:27">
      <c r="A23" s="277" t="s">
        <v>172</v>
      </c>
      <c r="C23" s="289"/>
      <c r="D23" s="163"/>
      <c r="E23" s="163"/>
      <c r="F23" s="163"/>
      <c r="G23" s="163"/>
      <c r="H23" s="163"/>
      <c r="I23" s="163"/>
      <c r="J23" s="163"/>
      <c r="K23" s="163"/>
      <c r="L23" s="557"/>
      <c r="M23" s="163"/>
      <c r="N23" s="163"/>
      <c r="O23" s="163"/>
      <c r="P23" s="163"/>
      <c r="Q23" s="163"/>
      <c r="R23" s="163"/>
      <c r="S23" s="163"/>
      <c r="T23" s="163"/>
      <c r="U23" s="163"/>
      <c r="V23" s="163"/>
      <c r="W23" s="271"/>
      <c r="X23" s="271"/>
      <c r="Y23" s="271"/>
      <c r="Z23" s="271"/>
      <c r="AA23" s="297"/>
    </row>
    <row r="24" spans="1:27">
      <c r="B24" s="276" t="s">
        <v>61</v>
      </c>
      <c r="C24" s="276" t="s">
        <v>20</v>
      </c>
      <c r="D24" s="307"/>
      <c r="E24" s="307"/>
      <c r="F24" s="307"/>
      <c r="G24" s="307"/>
      <c r="H24" s="307"/>
      <c r="I24" s="307"/>
      <c r="J24" s="179"/>
      <c r="K24" s="179"/>
      <c r="L24" s="366"/>
      <c r="M24" s="307"/>
      <c r="N24" s="307"/>
      <c r="O24" s="307"/>
      <c r="P24" s="307"/>
      <c r="Q24" s="307"/>
      <c r="R24" s="307"/>
      <c r="S24" s="307"/>
      <c r="T24" s="307"/>
      <c r="U24" s="307"/>
      <c r="V24" s="307"/>
      <c r="W24" s="307"/>
      <c r="X24" s="307"/>
      <c r="Y24" s="179"/>
      <c r="Z24" s="179"/>
      <c r="AA24" s="1009"/>
    </row>
    <row r="25" spans="1:27">
      <c r="D25" s="424"/>
      <c r="E25" s="424"/>
      <c r="F25" s="424"/>
      <c r="G25" s="424"/>
      <c r="H25" s="424"/>
      <c r="I25" s="424"/>
      <c r="J25" s="1002"/>
      <c r="K25" s="1002"/>
      <c r="L25" s="560"/>
      <c r="M25" s="425"/>
      <c r="N25" s="425"/>
      <c r="O25" s="426"/>
      <c r="P25" s="425"/>
      <c r="Q25" s="425"/>
      <c r="R25" s="426"/>
      <c r="S25" s="425"/>
      <c r="T25" s="425"/>
      <c r="U25" s="426"/>
      <c r="V25" s="425"/>
      <c r="W25" s="425"/>
      <c r="X25" s="426"/>
      <c r="Y25" s="1002"/>
      <c r="Z25" s="1002"/>
      <c r="AA25" s="1010"/>
    </row>
    <row r="26" spans="1:27">
      <c r="D26" s="424"/>
      <c r="E26" s="424"/>
      <c r="F26" s="424"/>
      <c r="G26" s="424"/>
      <c r="H26" s="424"/>
      <c r="I26" s="424"/>
      <c r="J26" s="1002"/>
      <c r="K26" s="1002"/>
      <c r="L26" s="560"/>
      <c r="M26" s="425"/>
      <c r="N26" s="425"/>
      <c r="O26" s="426"/>
      <c r="P26" s="425"/>
      <c r="Q26" s="425"/>
      <c r="R26" s="426"/>
      <c r="S26" s="425"/>
      <c r="T26" s="425"/>
      <c r="U26" s="426"/>
      <c r="V26" s="425"/>
      <c r="W26" s="425"/>
      <c r="X26" s="426"/>
      <c r="Y26" s="1002"/>
      <c r="Z26" s="1002"/>
      <c r="AA26" s="1010"/>
    </row>
    <row r="27" spans="1:27">
      <c r="D27" s="424"/>
      <c r="E27" s="424"/>
      <c r="F27" s="424"/>
      <c r="G27" s="424"/>
      <c r="H27" s="424"/>
      <c r="I27" s="424"/>
      <c r="J27" s="1002"/>
      <c r="K27" s="1002"/>
      <c r="L27" s="560"/>
      <c r="M27" s="425"/>
      <c r="N27" s="425"/>
      <c r="O27" s="426"/>
      <c r="P27" s="425"/>
      <c r="Q27" s="425"/>
      <c r="R27" s="426"/>
      <c r="S27" s="425"/>
      <c r="T27" s="425"/>
      <c r="U27" s="426"/>
      <c r="V27" s="425"/>
      <c r="W27" s="425"/>
      <c r="X27" s="426"/>
      <c r="Y27" s="1002"/>
      <c r="Z27" s="1002"/>
      <c r="AA27" s="1010"/>
    </row>
    <row r="28" spans="1:27">
      <c r="D28" s="424"/>
      <c r="E28" s="424"/>
      <c r="F28" s="424"/>
      <c r="G28" s="424"/>
      <c r="H28" s="424"/>
      <c r="I28" s="424"/>
      <c r="J28" s="1002"/>
      <c r="K28" s="1002"/>
      <c r="L28" s="560"/>
      <c r="M28" s="425"/>
      <c r="N28" s="425"/>
      <c r="O28" s="426"/>
      <c r="P28" s="425"/>
      <c r="Q28" s="425"/>
      <c r="R28" s="426"/>
      <c r="S28" s="425"/>
      <c r="T28" s="425"/>
      <c r="U28" s="426"/>
      <c r="V28" s="425"/>
      <c r="W28" s="425"/>
      <c r="X28" s="426"/>
      <c r="Y28" s="1002"/>
      <c r="Z28" s="1002"/>
      <c r="AA28" s="1010"/>
    </row>
    <row r="29" spans="1:27">
      <c r="D29" s="424"/>
      <c r="E29" s="424"/>
      <c r="F29" s="424"/>
      <c r="G29" s="424"/>
      <c r="H29" s="424"/>
      <c r="I29" s="424"/>
      <c r="J29" s="1002"/>
      <c r="K29" s="1002"/>
      <c r="L29" s="560"/>
      <c r="M29" s="425"/>
      <c r="N29" s="425"/>
      <c r="O29" s="426"/>
      <c r="P29" s="425"/>
      <c r="Q29" s="425"/>
      <c r="R29" s="426"/>
      <c r="S29" s="425"/>
      <c r="T29" s="425"/>
      <c r="U29" s="426"/>
      <c r="V29" s="425"/>
      <c r="W29" s="425"/>
      <c r="X29" s="426"/>
      <c r="Y29" s="1002"/>
      <c r="Z29" s="1002"/>
      <c r="AA29" s="1010"/>
    </row>
    <row r="30" spans="1:27">
      <c r="A30" s="277" t="s">
        <v>172</v>
      </c>
      <c r="C30" s="289"/>
      <c r="D30" s="163"/>
      <c r="E30" s="163"/>
      <c r="F30" s="163"/>
      <c r="G30" s="163"/>
      <c r="H30" s="163"/>
      <c r="I30" s="163"/>
      <c r="J30" s="163"/>
      <c r="K30" s="163"/>
      <c r="L30" s="557"/>
      <c r="M30" s="163"/>
      <c r="N30" s="163"/>
      <c r="O30" s="163"/>
      <c r="P30" s="163"/>
      <c r="Q30" s="163"/>
      <c r="R30" s="163"/>
      <c r="S30" s="163"/>
      <c r="T30" s="163"/>
      <c r="U30" s="163"/>
      <c r="V30" s="163"/>
      <c r="W30" s="271"/>
      <c r="X30" s="271"/>
      <c r="Y30" s="271"/>
      <c r="Z30" s="271"/>
      <c r="AA30" s="297"/>
    </row>
    <row r="31" spans="1:27">
      <c r="B31" s="276" t="s">
        <v>62</v>
      </c>
      <c r="C31" s="276" t="s">
        <v>176</v>
      </c>
      <c r="D31" s="553">
        <f>SUM(D32:D36)</f>
        <v>0</v>
      </c>
      <c r="E31" s="553">
        <f t="shared" ref="E31:AA31" si="57">SUM(E32:E36)</f>
        <v>0</v>
      </c>
      <c r="F31" s="553">
        <f t="shared" si="57"/>
        <v>0</v>
      </c>
      <c r="G31" s="553">
        <f t="shared" si="57"/>
        <v>0</v>
      </c>
      <c r="H31" s="553">
        <f t="shared" si="57"/>
        <v>0</v>
      </c>
      <c r="I31" s="553">
        <f t="shared" si="57"/>
        <v>0</v>
      </c>
      <c r="J31" s="814">
        <f t="shared" si="57"/>
        <v>0</v>
      </c>
      <c r="K31" s="814">
        <f t="shared" si="57"/>
        <v>0</v>
      </c>
      <c r="L31" s="561">
        <f t="shared" si="57"/>
        <v>0</v>
      </c>
      <c r="M31" s="553">
        <f t="shared" si="57"/>
        <v>0</v>
      </c>
      <c r="N31" s="553">
        <f t="shared" si="57"/>
        <v>0</v>
      </c>
      <c r="O31" s="553">
        <f t="shared" si="57"/>
        <v>0</v>
      </c>
      <c r="P31" s="553">
        <f t="shared" si="57"/>
        <v>0</v>
      </c>
      <c r="Q31" s="553">
        <f t="shared" si="57"/>
        <v>0</v>
      </c>
      <c r="R31" s="553">
        <f t="shared" si="57"/>
        <v>0</v>
      </c>
      <c r="S31" s="553">
        <f t="shared" si="57"/>
        <v>0</v>
      </c>
      <c r="T31" s="553">
        <f t="shared" si="57"/>
        <v>0</v>
      </c>
      <c r="U31" s="553">
        <f t="shared" si="57"/>
        <v>0</v>
      </c>
      <c r="V31" s="553">
        <f t="shared" si="57"/>
        <v>0</v>
      </c>
      <c r="W31" s="553">
        <f t="shared" si="57"/>
        <v>0</v>
      </c>
      <c r="X31" s="553">
        <f t="shared" si="57"/>
        <v>0</v>
      </c>
      <c r="Y31" s="814">
        <f t="shared" si="57"/>
        <v>0</v>
      </c>
      <c r="Z31" s="814">
        <f t="shared" si="57"/>
        <v>0</v>
      </c>
      <c r="AA31" s="1008">
        <f t="shared" si="57"/>
        <v>0</v>
      </c>
    </row>
    <row r="32" spans="1:27">
      <c r="A32" s="846">
        <v>33</v>
      </c>
      <c r="C32" s="171" t="s">
        <v>177</v>
      </c>
      <c r="D32" s="521"/>
      <c r="E32" s="521"/>
      <c r="F32" s="549">
        <f t="shared" ref="F32:F36" si="58">SUM(D32,E32)</f>
        <v>0</v>
      </c>
      <c r="G32" s="521"/>
      <c r="H32" s="521"/>
      <c r="I32" s="549">
        <f t="shared" ref="I32:I36" si="59">SUM(G32,H32)</f>
        <v>0</v>
      </c>
      <c r="J32" s="564"/>
      <c r="K32" s="564"/>
      <c r="L32" s="947">
        <f t="shared" ref="L32:L36" si="60">SUM(J32,K32)</f>
        <v>0</v>
      </c>
      <c r="M32" s="521"/>
      <c r="N32" s="521"/>
      <c r="O32" s="549">
        <f t="shared" ref="O32:O36" si="61">SUM(M32,N32)</f>
        <v>0</v>
      </c>
      <c r="P32" s="521"/>
      <c r="Q32" s="521"/>
      <c r="R32" s="549">
        <f t="shared" ref="R32:R36" si="62">SUM(P32,Q32)</f>
        <v>0</v>
      </c>
      <c r="S32" s="521"/>
      <c r="T32" s="521"/>
      <c r="U32" s="549">
        <f t="shared" ref="U32:U36" si="63">SUM(S32,T32)</f>
        <v>0</v>
      </c>
      <c r="V32" s="521"/>
      <c r="W32" s="521"/>
      <c r="X32" s="549">
        <f t="shared" ref="X32:X36" si="64">SUM(V32,W32)</f>
        <v>0</v>
      </c>
      <c r="Y32" s="564"/>
      <c r="Z32" s="564"/>
      <c r="AA32" s="677">
        <f t="shared" ref="AA32:AA36" si="65">SUM(Y32,Z32)</f>
        <v>0</v>
      </c>
    </row>
    <row r="33" spans="1:27">
      <c r="D33" s="308"/>
      <c r="E33" s="308"/>
      <c r="F33" s="549">
        <f t="shared" si="58"/>
        <v>0</v>
      </c>
      <c r="G33" s="308"/>
      <c r="H33" s="308"/>
      <c r="I33" s="549">
        <f t="shared" si="59"/>
        <v>0</v>
      </c>
      <c r="J33" s="1003"/>
      <c r="K33" s="1003"/>
      <c r="L33" s="947">
        <f t="shared" si="60"/>
        <v>0</v>
      </c>
      <c r="M33" s="308"/>
      <c r="N33" s="308"/>
      <c r="O33" s="549">
        <f t="shared" si="61"/>
        <v>0</v>
      </c>
      <c r="P33" s="308"/>
      <c r="Q33" s="308"/>
      <c r="R33" s="549">
        <f t="shared" si="62"/>
        <v>0</v>
      </c>
      <c r="S33" s="308"/>
      <c r="T33" s="308"/>
      <c r="U33" s="549">
        <f t="shared" si="63"/>
        <v>0</v>
      </c>
      <c r="V33" s="308"/>
      <c r="W33" s="308"/>
      <c r="X33" s="549">
        <f t="shared" si="64"/>
        <v>0</v>
      </c>
      <c r="Y33" s="1003"/>
      <c r="Z33" s="1003"/>
      <c r="AA33" s="677">
        <f t="shared" si="65"/>
        <v>0</v>
      </c>
    </row>
    <row r="34" spans="1:27">
      <c r="D34" s="308"/>
      <c r="E34" s="308"/>
      <c r="F34" s="549">
        <f t="shared" si="58"/>
        <v>0</v>
      </c>
      <c r="G34" s="308"/>
      <c r="H34" s="308"/>
      <c r="I34" s="549">
        <f t="shared" si="59"/>
        <v>0</v>
      </c>
      <c r="J34" s="1003"/>
      <c r="K34" s="1003"/>
      <c r="L34" s="947">
        <f t="shared" si="60"/>
        <v>0</v>
      </c>
      <c r="M34" s="308"/>
      <c r="N34" s="308"/>
      <c r="O34" s="549">
        <f t="shared" si="61"/>
        <v>0</v>
      </c>
      <c r="P34" s="308"/>
      <c r="Q34" s="308"/>
      <c r="R34" s="549">
        <f t="shared" si="62"/>
        <v>0</v>
      </c>
      <c r="S34" s="308"/>
      <c r="T34" s="308"/>
      <c r="U34" s="549">
        <f t="shared" si="63"/>
        <v>0</v>
      </c>
      <c r="V34" s="308"/>
      <c r="W34" s="308"/>
      <c r="X34" s="549">
        <f t="shared" si="64"/>
        <v>0</v>
      </c>
      <c r="Y34" s="1003"/>
      <c r="Z34" s="1003"/>
      <c r="AA34" s="677">
        <f t="shared" si="65"/>
        <v>0</v>
      </c>
    </row>
    <row r="35" spans="1:27">
      <c r="D35" s="308"/>
      <c r="E35" s="308"/>
      <c r="F35" s="549">
        <f t="shared" si="58"/>
        <v>0</v>
      </c>
      <c r="G35" s="308"/>
      <c r="H35" s="308"/>
      <c r="I35" s="549">
        <f t="shared" si="59"/>
        <v>0</v>
      </c>
      <c r="J35" s="1003"/>
      <c r="K35" s="1003"/>
      <c r="L35" s="947">
        <f t="shared" si="60"/>
        <v>0</v>
      </c>
      <c r="M35" s="308"/>
      <c r="N35" s="308"/>
      <c r="O35" s="549">
        <f t="shared" si="61"/>
        <v>0</v>
      </c>
      <c r="P35" s="308"/>
      <c r="Q35" s="308"/>
      <c r="R35" s="549">
        <f t="shared" si="62"/>
        <v>0</v>
      </c>
      <c r="S35" s="308"/>
      <c r="T35" s="308"/>
      <c r="U35" s="549">
        <f t="shared" si="63"/>
        <v>0</v>
      </c>
      <c r="V35" s="308"/>
      <c r="W35" s="308"/>
      <c r="X35" s="549">
        <f t="shared" si="64"/>
        <v>0</v>
      </c>
      <c r="Y35" s="1003"/>
      <c r="Z35" s="1003"/>
      <c r="AA35" s="677">
        <f t="shared" si="65"/>
        <v>0</v>
      </c>
    </row>
    <row r="36" spans="1:27">
      <c r="D36" s="308"/>
      <c r="E36" s="308"/>
      <c r="F36" s="549">
        <f t="shared" si="58"/>
        <v>0</v>
      </c>
      <c r="G36" s="308"/>
      <c r="H36" s="308"/>
      <c r="I36" s="549">
        <f t="shared" si="59"/>
        <v>0</v>
      </c>
      <c r="J36" s="1003"/>
      <c r="K36" s="1003"/>
      <c r="L36" s="947">
        <f t="shared" si="60"/>
        <v>0</v>
      </c>
      <c r="M36" s="308"/>
      <c r="N36" s="308"/>
      <c r="O36" s="549">
        <f t="shared" si="61"/>
        <v>0</v>
      </c>
      <c r="P36" s="308"/>
      <c r="Q36" s="308"/>
      <c r="R36" s="549">
        <f t="shared" si="62"/>
        <v>0</v>
      </c>
      <c r="S36" s="308"/>
      <c r="T36" s="308"/>
      <c r="U36" s="549">
        <f t="shared" si="63"/>
        <v>0</v>
      </c>
      <c r="V36" s="308"/>
      <c r="W36" s="308"/>
      <c r="X36" s="549">
        <f t="shared" si="64"/>
        <v>0</v>
      </c>
      <c r="Y36" s="1003"/>
      <c r="Z36" s="1003"/>
      <c r="AA36" s="677">
        <f t="shared" si="65"/>
        <v>0</v>
      </c>
    </row>
    <row r="37" spans="1:27">
      <c r="A37" s="277" t="s">
        <v>172</v>
      </c>
      <c r="C37" s="289"/>
      <c r="D37" s="163"/>
      <c r="E37" s="163"/>
      <c r="F37" s="163"/>
      <c r="G37" s="163"/>
      <c r="H37" s="163"/>
      <c r="I37" s="163"/>
      <c r="J37" s="163"/>
      <c r="K37" s="163"/>
      <c r="L37" s="557"/>
      <c r="M37" s="163"/>
      <c r="N37" s="163"/>
      <c r="O37" s="163"/>
      <c r="P37" s="163"/>
      <c r="Q37" s="163"/>
      <c r="R37" s="163"/>
      <c r="S37" s="163"/>
      <c r="T37" s="163"/>
      <c r="U37" s="163"/>
      <c r="V37" s="163"/>
      <c r="W37" s="271"/>
      <c r="X37" s="271"/>
      <c r="Y37" s="271"/>
      <c r="Z37" s="271"/>
      <c r="AA37" s="297"/>
    </row>
    <row r="38" spans="1:27">
      <c r="J38" s="163"/>
      <c r="K38" s="163"/>
      <c r="L38" s="557"/>
      <c r="Y38" s="163"/>
      <c r="Z38" s="163"/>
      <c r="AA38" s="162"/>
    </row>
    <row r="39" spans="1:27">
      <c r="B39" s="276"/>
      <c r="C39" s="276" t="s">
        <v>178</v>
      </c>
      <c r="D39" s="275"/>
      <c r="E39" s="275"/>
      <c r="F39" s="275"/>
      <c r="G39" s="275"/>
      <c r="H39" s="275"/>
      <c r="I39" s="275"/>
      <c r="J39" s="1004"/>
      <c r="K39" s="1004"/>
      <c r="L39" s="562"/>
      <c r="M39" s="275"/>
      <c r="N39" s="275"/>
      <c r="O39" s="275"/>
      <c r="P39" s="275"/>
      <c r="Q39" s="275"/>
      <c r="R39" s="275"/>
      <c r="S39" s="275"/>
      <c r="T39" s="275"/>
      <c r="U39" s="275"/>
      <c r="V39" s="275"/>
      <c r="W39" s="275"/>
      <c r="X39" s="275"/>
      <c r="Y39" s="1004"/>
      <c r="Z39" s="1004"/>
      <c r="AA39" s="1011"/>
    </row>
    <row r="40" spans="1:27">
      <c r="C40" s="171" t="s">
        <v>742</v>
      </c>
      <c r="D40" s="552">
        <f t="shared" ref="D40:I40" si="66">SUM(D9,D18,D24)</f>
        <v>0</v>
      </c>
      <c r="E40" s="552">
        <f t="shared" si="66"/>
        <v>0</v>
      </c>
      <c r="F40" s="552">
        <f t="shared" si="66"/>
        <v>0</v>
      </c>
      <c r="G40" s="552">
        <f t="shared" si="66"/>
        <v>0</v>
      </c>
      <c r="H40" s="552">
        <f t="shared" si="66"/>
        <v>0</v>
      </c>
      <c r="I40" s="552">
        <f t="shared" si="66"/>
        <v>0</v>
      </c>
      <c r="J40" s="1000">
        <f t="shared" ref="J40:L40" si="67">SUM(J9,J18,J31,J24)</f>
        <v>0</v>
      </c>
      <c r="K40" s="1000">
        <f t="shared" si="67"/>
        <v>0</v>
      </c>
      <c r="L40" s="563">
        <f t="shared" si="67"/>
        <v>0</v>
      </c>
      <c r="M40" s="553">
        <f>SUM(M9,M18,M31,M24)</f>
        <v>0</v>
      </c>
      <c r="N40" s="553"/>
      <c r="O40" s="554">
        <f t="shared" ref="O40:O42" si="68">+M40+N40</f>
        <v>0</v>
      </c>
      <c r="P40" s="553">
        <f>SUM(P9,P18,P31,P24)</f>
        <v>0</v>
      </c>
      <c r="Q40" s="553"/>
      <c r="R40" s="554">
        <f t="shared" ref="R40:R42" si="69">+P40+Q40</f>
        <v>0</v>
      </c>
      <c r="S40" s="553">
        <f>SUM(S9,S18,S31,S24)</f>
        <v>0</v>
      </c>
      <c r="T40" s="553"/>
      <c r="U40" s="554">
        <f t="shared" ref="U40:U42" si="70">+S40+T40</f>
        <v>0</v>
      </c>
      <c r="V40" s="553">
        <f>SUM(V9,V18,V31,V24)</f>
        <v>0</v>
      </c>
      <c r="W40" s="553"/>
      <c r="X40" s="554">
        <f t="shared" ref="X40:X42" si="71">+V40+W40</f>
        <v>0</v>
      </c>
      <c r="Y40" s="814">
        <f>SUM(Y9,Y18,Y31,Y24)</f>
        <v>0</v>
      </c>
      <c r="Z40" s="814"/>
      <c r="AA40" s="1012">
        <f t="shared" ref="AA40:AA42" si="72">+Y40+Z40</f>
        <v>0</v>
      </c>
    </row>
    <row r="41" spans="1:27">
      <c r="C41" s="171" t="s">
        <v>179</v>
      </c>
      <c r="D41" s="552">
        <f>D31</f>
        <v>0</v>
      </c>
      <c r="E41" s="552">
        <f t="shared" ref="E41:L41" si="73">E31</f>
        <v>0</v>
      </c>
      <c r="F41" s="555">
        <f t="shared" si="73"/>
        <v>0</v>
      </c>
      <c r="G41" s="552">
        <f t="shared" si="73"/>
        <v>0</v>
      </c>
      <c r="H41" s="552">
        <f t="shared" si="73"/>
        <v>0</v>
      </c>
      <c r="I41" s="555">
        <f t="shared" si="73"/>
        <v>0</v>
      </c>
      <c r="J41" s="1000">
        <f t="shared" si="73"/>
        <v>0</v>
      </c>
      <c r="K41" s="1000">
        <f t="shared" si="73"/>
        <v>0</v>
      </c>
      <c r="L41" s="563">
        <f t="shared" si="73"/>
        <v>0</v>
      </c>
      <c r="M41" s="553"/>
      <c r="N41" s="553"/>
      <c r="O41" s="554"/>
      <c r="P41" s="553"/>
      <c r="Q41" s="553"/>
      <c r="R41" s="554"/>
      <c r="S41" s="553"/>
      <c r="T41" s="553"/>
      <c r="U41" s="554"/>
      <c r="V41" s="553"/>
      <c r="W41" s="553"/>
      <c r="X41" s="554"/>
      <c r="Y41" s="814"/>
      <c r="Z41" s="814"/>
      <c r="AA41" s="1012"/>
    </row>
    <row r="42" spans="1:27">
      <c r="C42" s="171" t="s">
        <v>180</v>
      </c>
      <c r="D42" s="552" t="e">
        <f>SUM(#REF!)</f>
        <v>#REF!</v>
      </c>
      <c r="E42" s="552" t="e">
        <f>SUM(#REF!)</f>
        <v>#REF!</v>
      </c>
      <c r="F42" s="552" t="e">
        <f>SUM(#REF!)</f>
        <v>#REF!</v>
      </c>
      <c r="G42" s="552" t="e">
        <f>SUM(#REF!)</f>
        <v>#REF!</v>
      </c>
      <c r="H42" s="552" t="e">
        <f>SUM(#REF!)</f>
        <v>#REF!</v>
      </c>
      <c r="I42" s="552" t="e">
        <f>SUM(#REF!)</f>
        <v>#REF!</v>
      </c>
      <c r="J42" s="1005"/>
      <c r="K42" s="1005">
        <f>SUM(K9,K18,K24,K31)</f>
        <v>0</v>
      </c>
      <c r="L42" s="1006">
        <f t="shared" ref="L42" si="74">+J42+K42</f>
        <v>0</v>
      </c>
      <c r="M42" s="553"/>
      <c r="N42" s="553">
        <f>SUM(N9,N18,N24,N31)</f>
        <v>0</v>
      </c>
      <c r="O42" s="554">
        <f t="shared" si="68"/>
        <v>0</v>
      </c>
      <c r="P42" s="553"/>
      <c r="Q42" s="553">
        <f>SUM(Q9,Q18,Q24,Q31)</f>
        <v>0</v>
      </c>
      <c r="R42" s="554">
        <f t="shared" si="69"/>
        <v>0</v>
      </c>
      <c r="S42" s="553"/>
      <c r="T42" s="553">
        <f>SUM(T9,T18,T24,T31)</f>
        <v>0</v>
      </c>
      <c r="U42" s="554">
        <f t="shared" si="70"/>
        <v>0</v>
      </c>
      <c r="V42" s="553"/>
      <c r="W42" s="553">
        <f>SUM(W9,W18,W24,W31)</f>
        <v>0</v>
      </c>
      <c r="X42" s="554">
        <f t="shared" si="71"/>
        <v>0</v>
      </c>
      <c r="Y42" s="1013"/>
      <c r="Z42" s="1013">
        <f>SUM(Z9,Z18,Z24,Z31)</f>
        <v>0</v>
      </c>
      <c r="AA42" s="1014">
        <f t="shared" si="72"/>
        <v>0</v>
      </c>
    </row>
    <row r="43" spans="1:27">
      <c r="C43" s="278" t="s">
        <v>128</v>
      </c>
      <c r="D43" s="831"/>
      <c r="E43" s="831"/>
      <c r="F43" s="831" t="e">
        <f>F40+F41-F42</f>
        <v>#REF!</v>
      </c>
      <c r="G43" s="831"/>
      <c r="H43" s="831"/>
      <c r="I43" s="847" t="e">
        <f t="shared" ref="I43" si="75">I40+I41-I42</f>
        <v>#REF!</v>
      </c>
      <c r="J43" s="831"/>
      <c r="K43" s="831"/>
      <c r="L43" s="831">
        <f>SUM(J9,J18,J24,J31)-L40</f>
        <v>0</v>
      </c>
      <c r="M43" s="522"/>
      <c r="N43" s="522"/>
      <c r="O43" s="522">
        <f>SUM(M9,M18,M24,M31)-O40</f>
        <v>0</v>
      </c>
      <c r="P43" s="522"/>
      <c r="Q43" s="522"/>
      <c r="R43" s="522">
        <f>SUM(P9,P18,P24,P31)-R40</f>
        <v>0</v>
      </c>
      <c r="S43" s="522"/>
      <c r="T43" s="522"/>
      <c r="U43" s="522">
        <f>SUM(S9,S18,S24,S31)-U40</f>
        <v>0</v>
      </c>
      <c r="V43" s="522"/>
      <c r="W43" s="522"/>
      <c r="X43" s="522">
        <f>SUM(V9,V18,V24,V31)-X40</f>
        <v>0</v>
      </c>
      <c r="Y43" s="522"/>
      <c r="Z43" s="522"/>
      <c r="AA43" s="522">
        <f>SUM(Y9,Y18,Y24,Y31)-AA40</f>
        <v>0</v>
      </c>
    </row>
    <row r="44" spans="1:27">
      <c r="D44" s="572"/>
      <c r="F44" s="572"/>
    </row>
    <row r="46" spans="1:27">
      <c r="D46" s="572"/>
      <c r="G46" s="572"/>
    </row>
    <row r="47" spans="1:27">
      <c r="D47" s="572"/>
    </row>
  </sheetData>
  <mergeCells count="10">
    <mergeCell ref="S6:U6"/>
    <mergeCell ref="V6:X6"/>
    <mergeCell ref="Y6:AA6"/>
    <mergeCell ref="B3:F4"/>
    <mergeCell ref="D6:F6"/>
    <mergeCell ref="G6:I6"/>
    <mergeCell ref="J6:L6"/>
    <mergeCell ref="M6:O6"/>
    <mergeCell ref="P6:R6"/>
    <mergeCell ref="B5:L5"/>
  </mergeCells>
  <conditionalFormatting sqref="D43:L43">
    <cfRule type="cellIs" dxfId="70" priority="3" operator="notEqual">
      <formula>0</formula>
    </cfRule>
    <cfRule type="cellIs" dxfId="69" priority="4" operator="equal">
      <formula>0</formula>
    </cfRule>
  </conditionalFormatting>
  <conditionalFormatting sqref="I43">
    <cfRule type="cellIs" dxfId="68" priority="1" operator="notEqual">
      <formula>0</formula>
    </cfRule>
    <cfRule type="cellIs" dxfId="67" priority="2" operator="equal">
      <formula>0</formula>
    </cfRule>
  </conditionalFormatting>
  <hyperlinks>
    <hyperlink ref="C1" location="TOC!A1" display="Retour à la table des matières" xr:uid="{00000000-0004-0000-0300-000000000000}"/>
    <hyperlink ref="D1" location="Consignes!A1" display="CONSIGNES" xr:uid="{00000000-0004-0000-0300-000001000000}"/>
  </hyperlink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BZ54"/>
  <sheetViews>
    <sheetView showGridLines="0" zoomScale="110" zoomScaleNormal="110" zoomScaleSheetLayoutView="40" workbookViewId="0">
      <pane xSplit="3" ySplit="7" topLeftCell="D8" activePane="bottomRight" state="frozen"/>
      <selection pane="topRight" activeCell="D1" sqref="D1"/>
      <selection pane="bottomLeft" activeCell="A5" sqref="A5"/>
      <selection pane="bottomRight" activeCell="C41" sqref="C41"/>
    </sheetView>
  </sheetViews>
  <sheetFormatPr baseColWidth="10" defaultColWidth="8.7109375" defaultRowHeight="12.75"/>
  <cols>
    <col min="1" max="1" width="7.28515625" style="171" customWidth="1"/>
    <col min="2" max="2" width="9.140625" style="171" customWidth="1"/>
    <col min="3" max="3" width="96.5703125" style="171" bestFit="1" customWidth="1"/>
    <col min="4" max="4" width="14" style="171" customWidth="1"/>
    <col min="5" max="11" width="16.42578125" style="171" customWidth="1"/>
    <col min="12" max="14" width="15" style="171" customWidth="1"/>
    <col min="15" max="18" width="16.42578125" style="171" customWidth="1"/>
    <col min="19" max="21" width="15" style="171" customWidth="1"/>
    <col min="22" max="22" width="16.42578125" style="171" customWidth="1"/>
    <col min="23" max="23" width="19" style="171" customWidth="1"/>
    <col min="24" max="24" width="16.42578125" style="171" customWidth="1"/>
    <col min="25" max="25" width="22" style="171" bestFit="1" customWidth="1"/>
    <col min="26" max="27" width="30.5703125" style="171" customWidth="1"/>
    <col min="28" max="28" width="16.42578125" style="171" customWidth="1"/>
    <col min="29" max="31" width="15" style="171" customWidth="1"/>
    <col min="32" max="32" width="16.42578125" style="171" customWidth="1"/>
    <col min="33" max="33" width="19" style="171" customWidth="1"/>
    <col min="34" max="34" width="16.42578125" style="171" customWidth="1"/>
    <col min="35" max="35" width="22" style="171" bestFit="1" customWidth="1"/>
    <col min="36" max="37" width="30.5703125" style="171" customWidth="1"/>
    <col min="38" max="38" width="16.42578125" style="171" customWidth="1"/>
    <col min="39" max="41" width="15" style="171" customWidth="1"/>
    <col min="42" max="42" width="16.42578125" style="171" customWidth="1"/>
    <col min="43" max="43" width="19" style="171" customWidth="1"/>
    <col min="44" max="44" width="16.42578125" style="171" customWidth="1"/>
    <col min="45" max="45" width="22" style="171" bestFit="1" customWidth="1"/>
    <col min="46" max="47" width="30.5703125" style="171" customWidth="1"/>
    <col min="48" max="48" width="16.42578125" style="171" customWidth="1"/>
    <col min="49" max="51" width="15" style="171" customWidth="1"/>
    <col min="52" max="52" width="16.42578125" style="171" customWidth="1"/>
    <col min="53" max="53" width="19" style="171" customWidth="1"/>
    <col min="54" max="54" width="16.42578125" style="171" customWidth="1"/>
    <col min="55" max="55" width="22" style="171" bestFit="1" customWidth="1"/>
    <col min="56" max="57" width="30.5703125" style="171" customWidth="1"/>
    <col min="58" max="58" width="16.42578125" style="171" customWidth="1"/>
    <col min="59" max="61" width="15" style="171" customWidth="1"/>
    <col min="62" max="62" width="16.42578125" style="171" customWidth="1"/>
    <col min="63" max="63" width="19" style="171" customWidth="1"/>
    <col min="64" max="64" width="16.42578125" style="171" customWidth="1"/>
    <col min="65" max="65" width="22" style="171" bestFit="1" customWidth="1"/>
    <col min="66" max="67" width="30.5703125" style="171" customWidth="1"/>
    <col min="68" max="68" width="16.42578125" style="171" customWidth="1"/>
    <col min="69" max="71" width="15" style="171" customWidth="1"/>
    <col min="72" max="72" width="16.42578125" style="171" customWidth="1"/>
    <col min="73" max="73" width="19" style="171" customWidth="1"/>
    <col min="74" max="74" width="16.42578125" style="171" customWidth="1"/>
    <col min="75" max="75" width="22" style="171" bestFit="1" customWidth="1"/>
    <col min="76" max="77" width="30.5703125" style="171" customWidth="1"/>
    <col min="78" max="78" width="16.42578125" style="171" customWidth="1"/>
    <col min="79" max="16384" width="8.7109375" style="171"/>
  </cols>
  <sheetData>
    <row r="1" spans="1:78" s="163" customFormat="1" ht="15">
      <c r="C1" s="240" t="s">
        <v>51</v>
      </c>
      <c r="D1" s="240"/>
      <c r="E1" s="240"/>
      <c r="F1" s="240"/>
    </row>
    <row r="2" spans="1:78" s="163" customFormat="1" ht="15">
      <c r="C2" s="240"/>
      <c r="D2" s="240"/>
      <c r="E2" s="240"/>
      <c r="F2" s="240"/>
    </row>
    <row r="3" spans="1:78" s="207" customFormat="1" ht="18">
      <c r="A3" s="163"/>
      <c r="B3" s="1456" t="s">
        <v>68</v>
      </c>
      <c r="C3" s="1456"/>
      <c r="D3" s="1456"/>
      <c r="E3" s="1456"/>
      <c r="F3" s="1456"/>
      <c r="G3" s="1456"/>
      <c r="H3" s="295"/>
      <c r="I3" s="295"/>
      <c r="J3" s="295"/>
      <c r="K3" s="295"/>
      <c r="L3" s="192"/>
      <c r="M3" s="192"/>
      <c r="N3" s="192"/>
      <c r="O3" s="295"/>
      <c r="P3" s="295"/>
      <c r="Q3" s="295"/>
      <c r="R3" s="295"/>
      <c r="V3" s="348"/>
      <c r="W3" s="348"/>
      <c r="X3" s="348"/>
      <c r="Y3" s="348"/>
      <c r="Z3" s="348"/>
      <c r="AA3" s="348"/>
      <c r="AB3" s="348"/>
      <c r="AF3" s="349"/>
      <c r="AG3" s="349"/>
      <c r="AH3" s="349"/>
      <c r="AI3" s="349"/>
      <c r="AJ3" s="349"/>
      <c r="AK3" s="349"/>
      <c r="AL3" s="349"/>
      <c r="AP3" s="349"/>
      <c r="AQ3" s="349"/>
      <c r="AR3" s="349"/>
      <c r="AS3" s="349"/>
      <c r="AT3" s="349"/>
      <c r="AU3" s="349"/>
      <c r="AV3" s="349"/>
      <c r="AZ3" s="349"/>
      <c r="BA3" s="349"/>
      <c r="BB3" s="349"/>
      <c r="BC3" s="349"/>
      <c r="BD3" s="349"/>
      <c r="BE3" s="349"/>
      <c r="BF3" s="349"/>
      <c r="BJ3" s="349"/>
      <c r="BK3" s="349"/>
      <c r="BL3" s="349"/>
      <c r="BM3" s="349"/>
      <c r="BN3" s="349"/>
      <c r="BO3" s="349"/>
      <c r="BP3" s="349"/>
      <c r="BT3" s="349"/>
      <c r="BU3" s="349"/>
      <c r="BV3" s="349"/>
      <c r="BW3" s="349"/>
      <c r="BX3" s="349"/>
      <c r="BY3" s="349"/>
      <c r="BZ3" s="349"/>
    </row>
    <row r="4" spans="1:78" s="207" customFormat="1" ht="18">
      <c r="A4" s="163"/>
      <c r="B4" s="1456"/>
      <c r="C4" s="1456"/>
      <c r="D4" s="1456"/>
      <c r="E4" s="1456"/>
      <c r="F4" s="1456"/>
      <c r="G4" s="1456"/>
      <c r="H4" s="295"/>
      <c r="I4" s="295"/>
      <c r="J4" s="295"/>
      <c r="K4" s="295"/>
      <c r="L4" s="192"/>
      <c r="M4" s="192"/>
      <c r="N4" s="192"/>
      <c r="O4" s="295"/>
      <c r="P4" s="295"/>
      <c r="Q4" s="295"/>
      <c r="R4" s="295"/>
      <c r="V4" s="348"/>
      <c r="W4" s="348"/>
      <c r="X4" s="348"/>
      <c r="Y4" s="348"/>
      <c r="Z4" s="348"/>
      <c r="AA4" s="348"/>
      <c r="AB4" s="348"/>
      <c r="AF4" s="349"/>
      <c r="AG4" s="349"/>
      <c r="AH4" s="349"/>
      <c r="AI4" s="349"/>
      <c r="AJ4" s="349"/>
      <c r="AK4" s="349"/>
      <c r="AL4" s="349"/>
      <c r="AP4" s="349"/>
      <c r="AQ4" s="349"/>
      <c r="AR4" s="349"/>
      <c r="AS4" s="349"/>
      <c r="AT4" s="349"/>
      <c r="AU4" s="349"/>
      <c r="AV4" s="349"/>
      <c r="AZ4" s="349"/>
      <c r="BA4" s="349"/>
      <c r="BB4" s="349"/>
      <c r="BC4" s="349"/>
      <c r="BD4" s="349"/>
      <c r="BE4" s="349"/>
      <c r="BF4" s="349"/>
      <c r="BJ4" s="349"/>
      <c r="BK4" s="349"/>
      <c r="BL4" s="349"/>
      <c r="BM4" s="349"/>
      <c r="BN4" s="349"/>
      <c r="BO4" s="349"/>
      <c r="BP4" s="349"/>
      <c r="BT4" s="349"/>
      <c r="BU4" s="349"/>
      <c r="BV4" s="349"/>
      <c r="BW4" s="349"/>
      <c r="BX4" s="349"/>
      <c r="BY4" s="349"/>
      <c r="BZ4" s="349"/>
    </row>
    <row r="5" spans="1:78" ht="18.75" thickBot="1">
      <c r="B5" s="193"/>
      <c r="C5" s="193"/>
      <c r="D5" s="193"/>
      <c r="E5" s="193"/>
      <c r="F5" s="193"/>
      <c r="G5" s="193"/>
      <c r="H5" s="193"/>
      <c r="I5" s="193"/>
      <c r="J5" s="193"/>
      <c r="K5" s="193"/>
      <c r="L5" s="193"/>
      <c r="M5" s="193"/>
      <c r="N5" s="193"/>
      <c r="O5" s="193"/>
      <c r="P5" s="193"/>
      <c r="Q5" s="193"/>
      <c r="R5" s="193"/>
      <c r="V5" s="193"/>
      <c r="W5" s="193"/>
      <c r="X5" s="193"/>
      <c r="Y5" s="193"/>
      <c r="Z5" s="193"/>
      <c r="AA5" s="193"/>
      <c r="AB5" s="193"/>
      <c r="AF5" s="193"/>
      <c r="AG5" s="193"/>
      <c r="AH5" s="193"/>
      <c r="AI5" s="193"/>
      <c r="AJ5" s="193"/>
      <c r="AK5" s="193"/>
      <c r="AL5" s="193"/>
      <c r="AP5" s="193"/>
      <c r="AQ5" s="193"/>
      <c r="AR5" s="193"/>
      <c r="AS5" s="193"/>
      <c r="AT5" s="193"/>
      <c r="AU5" s="193"/>
      <c r="AV5" s="193"/>
      <c r="AZ5" s="193"/>
      <c r="BA5" s="193"/>
      <c r="BB5" s="193"/>
      <c r="BC5" s="193"/>
      <c r="BD5" s="193"/>
      <c r="BE5" s="193"/>
      <c r="BF5" s="193"/>
      <c r="BJ5" s="193"/>
      <c r="BK5" s="193"/>
      <c r="BL5" s="193"/>
      <c r="BM5" s="193"/>
      <c r="BN5" s="193"/>
      <c r="BO5" s="193"/>
      <c r="BP5" s="193"/>
      <c r="BT5" s="193"/>
      <c r="BU5" s="193"/>
      <c r="BV5" s="193"/>
      <c r="BW5" s="193"/>
      <c r="BX5" s="193"/>
      <c r="BY5" s="193"/>
      <c r="BZ5" s="193"/>
    </row>
    <row r="6" spans="1:78" ht="21.6" customHeight="1">
      <c r="B6" s="283"/>
      <c r="C6" s="284"/>
      <c r="D6" s="1462" t="s">
        <v>70</v>
      </c>
      <c r="E6" s="1464" t="s">
        <v>17</v>
      </c>
      <c r="F6" s="1465"/>
      <c r="G6" s="1465"/>
      <c r="H6" s="1465"/>
      <c r="I6" s="1465"/>
      <c r="J6" s="1465"/>
      <c r="K6" s="1466"/>
      <c r="L6" s="1465" t="s">
        <v>42</v>
      </c>
      <c r="M6" s="1465"/>
      <c r="N6" s="1465"/>
      <c r="O6" s="1465"/>
      <c r="P6" s="1465"/>
      <c r="Q6" s="1465"/>
      <c r="R6" s="1465"/>
      <c r="S6" s="1464" t="s">
        <v>9</v>
      </c>
      <c r="T6" s="1465"/>
      <c r="U6" s="1465"/>
      <c r="V6" s="1465"/>
      <c r="W6" s="1465"/>
      <c r="X6" s="1465"/>
      <c r="Y6" s="1465"/>
      <c r="Z6" s="1465"/>
      <c r="AA6" s="1465"/>
      <c r="AB6" s="1466"/>
      <c r="AC6" s="1464" t="s">
        <v>10</v>
      </c>
      <c r="AD6" s="1465"/>
      <c r="AE6" s="1465"/>
      <c r="AF6" s="1465"/>
      <c r="AG6" s="1465"/>
      <c r="AH6" s="1465"/>
      <c r="AI6" s="1465"/>
      <c r="AJ6" s="1465"/>
      <c r="AK6" s="1465"/>
      <c r="AL6" s="1466"/>
      <c r="AM6" s="1464" t="s">
        <v>11</v>
      </c>
      <c r="AN6" s="1465"/>
      <c r="AO6" s="1465"/>
      <c r="AP6" s="1465"/>
      <c r="AQ6" s="1465"/>
      <c r="AR6" s="1465"/>
      <c r="AS6" s="1465"/>
      <c r="AT6" s="1465"/>
      <c r="AU6" s="1465"/>
      <c r="AV6" s="1466"/>
      <c r="AW6" s="1464" t="s">
        <v>12</v>
      </c>
      <c r="AX6" s="1465"/>
      <c r="AY6" s="1465"/>
      <c r="AZ6" s="1465"/>
      <c r="BA6" s="1465"/>
      <c r="BB6" s="1465"/>
      <c r="BC6" s="1465"/>
      <c r="BD6" s="1465"/>
      <c r="BE6" s="1465"/>
      <c r="BF6" s="1466"/>
      <c r="BG6" s="1464" t="s">
        <v>13</v>
      </c>
      <c r="BH6" s="1465"/>
      <c r="BI6" s="1465"/>
      <c r="BJ6" s="1465"/>
      <c r="BK6" s="1465"/>
      <c r="BL6" s="1465"/>
      <c r="BM6" s="1465"/>
      <c r="BN6" s="1465"/>
      <c r="BO6" s="1465"/>
      <c r="BP6" s="1466"/>
      <c r="BQ6" s="1464" t="s">
        <v>14</v>
      </c>
      <c r="BR6" s="1465"/>
      <c r="BS6" s="1465"/>
      <c r="BT6" s="1465"/>
      <c r="BU6" s="1465"/>
      <c r="BV6" s="1465"/>
      <c r="BW6" s="1465"/>
      <c r="BX6" s="1465"/>
      <c r="BY6" s="1465"/>
      <c r="BZ6" s="1466"/>
    </row>
    <row r="7" spans="1:78" ht="25.5">
      <c r="B7" s="172"/>
      <c r="C7" s="285"/>
      <c r="D7" s="1463"/>
      <c r="E7" s="314" t="s">
        <v>15</v>
      </c>
      <c r="F7" s="298" t="s">
        <v>16</v>
      </c>
      <c r="G7" s="299" t="s">
        <v>4</v>
      </c>
      <c r="H7" s="298" t="s">
        <v>0</v>
      </c>
      <c r="I7" s="298" t="s">
        <v>1</v>
      </c>
      <c r="J7" s="298" t="s">
        <v>8</v>
      </c>
      <c r="K7" s="301" t="s">
        <v>4</v>
      </c>
      <c r="L7" s="298" t="s">
        <v>15</v>
      </c>
      <c r="M7" s="298" t="s">
        <v>16</v>
      </c>
      <c r="N7" s="299" t="s">
        <v>4</v>
      </c>
      <c r="O7" s="298" t="s">
        <v>0</v>
      </c>
      <c r="P7" s="298" t="s">
        <v>1</v>
      </c>
      <c r="Q7" s="298" t="s">
        <v>8</v>
      </c>
      <c r="R7" s="298" t="s">
        <v>4</v>
      </c>
      <c r="S7" s="314" t="s">
        <v>15</v>
      </c>
      <c r="T7" s="298" t="s">
        <v>16</v>
      </c>
      <c r="U7" s="298" t="s">
        <v>4</v>
      </c>
      <c r="V7" s="347" t="s">
        <v>71</v>
      </c>
      <c r="W7" s="347" t="s">
        <v>72</v>
      </c>
      <c r="X7" s="356" t="s">
        <v>73</v>
      </c>
      <c r="Y7" s="347" t="s">
        <v>109</v>
      </c>
      <c r="Z7" s="347" t="s">
        <v>110</v>
      </c>
      <c r="AA7" s="386" t="s">
        <v>5</v>
      </c>
      <c r="AB7" s="354" t="s">
        <v>4</v>
      </c>
      <c r="AC7" s="314" t="s">
        <v>15</v>
      </c>
      <c r="AD7" s="298" t="s">
        <v>16</v>
      </c>
      <c r="AE7" s="298" t="s">
        <v>4</v>
      </c>
      <c r="AF7" s="347" t="s">
        <v>71</v>
      </c>
      <c r="AG7" s="347" t="s">
        <v>72</v>
      </c>
      <c r="AH7" s="356" t="s">
        <v>73</v>
      </c>
      <c r="AI7" s="347" t="s">
        <v>109</v>
      </c>
      <c r="AJ7" s="347" t="s">
        <v>110</v>
      </c>
      <c r="AK7" s="386" t="s">
        <v>5</v>
      </c>
      <c r="AL7" s="354" t="s">
        <v>4</v>
      </c>
      <c r="AM7" s="314" t="s">
        <v>15</v>
      </c>
      <c r="AN7" s="298" t="s">
        <v>16</v>
      </c>
      <c r="AO7" s="298" t="s">
        <v>4</v>
      </c>
      <c r="AP7" s="347" t="s">
        <v>71</v>
      </c>
      <c r="AQ7" s="347" t="s">
        <v>72</v>
      </c>
      <c r="AR7" s="356" t="s">
        <v>73</v>
      </c>
      <c r="AS7" s="347" t="s">
        <v>109</v>
      </c>
      <c r="AT7" s="347" t="s">
        <v>110</v>
      </c>
      <c r="AU7" s="386" t="s">
        <v>5</v>
      </c>
      <c r="AV7" s="354" t="s">
        <v>4</v>
      </c>
      <c r="AW7" s="314" t="s">
        <v>15</v>
      </c>
      <c r="AX7" s="298" t="s">
        <v>16</v>
      </c>
      <c r="AY7" s="298" t="s">
        <v>4</v>
      </c>
      <c r="AZ7" s="347" t="s">
        <v>71</v>
      </c>
      <c r="BA7" s="347" t="s">
        <v>72</v>
      </c>
      <c r="BB7" s="356" t="s">
        <v>73</v>
      </c>
      <c r="BC7" s="347" t="s">
        <v>109</v>
      </c>
      <c r="BD7" s="347" t="s">
        <v>110</v>
      </c>
      <c r="BE7" s="386" t="s">
        <v>5</v>
      </c>
      <c r="BF7" s="354" t="s">
        <v>4</v>
      </c>
      <c r="BG7" s="314" t="s">
        <v>15</v>
      </c>
      <c r="BH7" s="298" t="s">
        <v>16</v>
      </c>
      <c r="BI7" s="298" t="s">
        <v>4</v>
      </c>
      <c r="BJ7" s="347" t="s">
        <v>71</v>
      </c>
      <c r="BK7" s="347" t="s">
        <v>72</v>
      </c>
      <c r="BL7" s="356" t="s">
        <v>73</v>
      </c>
      <c r="BM7" s="347" t="s">
        <v>109</v>
      </c>
      <c r="BN7" s="347" t="s">
        <v>110</v>
      </c>
      <c r="BO7" s="386" t="s">
        <v>5</v>
      </c>
      <c r="BP7" s="354" t="s">
        <v>4</v>
      </c>
      <c r="BQ7" s="314" t="s">
        <v>15</v>
      </c>
      <c r="BR7" s="298" t="s">
        <v>16</v>
      </c>
      <c r="BS7" s="298" t="s">
        <v>4</v>
      </c>
      <c r="BT7" s="347" t="s">
        <v>71</v>
      </c>
      <c r="BU7" s="347" t="s">
        <v>72</v>
      </c>
      <c r="BV7" s="356" t="s">
        <v>73</v>
      </c>
      <c r="BW7" s="347" t="s">
        <v>109</v>
      </c>
      <c r="BX7" s="347" t="s">
        <v>110</v>
      </c>
      <c r="BY7" s="386" t="s">
        <v>5</v>
      </c>
      <c r="BZ7" s="354" t="s">
        <v>4</v>
      </c>
    </row>
    <row r="8" spans="1:78">
      <c r="B8" s="173"/>
      <c r="C8" s="383" t="s">
        <v>83</v>
      </c>
      <c r="D8" s="286"/>
      <c r="E8" s="315"/>
      <c r="F8" s="311"/>
      <c r="G8" s="287"/>
      <c r="H8" s="311"/>
      <c r="I8" s="311"/>
      <c r="J8" s="288"/>
      <c r="K8" s="290"/>
      <c r="L8" s="313"/>
      <c r="M8" s="313"/>
      <c r="N8" s="287"/>
      <c r="O8" s="311"/>
      <c r="P8" s="311"/>
      <c r="Q8" s="288"/>
      <c r="R8" s="288"/>
      <c r="S8" s="336"/>
      <c r="T8" s="313"/>
      <c r="U8" s="288"/>
      <c r="V8" s="311"/>
      <c r="W8" s="358"/>
      <c r="X8" s="358"/>
      <c r="Y8" s="359"/>
      <c r="Z8" s="311"/>
      <c r="AA8" s="387"/>
      <c r="AB8" s="290"/>
      <c r="AC8" s="336"/>
      <c r="AD8" s="313"/>
      <c r="AE8" s="288"/>
      <c r="AF8" s="311"/>
      <c r="AG8" s="358"/>
      <c r="AH8" s="358"/>
      <c r="AI8" s="359"/>
      <c r="AJ8" s="311"/>
      <c r="AK8" s="387"/>
      <c r="AL8" s="290"/>
      <c r="AM8" s="336"/>
      <c r="AN8" s="313"/>
      <c r="AO8" s="288"/>
      <c r="AP8" s="311"/>
      <c r="AQ8" s="358"/>
      <c r="AR8" s="358"/>
      <c r="AS8" s="359"/>
      <c r="AT8" s="311"/>
      <c r="AU8" s="387"/>
      <c r="AV8" s="290"/>
      <c r="AW8" s="336"/>
      <c r="AX8" s="313"/>
      <c r="AY8" s="288"/>
      <c r="AZ8" s="311"/>
      <c r="BA8" s="358"/>
      <c r="BB8" s="358"/>
      <c r="BC8" s="359"/>
      <c r="BD8" s="311"/>
      <c r="BE8" s="387"/>
      <c r="BF8" s="290"/>
      <c r="BG8" s="336"/>
      <c r="BH8" s="313"/>
      <c r="BI8" s="288"/>
      <c r="BJ8" s="311"/>
      <c r="BK8" s="358"/>
      <c r="BL8" s="358"/>
      <c r="BM8" s="359"/>
      <c r="BN8" s="311"/>
      <c r="BO8" s="387"/>
      <c r="BP8" s="290"/>
      <c r="BQ8" s="336"/>
      <c r="BR8" s="313"/>
      <c r="BS8" s="288"/>
      <c r="BT8" s="311"/>
      <c r="BU8" s="358"/>
      <c r="BV8" s="358"/>
      <c r="BW8" s="359"/>
      <c r="BX8" s="311"/>
      <c r="BY8" s="387"/>
      <c r="BZ8" s="290"/>
    </row>
    <row r="9" spans="1:78" ht="13.5" thickBot="1">
      <c r="B9" s="173"/>
      <c r="C9" s="384"/>
      <c r="D9" s="286"/>
      <c r="E9" s="316"/>
      <c r="F9" s="312"/>
      <c r="G9" s="177"/>
      <c r="H9" s="312"/>
      <c r="I9" s="312"/>
      <c r="J9" s="176"/>
      <c r="K9" s="291"/>
      <c r="L9" s="312"/>
      <c r="M9" s="312"/>
      <c r="N9" s="177"/>
      <c r="O9" s="312"/>
      <c r="P9" s="312"/>
      <c r="Q9" s="176"/>
      <c r="R9" s="176"/>
      <c r="S9" s="369"/>
      <c r="T9" s="372"/>
      <c r="U9" s="371"/>
      <c r="V9" s="370"/>
      <c r="W9" s="372"/>
      <c r="X9" s="372"/>
      <c r="Y9" s="373"/>
      <c r="Z9" s="370"/>
      <c r="AA9" s="388"/>
      <c r="AB9" s="374"/>
      <c r="AC9" s="369"/>
      <c r="AD9" s="372"/>
      <c r="AE9" s="371"/>
      <c r="AF9" s="370"/>
      <c r="AG9" s="372"/>
      <c r="AH9" s="372"/>
      <c r="AI9" s="373"/>
      <c r="AJ9" s="370"/>
      <c r="AK9" s="388"/>
      <c r="AL9" s="374"/>
      <c r="AM9" s="369"/>
      <c r="AN9" s="372"/>
      <c r="AO9" s="371"/>
      <c r="AP9" s="370"/>
      <c r="AQ9" s="372"/>
      <c r="AR9" s="372"/>
      <c r="AS9" s="373"/>
      <c r="AT9" s="370"/>
      <c r="AU9" s="388"/>
      <c r="AV9" s="374"/>
      <c r="AW9" s="369"/>
      <c r="AX9" s="372"/>
      <c r="AY9" s="371"/>
      <c r="AZ9" s="370"/>
      <c r="BA9" s="372"/>
      <c r="BB9" s="372"/>
      <c r="BC9" s="373"/>
      <c r="BD9" s="370"/>
      <c r="BE9" s="388"/>
      <c r="BF9" s="374"/>
      <c r="BG9" s="369"/>
      <c r="BH9" s="372"/>
      <c r="BI9" s="371"/>
      <c r="BJ9" s="370"/>
      <c r="BK9" s="372"/>
      <c r="BL9" s="372"/>
      <c r="BM9" s="373"/>
      <c r="BN9" s="370"/>
      <c r="BO9" s="388"/>
      <c r="BP9" s="374"/>
      <c r="BQ9" s="369"/>
      <c r="BR9" s="372"/>
      <c r="BS9" s="371"/>
      <c r="BT9" s="370"/>
      <c r="BU9" s="372"/>
      <c r="BV9" s="372"/>
      <c r="BW9" s="373"/>
      <c r="BX9" s="370"/>
      <c r="BY9" s="388"/>
      <c r="BZ9" s="374"/>
    </row>
    <row r="10" spans="1:78" ht="21" customHeight="1">
      <c r="B10" s="178" t="s">
        <v>3</v>
      </c>
      <c r="C10" s="162" t="s">
        <v>84</v>
      </c>
      <c r="D10" s="329" t="e">
        <f>#REF!</f>
        <v>#REF!</v>
      </c>
      <c r="E10" s="317"/>
      <c r="F10" s="255"/>
      <c r="G10" s="256"/>
      <c r="H10" s="255"/>
      <c r="I10" s="255"/>
      <c r="J10" s="255"/>
      <c r="K10" s="318"/>
      <c r="L10" s="255"/>
      <c r="M10" s="255"/>
      <c r="N10" s="259"/>
      <c r="O10" s="255"/>
      <c r="P10" s="255"/>
      <c r="Q10" s="255"/>
      <c r="R10" s="255"/>
      <c r="S10" s="337"/>
      <c r="T10" s="257"/>
      <c r="U10" s="365"/>
      <c r="V10" s="257"/>
      <c r="W10" s="258"/>
      <c r="X10" s="258"/>
      <c r="Y10" s="357"/>
      <c r="Z10" s="257"/>
      <c r="AA10" s="389"/>
      <c r="AB10" s="338"/>
      <c r="AC10" s="337"/>
      <c r="AD10" s="257"/>
      <c r="AE10" s="365"/>
      <c r="AF10" s="257"/>
      <c r="AG10" s="258"/>
      <c r="AH10" s="258"/>
      <c r="AI10" s="357"/>
      <c r="AJ10" s="257"/>
      <c r="AK10" s="389"/>
      <c r="AL10" s="338"/>
      <c r="AM10" s="337"/>
      <c r="AN10" s="257"/>
      <c r="AO10" s="365"/>
      <c r="AP10" s="257"/>
      <c r="AQ10" s="258"/>
      <c r="AR10" s="258"/>
      <c r="AS10" s="357"/>
      <c r="AT10" s="257"/>
      <c r="AU10" s="389"/>
      <c r="AV10" s="338"/>
      <c r="AW10" s="337"/>
      <c r="AX10" s="257"/>
      <c r="AY10" s="365"/>
      <c r="AZ10" s="257"/>
      <c r="BA10" s="258"/>
      <c r="BB10" s="258"/>
      <c r="BC10" s="357"/>
      <c r="BD10" s="257"/>
      <c r="BE10" s="389"/>
      <c r="BF10" s="338"/>
      <c r="BG10" s="337"/>
      <c r="BH10" s="257"/>
      <c r="BI10" s="365"/>
      <c r="BJ10" s="257"/>
      <c r="BK10" s="258"/>
      <c r="BL10" s="258"/>
      <c r="BM10" s="357"/>
      <c r="BN10" s="257"/>
      <c r="BO10" s="389"/>
      <c r="BP10" s="338"/>
      <c r="BQ10" s="337"/>
      <c r="BR10" s="257"/>
      <c r="BS10" s="365"/>
      <c r="BT10" s="257"/>
      <c r="BU10" s="258"/>
      <c r="BV10" s="258"/>
      <c r="BW10" s="357"/>
      <c r="BX10" s="257"/>
      <c r="BY10" s="389"/>
      <c r="BZ10" s="338"/>
    </row>
    <row r="11" spans="1:78" ht="21" customHeight="1">
      <c r="B11" s="178" t="s">
        <v>3</v>
      </c>
      <c r="C11" s="162" t="s">
        <v>115</v>
      </c>
      <c r="D11" s="330" t="e">
        <f>#REF!</f>
        <v>#REF!</v>
      </c>
      <c r="E11" s="319"/>
      <c r="F11" s="255"/>
      <c r="G11" s="259"/>
      <c r="H11" s="255"/>
      <c r="I11" s="255"/>
      <c r="J11" s="255"/>
      <c r="K11" s="318"/>
      <c r="L11" s="255"/>
      <c r="M11" s="255"/>
      <c r="N11" s="259"/>
      <c r="O11" s="255"/>
      <c r="P11" s="255"/>
      <c r="Q11" s="255"/>
      <c r="R11" s="255"/>
      <c r="S11" s="337"/>
      <c r="T11" s="257"/>
      <c r="U11" s="365"/>
      <c r="V11" s="257"/>
      <c r="W11" s="258"/>
      <c r="X11" s="258"/>
      <c r="Y11" s="357"/>
      <c r="Z11" s="257"/>
      <c r="AA11" s="389"/>
      <c r="AB11" s="338"/>
      <c r="AC11" s="337"/>
      <c r="AD11" s="257"/>
      <c r="AE11" s="365"/>
      <c r="AF11" s="257"/>
      <c r="AG11" s="258"/>
      <c r="AH11" s="258"/>
      <c r="AI11" s="357"/>
      <c r="AJ11" s="257"/>
      <c r="AK11" s="389"/>
      <c r="AL11" s="338"/>
      <c r="AM11" s="337"/>
      <c r="AN11" s="257"/>
      <c r="AO11" s="365"/>
      <c r="AP11" s="257"/>
      <c r="AQ11" s="258"/>
      <c r="AR11" s="258"/>
      <c r="AS11" s="357"/>
      <c r="AT11" s="257"/>
      <c r="AU11" s="389"/>
      <c r="AV11" s="338"/>
      <c r="AW11" s="337"/>
      <c r="AX11" s="257"/>
      <c r="AY11" s="365"/>
      <c r="AZ11" s="257"/>
      <c r="BA11" s="258"/>
      <c r="BB11" s="258"/>
      <c r="BC11" s="357"/>
      <c r="BD11" s="257"/>
      <c r="BE11" s="389"/>
      <c r="BF11" s="338"/>
      <c r="BG11" s="337"/>
      <c r="BH11" s="257"/>
      <c r="BI11" s="365"/>
      <c r="BJ11" s="257"/>
      <c r="BK11" s="258"/>
      <c r="BL11" s="258"/>
      <c r="BM11" s="357"/>
      <c r="BN11" s="257"/>
      <c r="BO11" s="389"/>
      <c r="BP11" s="338"/>
      <c r="BQ11" s="337"/>
      <c r="BR11" s="257"/>
      <c r="BS11" s="365"/>
      <c r="BT11" s="257"/>
      <c r="BU11" s="258"/>
      <c r="BV11" s="258"/>
      <c r="BW11" s="357"/>
      <c r="BX11" s="257"/>
      <c r="BY11" s="389"/>
      <c r="BZ11" s="338"/>
    </row>
    <row r="12" spans="1:78" ht="21" customHeight="1">
      <c r="B12" s="178" t="s">
        <v>3</v>
      </c>
      <c r="C12" s="162" t="s">
        <v>85</v>
      </c>
      <c r="D12" s="330" t="e">
        <f>#REF!</f>
        <v>#REF!</v>
      </c>
      <c r="E12" s="319"/>
      <c r="F12" s="255"/>
      <c r="G12" s="259"/>
      <c r="H12" s="255"/>
      <c r="I12" s="255"/>
      <c r="J12" s="255"/>
      <c r="K12" s="318"/>
      <c r="L12" s="255"/>
      <c r="M12" s="255"/>
      <c r="N12" s="259"/>
      <c r="O12" s="255"/>
      <c r="P12" s="255"/>
      <c r="Q12" s="255"/>
      <c r="R12" s="255"/>
      <c r="S12" s="337"/>
      <c r="T12" s="257"/>
      <c r="U12" s="365"/>
      <c r="V12" s="257"/>
      <c r="W12" s="258"/>
      <c r="X12" s="258"/>
      <c r="Y12" s="357"/>
      <c r="Z12" s="257"/>
      <c r="AA12" s="389"/>
      <c r="AB12" s="338"/>
      <c r="AC12" s="337"/>
      <c r="AD12" s="257"/>
      <c r="AE12" s="365"/>
      <c r="AF12" s="257"/>
      <c r="AG12" s="258"/>
      <c r="AH12" s="258"/>
      <c r="AI12" s="357"/>
      <c r="AJ12" s="257"/>
      <c r="AK12" s="389"/>
      <c r="AL12" s="338"/>
      <c r="AM12" s="337"/>
      <c r="AN12" s="257"/>
      <c r="AO12" s="365"/>
      <c r="AP12" s="257"/>
      <c r="AQ12" s="258"/>
      <c r="AR12" s="258"/>
      <c r="AS12" s="357"/>
      <c r="AT12" s="257"/>
      <c r="AU12" s="389"/>
      <c r="AV12" s="338"/>
      <c r="AW12" s="337"/>
      <c r="AX12" s="257"/>
      <c r="AY12" s="365"/>
      <c r="AZ12" s="257"/>
      <c r="BA12" s="258"/>
      <c r="BB12" s="258"/>
      <c r="BC12" s="357"/>
      <c r="BD12" s="257"/>
      <c r="BE12" s="389"/>
      <c r="BF12" s="338"/>
      <c r="BG12" s="337"/>
      <c r="BH12" s="257"/>
      <c r="BI12" s="365"/>
      <c r="BJ12" s="257"/>
      <c r="BK12" s="258"/>
      <c r="BL12" s="258"/>
      <c r="BM12" s="357"/>
      <c r="BN12" s="257"/>
      <c r="BO12" s="389"/>
      <c r="BP12" s="338"/>
      <c r="BQ12" s="337"/>
      <c r="BR12" s="257"/>
      <c r="BS12" s="365"/>
      <c r="BT12" s="257"/>
      <c r="BU12" s="258"/>
      <c r="BV12" s="258"/>
      <c r="BW12" s="357"/>
      <c r="BX12" s="257"/>
      <c r="BY12" s="389"/>
      <c r="BZ12" s="338"/>
    </row>
    <row r="13" spans="1:78" ht="21" customHeight="1">
      <c r="B13" s="178" t="s">
        <v>3</v>
      </c>
      <c r="C13" s="162" t="s">
        <v>116</v>
      </c>
      <c r="D13" s="330" t="e">
        <f>#REF!</f>
        <v>#REF!</v>
      </c>
      <c r="E13" s="319"/>
      <c r="F13" s="255"/>
      <c r="G13" s="259"/>
      <c r="H13" s="255"/>
      <c r="I13" s="255"/>
      <c r="J13" s="255"/>
      <c r="K13" s="318"/>
      <c r="L13" s="255"/>
      <c r="M13" s="255"/>
      <c r="N13" s="259"/>
      <c r="O13" s="255"/>
      <c r="P13" s="255"/>
      <c r="Q13" s="255"/>
      <c r="R13" s="255"/>
      <c r="S13" s="337"/>
      <c r="T13" s="257"/>
      <c r="U13" s="365"/>
      <c r="V13" s="257"/>
      <c r="W13" s="258"/>
      <c r="X13" s="258"/>
      <c r="Y13" s="357"/>
      <c r="Z13" s="257"/>
      <c r="AA13" s="389"/>
      <c r="AB13" s="338"/>
      <c r="AC13" s="337"/>
      <c r="AD13" s="257"/>
      <c r="AE13" s="365"/>
      <c r="AF13" s="257"/>
      <c r="AG13" s="258"/>
      <c r="AH13" s="258"/>
      <c r="AI13" s="357"/>
      <c r="AJ13" s="257"/>
      <c r="AK13" s="389"/>
      <c r="AL13" s="338"/>
      <c r="AM13" s="337"/>
      <c r="AN13" s="257"/>
      <c r="AO13" s="365"/>
      <c r="AP13" s="257"/>
      <c r="AQ13" s="258"/>
      <c r="AR13" s="258"/>
      <c r="AS13" s="357"/>
      <c r="AT13" s="257"/>
      <c r="AU13" s="389"/>
      <c r="AV13" s="338"/>
      <c r="AW13" s="337"/>
      <c r="AX13" s="257"/>
      <c r="AY13" s="365"/>
      <c r="AZ13" s="257"/>
      <c r="BA13" s="258"/>
      <c r="BB13" s="258"/>
      <c r="BC13" s="357"/>
      <c r="BD13" s="257"/>
      <c r="BE13" s="389"/>
      <c r="BF13" s="338"/>
      <c r="BG13" s="337"/>
      <c r="BH13" s="257"/>
      <c r="BI13" s="365"/>
      <c r="BJ13" s="257"/>
      <c r="BK13" s="258"/>
      <c r="BL13" s="258"/>
      <c r="BM13" s="357"/>
      <c r="BN13" s="257"/>
      <c r="BO13" s="389"/>
      <c r="BP13" s="338"/>
      <c r="BQ13" s="337"/>
      <c r="BR13" s="257"/>
      <c r="BS13" s="365"/>
      <c r="BT13" s="257"/>
      <c r="BU13" s="258"/>
      <c r="BV13" s="258"/>
      <c r="BW13" s="357"/>
      <c r="BX13" s="257"/>
      <c r="BY13" s="389"/>
      <c r="BZ13" s="338"/>
    </row>
    <row r="14" spans="1:78" ht="21" customHeight="1">
      <c r="B14" s="178" t="s">
        <v>3</v>
      </c>
      <c r="C14" s="162" t="s">
        <v>86</v>
      </c>
      <c r="D14" s="330" t="e">
        <f>#REF!</f>
        <v>#REF!</v>
      </c>
      <c r="E14" s="319"/>
      <c r="F14" s="255"/>
      <c r="G14" s="259"/>
      <c r="H14" s="255"/>
      <c r="I14" s="255"/>
      <c r="J14" s="255"/>
      <c r="K14" s="318"/>
      <c r="L14" s="255"/>
      <c r="M14" s="255"/>
      <c r="N14" s="259"/>
      <c r="O14" s="255"/>
      <c r="P14" s="255"/>
      <c r="Q14" s="255"/>
      <c r="R14" s="255"/>
      <c r="S14" s="337"/>
      <c r="T14" s="257"/>
      <c r="U14" s="365"/>
      <c r="V14" s="257"/>
      <c r="W14" s="258"/>
      <c r="X14" s="258"/>
      <c r="Y14" s="357"/>
      <c r="Z14" s="257"/>
      <c r="AA14" s="389"/>
      <c r="AB14" s="338"/>
      <c r="AC14" s="337"/>
      <c r="AD14" s="257"/>
      <c r="AE14" s="365"/>
      <c r="AF14" s="257"/>
      <c r="AG14" s="258"/>
      <c r="AH14" s="258"/>
      <c r="AI14" s="357"/>
      <c r="AJ14" s="257"/>
      <c r="AK14" s="389"/>
      <c r="AL14" s="338"/>
      <c r="AM14" s="337"/>
      <c r="AN14" s="257"/>
      <c r="AO14" s="365"/>
      <c r="AP14" s="257"/>
      <c r="AQ14" s="258"/>
      <c r="AR14" s="258"/>
      <c r="AS14" s="357"/>
      <c r="AT14" s="257"/>
      <c r="AU14" s="389"/>
      <c r="AV14" s="338"/>
      <c r="AW14" s="337"/>
      <c r="AX14" s="257"/>
      <c r="AY14" s="365"/>
      <c r="AZ14" s="257"/>
      <c r="BA14" s="258"/>
      <c r="BB14" s="258"/>
      <c r="BC14" s="357"/>
      <c r="BD14" s="257"/>
      <c r="BE14" s="389"/>
      <c r="BF14" s="338"/>
      <c r="BG14" s="337"/>
      <c r="BH14" s="257"/>
      <c r="BI14" s="365"/>
      <c r="BJ14" s="257"/>
      <c r="BK14" s="258"/>
      <c r="BL14" s="258"/>
      <c r="BM14" s="357"/>
      <c r="BN14" s="257"/>
      <c r="BO14" s="389"/>
      <c r="BP14" s="338"/>
      <c r="BQ14" s="337"/>
      <c r="BR14" s="257"/>
      <c r="BS14" s="365"/>
      <c r="BT14" s="257"/>
      <c r="BU14" s="258"/>
      <c r="BV14" s="258"/>
      <c r="BW14" s="357"/>
      <c r="BX14" s="257"/>
      <c r="BY14" s="389"/>
      <c r="BZ14" s="338"/>
    </row>
    <row r="15" spans="1:78" ht="21" customHeight="1">
      <c r="B15" s="178" t="s">
        <v>3</v>
      </c>
      <c r="C15" s="162" t="s">
        <v>117</v>
      </c>
      <c r="D15" s="330" t="e">
        <f>#REF!</f>
        <v>#REF!</v>
      </c>
      <c r="E15" s="319"/>
      <c r="F15" s="255"/>
      <c r="G15" s="259"/>
      <c r="H15" s="255"/>
      <c r="I15" s="255"/>
      <c r="J15" s="255"/>
      <c r="K15" s="318"/>
      <c r="L15" s="255"/>
      <c r="M15" s="255"/>
      <c r="N15" s="259"/>
      <c r="O15" s="255"/>
      <c r="P15" s="255"/>
      <c r="Q15" s="255"/>
      <c r="R15" s="255"/>
      <c r="S15" s="337"/>
      <c r="T15" s="257"/>
      <c r="U15" s="365"/>
      <c r="V15" s="257"/>
      <c r="W15" s="258"/>
      <c r="X15" s="258"/>
      <c r="Y15" s="357"/>
      <c r="Z15" s="257"/>
      <c r="AA15" s="389"/>
      <c r="AB15" s="338"/>
      <c r="AC15" s="337"/>
      <c r="AD15" s="257"/>
      <c r="AE15" s="365"/>
      <c r="AF15" s="257"/>
      <c r="AG15" s="258"/>
      <c r="AH15" s="258"/>
      <c r="AI15" s="357"/>
      <c r="AJ15" s="257"/>
      <c r="AK15" s="389"/>
      <c r="AL15" s="338"/>
      <c r="AM15" s="337"/>
      <c r="AN15" s="257"/>
      <c r="AO15" s="365"/>
      <c r="AP15" s="257"/>
      <c r="AQ15" s="258"/>
      <c r="AR15" s="258"/>
      <c r="AS15" s="357"/>
      <c r="AT15" s="257"/>
      <c r="AU15" s="389"/>
      <c r="AV15" s="338"/>
      <c r="AW15" s="337"/>
      <c r="AX15" s="257"/>
      <c r="AY15" s="365"/>
      <c r="AZ15" s="257"/>
      <c r="BA15" s="258"/>
      <c r="BB15" s="258"/>
      <c r="BC15" s="357"/>
      <c r="BD15" s="257"/>
      <c r="BE15" s="389"/>
      <c r="BF15" s="338"/>
      <c r="BG15" s="337"/>
      <c r="BH15" s="257"/>
      <c r="BI15" s="365"/>
      <c r="BJ15" s="257"/>
      <c r="BK15" s="258"/>
      <c r="BL15" s="258"/>
      <c r="BM15" s="357"/>
      <c r="BN15" s="257"/>
      <c r="BO15" s="389"/>
      <c r="BP15" s="338"/>
      <c r="BQ15" s="337"/>
      <c r="BR15" s="257"/>
      <c r="BS15" s="365"/>
      <c r="BT15" s="257"/>
      <c r="BU15" s="258"/>
      <c r="BV15" s="258"/>
      <c r="BW15" s="357"/>
      <c r="BX15" s="257"/>
      <c r="BY15" s="389"/>
      <c r="BZ15" s="338"/>
    </row>
    <row r="16" spans="1:78" ht="21" customHeight="1">
      <c r="B16" s="178"/>
      <c r="C16" s="162"/>
      <c r="D16" s="330" t="e">
        <f>#REF!</f>
        <v>#REF!</v>
      </c>
      <c r="E16" s="319"/>
      <c r="F16" s="255"/>
      <c r="G16" s="259"/>
      <c r="H16" s="255"/>
      <c r="I16" s="255"/>
      <c r="J16" s="255"/>
      <c r="K16" s="318"/>
      <c r="L16" s="255"/>
      <c r="M16" s="255"/>
      <c r="N16" s="259"/>
      <c r="O16" s="255"/>
      <c r="P16" s="255"/>
      <c r="Q16" s="255"/>
      <c r="R16" s="255"/>
      <c r="S16" s="337"/>
      <c r="T16" s="257"/>
      <c r="U16" s="365"/>
      <c r="V16" s="257"/>
      <c r="W16" s="258"/>
      <c r="X16" s="258"/>
      <c r="Y16" s="357"/>
      <c r="Z16" s="257"/>
      <c r="AA16" s="389"/>
      <c r="AB16" s="338"/>
      <c r="AC16" s="337"/>
      <c r="AD16" s="257"/>
      <c r="AE16" s="365"/>
      <c r="AF16" s="257"/>
      <c r="AG16" s="258"/>
      <c r="AH16" s="258"/>
      <c r="AI16" s="357"/>
      <c r="AJ16" s="257"/>
      <c r="AK16" s="389"/>
      <c r="AL16" s="338"/>
      <c r="AM16" s="337"/>
      <c r="AN16" s="257"/>
      <c r="AO16" s="365"/>
      <c r="AP16" s="257"/>
      <c r="AQ16" s="258"/>
      <c r="AR16" s="258"/>
      <c r="AS16" s="357"/>
      <c r="AT16" s="257"/>
      <c r="AU16" s="389"/>
      <c r="AV16" s="338"/>
      <c r="AW16" s="337"/>
      <c r="AX16" s="257"/>
      <c r="AY16" s="365"/>
      <c r="AZ16" s="257"/>
      <c r="BA16" s="258"/>
      <c r="BB16" s="258"/>
      <c r="BC16" s="357"/>
      <c r="BD16" s="257"/>
      <c r="BE16" s="389"/>
      <c r="BF16" s="338"/>
      <c r="BG16" s="337"/>
      <c r="BH16" s="257"/>
      <c r="BI16" s="365"/>
      <c r="BJ16" s="257"/>
      <c r="BK16" s="258"/>
      <c r="BL16" s="258"/>
      <c r="BM16" s="357"/>
      <c r="BN16" s="257"/>
      <c r="BO16" s="389"/>
      <c r="BP16" s="338"/>
      <c r="BQ16" s="337"/>
      <c r="BR16" s="257"/>
      <c r="BS16" s="365"/>
      <c r="BT16" s="257"/>
      <c r="BU16" s="258"/>
      <c r="BV16" s="258"/>
      <c r="BW16" s="357"/>
      <c r="BX16" s="257"/>
      <c r="BY16" s="389"/>
      <c r="BZ16" s="338"/>
    </row>
    <row r="17" spans="2:78" ht="21" customHeight="1">
      <c r="B17" s="178" t="s">
        <v>6</v>
      </c>
      <c r="C17" s="162" t="s">
        <v>87</v>
      </c>
      <c r="D17" s="330" t="e">
        <f>#REF!</f>
        <v>#REF!</v>
      </c>
      <c r="E17" s="319"/>
      <c r="F17" s="255"/>
      <c r="G17" s="259"/>
      <c r="H17" s="255"/>
      <c r="I17" s="255"/>
      <c r="J17" s="255"/>
      <c r="K17" s="318"/>
      <c r="L17" s="255"/>
      <c r="M17" s="255"/>
      <c r="N17" s="259"/>
      <c r="O17" s="255"/>
      <c r="P17" s="255"/>
      <c r="Q17" s="255"/>
      <c r="R17" s="255"/>
      <c r="S17" s="337"/>
      <c r="T17" s="257"/>
      <c r="U17" s="365"/>
      <c r="V17" s="257"/>
      <c r="W17" s="258"/>
      <c r="X17" s="258"/>
      <c r="Y17" s="357"/>
      <c r="Z17" s="257"/>
      <c r="AA17" s="389"/>
      <c r="AB17" s="338"/>
      <c r="AC17" s="337"/>
      <c r="AD17" s="257"/>
      <c r="AE17" s="365"/>
      <c r="AF17" s="257"/>
      <c r="AG17" s="258"/>
      <c r="AH17" s="258"/>
      <c r="AI17" s="357"/>
      <c r="AJ17" s="257"/>
      <c r="AK17" s="389"/>
      <c r="AL17" s="338"/>
      <c r="AM17" s="337"/>
      <c r="AN17" s="257"/>
      <c r="AO17" s="365"/>
      <c r="AP17" s="257"/>
      <c r="AQ17" s="258"/>
      <c r="AR17" s="258"/>
      <c r="AS17" s="357"/>
      <c r="AT17" s="257"/>
      <c r="AU17" s="389"/>
      <c r="AV17" s="338"/>
      <c r="AW17" s="337"/>
      <c r="AX17" s="257"/>
      <c r="AY17" s="365"/>
      <c r="AZ17" s="257"/>
      <c r="BA17" s="258"/>
      <c r="BB17" s="258"/>
      <c r="BC17" s="357"/>
      <c r="BD17" s="257"/>
      <c r="BE17" s="389"/>
      <c r="BF17" s="338"/>
      <c r="BG17" s="337"/>
      <c r="BH17" s="257"/>
      <c r="BI17" s="365"/>
      <c r="BJ17" s="257"/>
      <c r="BK17" s="258"/>
      <c r="BL17" s="258"/>
      <c r="BM17" s="357"/>
      <c r="BN17" s="257"/>
      <c r="BO17" s="389"/>
      <c r="BP17" s="338"/>
      <c r="BQ17" s="337"/>
      <c r="BR17" s="257"/>
      <c r="BS17" s="365"/>
      <c r="BT17" s="257"/>
      <c r="BU17" s="258"/>
      <c r="BV17" s="258"/>
      <c r="BW17" s="357"/>
      <c r="BX17" s="257"/>
      <c r="BY17" s="389"/>
      <c r="BZ17" s="338"/>
    </row>
    <row r="18" spans="2:78" ht="21" customHeight="1">
      <c r="B18" s="178" t="s">
        <v>6</v>
      </c>
      <c r="C18" s="162" t="s">
        <v>88</v>
      </c>
      <c r="D18" s="330"/>
      <c r="E18" s="319"/>
      <c r="F18" s="255"/>
      <c r="G18" s="259"/>
      <c r="H18" s="255"/>
      <c r="I18" s="255"/>
      <c r="J18" s="255"/>
      <c r="K18" s="318"/>
      <c r="L18" s="255"/>
      <c r="M18" s="255"/>
      <c r="N18" s="259"/>
      <c r="O18" s="255"/>
      <c r="P18" s="255"/>
      <c r="Q18" s="255"/>
      <c r="R18" s="255"/>
      <c r="S18" s="337"/>
      <c r="T18" s="257"/>
      <c r="U18" s="365"/>
      <c r="V18" s="257"/>
      <c r="W18" s="258"/>
      <c r="X18" s="258"/>
      <c r="Y18" s="357"/>
      <c r="Z18" s="257"/>
      <c r="AA18" s="389"/>
      <c r="AB18" s="338"/>
      <c r="AC18" s="337"/>
      <c r="AD18" s="257"/>
      <c r="AE18" s="365"/>
      <c r="AF18" s="257"/>
      <c r="AG18" s="258"/>
      <c r="AH18" s="258"/>
      <c r="AI18" s="357"/>
      <c r="AJ18" s="257"/>
      <c r="AK18" s="389"/>
      <c r="AL18" s="338"/>
      <c r="AM18" s="337"/>
      <c r="AN18" s="257"/>
      <c r="AO18" s="365"/>
      <c r="AP18" s="257"/>
      <c r="AQ18" s="258"/>
      <c r="AR18" s="258"/>
      <c r="AS18" s="357"/>
      <c r="AT18" s="257"/>
      <c r="AU18" s="389"/>
      <c r="AV18" s="338"/>
      <c r="AW18" s="337"/>
      <c r="AX18" s="257"/>
      <c r="AY18" s="365"/>
      <c r="AZ18" s="257"/>
      <c r="BA18" s="258"/>
      <c r="BB18" s="258"/>
      <c r="BC18" s="357"/>
      <c r="BD18" s="257"/>
      <c r="BE18" s="389"/>
      <c r="BF18" s="338"/>
      <c r="BG18" s="337"/>
      <c r="BH18" s="257"/>
      <c r="BI18" s="365"/>
      <c r="BJ18" s="257"/>
      <c r="BK18" s="258"/>
      <c r="BL18" s="258"/>
      <c r="BM18" s="357"/>
      <c r="BN18" s="257"/>
      <c r="BO18" s="389"/>
      <c r="BP18" s="338"/>
      <c r="BQ18" s="337"/>
      <c r="BR18" s="257"/>
      <c r="BS18" s="365"/>
      <c r="BT18" s="257"/>
      <c r="BU18" s="258"/>
      <c r="BV18" s="258"/>
      <c r="BW18" s="357"/>
      <c r="BX18" s="257"/>
      <c r="BY18" s="389"/>
      <c r="BZ18" s="338"/>
    </row>
    <row r="19" spans="2:78" ht="21" customHeight="1">
      <c r="B19" s="178" t="s">
        <v>6</v>
      </c>
      <c r="C19" s="162" t="s">
        <v>89</v>
      </c>
      <c r="D19" s="330" t="s">
        <v>64</v>
      </c>
      <c r="E19" s="319"/>
      <c r="F19" s="255"/>
      <c r="G19" s="259"/>
      <c r="H19" s="255"/>
      <c r="I19" s="255"/>
      <c r="J19" s="255"/>
      <c r="K19" s="318"/>
      <c r="L19" s="255"/>
      <c r="M19" s="255"/>
      <c r="N19" s="259"/>
      <c r="O19" s="255"/>
      <c r="P19" s="255"/>
      <c r="Q19" s="255"/>
      <c r="R19" s="255"/>
      <c r="S19" s="337"/>
      <c r="T19" s="257"/>
      <c r="U19" s="365"/>
      <c r="V19" s="257"/>
      <c r="W19" s="258"/>
      <c r="X19" s="258"/>
      <c r="Y19" s="357"/>
      <c r="Z19" s="257"/>
      <c r="AA19" s="389"/>
      <c r="AB19" s="338"/>
      <c r="AC19" s="337"/>
      <c r="AD19" s="257"/>
      <c r="AE19" s="365"/>
      <c r="AF19" s="257"/>
      <c r="AG19" s="258"/>
      <c r="AH19" s="258"/>
      <c r="AI19" s="357"/>
      <c r="AJ19" s="257"/>
      <c r="AK19" s="389"/>
      <c r="AL19" s="338"/>
      <c r="AM19" s="337"/>
      <c r="AN19" s="257"/>
      <c r="AO19" s="365"/>
      <c r="AP19" s="257"/>
      <c r="AQ19" s="258"/>
      <c r="AR19" s="258"/>
      <c r="AS19" s="357"/>
      <c r="AT19" s="257"/>
      <c r="AU19" s="389"/>
      <c r="AV19" s="338"/>
      <c r="AW19" s="337"/>
      <c r="AX19" s="257"/>
      <c r="AY19" s="365"/>
      <c r="AZ19" s="257"/>
      <c r="BA19" s="258"/>
      <c r="BB19" s="258"/>
      <c r="BC19" s="357"/>
      <c r="BD19" s="257"/>
      <c r="BE19" s="389"/>
      <c r="BF19" s="338"/>
      <c r="BG19" s="337"/>
      <c r="BH19" s="257"/>
      <c r="BI19" s="365"/>
      <c r="BJ19" s="257"/>
      <c r="BK19" s="258"/>
      <c r="BL19" s="258"/>
      <c r="BM19" s="357"/>
      <c r="BN19" s="257"/>
      <c r="BO19" s="389"/>
      <c r="BP19" s="338"/>
      <c r="BQ19" s="337"/>
      <c r="BR19" s="257"/>
      <c r="BS19" s="365"/>
      <c r="BT19" s="257"/>
      <c r="BU19" s="258"/>
      <c r="BV19" s="258"/>
      <c r="BW19" s="357"/>
      <c r="BX19" s="257"/>
      <c r="BY19" s="389"/>
      <c r="BZ19" s="338"/>
    </row>
    <row r="20" spans="2:78" ht="21" customHeight="1">
      <c r="B20" s="178" t="s">
        <v>6</v>
      </c>
      <c r="C20" s="162" t="s">
        <v>113</v>
      </c>
      <c r="D20" s="330"/>
      <c r="E20" s="319"/>
      <c r="F20" s="255"/>
      <c r="G20" s="259"/>
      <c r="H20" s="255"/>
      <c r="I20" s="255"/>
      <c r="J20" s="255"/>
      <c r="K20" s="318"/>
      <c r="L20" s="255"/>
      <c r="M20" s="255"/>
      <c r="N20" s="259"/>
      <c r="O20" s="255"/>
      <c r="P20" s="255"/>
      <c r="Q20" s="255"/>
      <c r="R20" s="255"/>
      <c r="S20" s="337"/>
      <c r="T20" s="257"/>
      <c r="U20" s="365"/>
      <c r="V20" s="257"/>
      <c r="W20" s="258"/>
      <c r="X20" s="258"/>
      <c r="Y20" s="357"/>
      <c r="Z20" s="257"/>
      <c r="AA20" s="389"/>
      <c r="AB20" s="338"/>
      <c r="AC20" s="337"/>
      <c r="AD20" s="257"/>
      <c r="AE20" s="365"/>
      <c r="AF20" s="257"/>
      <c r="AG20" s="258"/>
      <c r="AH20" s="258"/>
      <c r="AI20" s="357"/>
      <c r="AJ20" s="257"/>
      <c r="AK20" s="389"/>
      <c r="AL20" s="338"/>
      <c r="AM20" s="337"/>
      <c r="AN20" s="257"/>
      <c r="AO20" s="365"/>
      <c r="AP20" s="257"/>
      <c r="AQ20" s="258"/>
      <c r="AR20" s="258"/>
      <c r="AS20" s="357"/>
      <c r="AT20" s="257"/>
      <c r="AU20" s="389"/>
      <c r="AV20" s="338"/>
      <c r="AW20" s="337"/>
      <c r="AX20" s="257"/>
      <c r="AY20" s="365"/>
      <c r="AZ20" s="257"/>
      <c r="BA20" s="258"/>
      <c r="BB20" s="258"/>
      <c r="BC20" s="357"/>
      <c r="BD20" s="257"/>
      <c r="BE20" s="389"/>
      <c r="BF20" s="338"/>
      <c r="BG20" s="337"/>
      <c r="BH20" s="257"/>
      <c r="BI20" s="365"/>
      <c r="BJ20" s="257"/>
      <c r="BK20" s="258"/>
      <c r="BL20" s="258"/>
      <c r="BM20" s="357"/>
      <c r="BN20" s="257"/>
      <c r="BO20" s="389"/>
      <c r="BP20" s="338"/>
      <c r="BQ20" s="337"/>
      <c r="BR20" s="257"/>
      <c r="BS20" s="365"/>
      <c r="BT20" s="257"/>
      <c r="BU20" s="258"/>
      <c r="BV20" s="258"/>
      <c r="BW20" s="357"/>
      <c r="BX20" s="257"/>
      <c r="BY20" s="389"/>
      <c r="BZ20" s="338"/>
    </row>
    <row r="21" spans="2:78" ht="21" customHeight="1">
      <c r="B21" s="178" t="s">
        <v>6</v>
      </c>
      <c r="C21" s="162" t="s">
        <v>90</v>
      </c>
      <c r="D21" s="330"/>
      <c r="E21" s="319"/>
      <c r="F21" s="255"/>
      <c r="G21" s="259"/>
      <c r="H21" s="255"/>
      <c r="I21" s="255"/>
      <c r="J21" s="255"/>
      <c r="K21" s="318"/>
      <c r="L21" s="255"/>
      <c r="M21" s="255"/>
      <c r="N21" s="259"/>
      <c r="O21" s="255"/>
      <c r="P21" s="255"/>
      <c r="Q21" s="255"/>
      <c r="R21" s="255"/>
      <c r="S21" s="337"/>
      <c r="T21" s="257"/>
      <c r="U21" s="365"/>
      <c r="V21" s="257"/>
      <c r="W21" s="258"/>
      <c r="X21" s="258"/>
      <c r="Y21" s="357"/>
      <c r="Z21" s="257"/>
      <c r="AA21" s="389"/>
      <c r="AB21" s="338"/>
      <c r="AC21" s="337"/>
      <c r="AD21" s="257"/>
      <c r="AE21" s="365"/>
      <c r="AF21" s="257"/>
      <c r="AG21" s="258"/>
      <c r="AH21" s="258"/>
      <c r="AI21" s="357"/>
      <c r="AJ21" s="257"/>
      <c r="AK21" s="389"/>
      <c r="AL21" s="338"/>
      <c r="AM21" s="337"/>
      <c r="AN21" s="257"/>
      <c r="AO21" s="365"/>
      <c r="AP21" s="257"/>
      <c r="AQ21" s="258"/>
      <c r="AR21" s="258"/>
      <c r="AS21" s="357"/>
      <c r="AT21" s="257"/>
      <c r="AU21" s="389"/>
      <c r="AV21" s="338"/>
      <c r="AW21" s="337"/>
      <c r="AX21" s="257"/>
      <c r="AY21" s="365"/>
      <c r="AZ21" s="257"/>
      <c r="BA21" s="258"/>
      <c r="BB21" s="258"/>
      <c r="BC21" s="357"/>
      <c r="BD21" s="257"/>
      <c r="BE21" s="389"/>
      <c r="BF21" s="338"/>
      <c r="BG21" s="337"/>
      <c r="BH21" s="257"/>
      <c r="BI21" s="365"/>
      <c r="BJ21" s="257"/>
      <c r="BK21" s="258"/>
      <c r="BL21" s="258"/>
      <c r="BM21" s="357"/>
      <c r="BN21" s="257"/>
      <c r="BO21" s="389"/>
      <c r="BP21" s="338"/>
      <c r="BQ21" s="337"/>
      <c r="BR21" s="257"/>
      <c r="BS21" s="365"/>
      <c r="BT21" s="257"/>
      <c r="BU21" s="258"/>
      <c r="BV21" s="258"/>
      <c r="BW21" s="357"/>
      <c r="BX21" s="257"/>
      <c r="BY21" s="389"/>
      <c r="BZ21" s="338"/>
    </row>
    <row r="22" spans="2:78" ht="21" customHeight="1">
      <c r="B22" s="178" t="s">
        <v>6</v>
      </c>
      <c r="C22" s="162" t="s">
        <v>91</v>
      </c>
      <c r="D22" s="330"/>
      <c r="E22" s="319"/>
      <c r="F22" s="255"/>
      <c r="G22" s="259"/>
      <c r="H22" s="255"/>
      <c r="I22" s="255"/>
      <c r="J22" s="255"/>
      <c r="K22" s="318"/>
      <c r="L22" s="255"/>
      <c r="M22" s="255"/>
      <c r="N22" s="259"/>
      <c r="O22" s="255"/>
      <c r="P22" s="255"/>
      <c r="Q22" s="255"/>
      <c r="R22" s="255"/>
      <c r="S22" s="337"/>
      <c r="T22" s="257"/>
      <c r="U22" s="365"/>
      <c r="V22" s="257"/>
      <c r="W22" s="258"/>
      <c r="X22" s="258"/>
      <c r="Y22" s="357"/>
      <c r="Z22" s="257"/>
      <c r="AA22" s="389"/>
      <c r="AB22" s="338"/>
      <c r="AC22" s="337"/>
      <c r="AD22" s="257"/>
      <c r="AE22" s="365"/>
      <c r="AF22" s="257"/>
      <c r="AG22" s="258"/>
      <c r="AH22" s="258"/>
      <c r="AI22" s="357"/>
      <c r="AJ22" s="257"/>
      <c r="AK22" s="389"/>
      <c r="AL22" s="338"/>
      <c r="AM22" s="337"/>
      <c r="AN22" s="257"/>
      <c r="AO22" s="365"/>
      <c r="AP22" s="257"/>
      <c r="AQ22" s="258"/>
      <c r="AR22" s="258"/>
      <c r="AS22" s="357"/>
      <c r="AT22" s="257"/>
      <c r="AU22" s="389"/>
      <c r="AV22" s="338"/>
      <c r="AW22" s="337"/>
      <c r="AX22" s="257"/>
      <c r="AY22" s="365"/>
      <c r="AZ22" s="257"/>
      <c r="BA22" s="258"/>
      <c r="BB22" s="258"/>
      <c r="BC22" s="357"/>
      <c r="BD22" s="257"/>
      <c r="BE22" s="389"/>
      <c r="BF22" s="338"/>
      <c r="BG22" s="337"/>
      <c r="BH22" s="257"/>
      <c r="BI22" s="365"/>
      <c r="BJ22" s="257"/>
      <c r="BK22" s="258"/>
      <c r="BL22" s="258"/>
      <c r="BM22" s="357"/>
      <c r="BN22" s="257"/>
      <c r="BO22" s="389"/>
      <c r="BP22" s="338"/>
      <c r="BQ22" s="337"/>
      <c r="BR22" s="257"/>
      <c r="BS22" s="365"/>
      <c r="BT22" s="257"/>
      <c r="BU22" s="258"/>
      <c r="BV22" s="258"/>
      <c r="BW22" s="357"/>
      <c r="BX22" s="257"/>
      <c r="BY22" s="389"/>
      <c r="BZ22" s="338"/>
    </row>
    <row r="23" spans="2:78" ht="21" customHeight="1">
      <c r="B23" s="178" t="s">
        <v>6</v>
      </c>
      <c r="C23" s="162" t="s">
        <v>92</v>
      </c>
      <c r="D23" s="330"/>
      <c r="E23" s="319"/>
      <c r="F23" s="255"/>
      <c r="G23" s="259"/>
      <c r="H23" s="255"/>
      <c r="I23" s="255"/>
      <c r="J23" s="255"/>
      <c r="K23" s="318"/>
      <c r="L23" s="255"/>
      <c r="M23" s="255"/>
      <c r="N23" s="259"/>
      <c r="O23" s="255"/>
      <c r="P23" s="255"/>
      <c r="Q23" s="255"/>
      <c r="R23" s="255"/>
      <c r="S23" s="337"/>
      <c r="T23" s="257"/>
      <c r="U23" s="365"/>
      <c r="V23" s="257"/>
      <c r="W23" s="258"/>
      <c r="X23" s="258"/>
      <c r="Y23" s="357"/>
      <c r="Z23" s="257"/>
      <c r="AA23" s="389"/>
      <c r="AB23" s="338"/>
      <c r="AC23" s="337"/>
      <c r="AD23" s="257"/>
      <c r="AE23" s="365"/>
      <c r="AF23" s="257"/>
      <c r="AG23" s="258"/>
      <c r="AH23" s="258"/>
      <c r="AI23" s="357"/>
      <c r="AJ23" s="257"/>
      <c r="AK23" s="389"/>
      <c r="AL23" s="338"/>
      <c r="AM23" s="337"/>
      <c r="AN23" s="257"/>
      <c r="AO23" s="365"/>
      <c r="AP23" s="257"/>
      <c r="AQ23" s="258"/>
      <c r="AR23" s="258"/>
      <c r="AS23" s="357"/>
      <c r="AT23" s="257"/>
      <c r="AU23" s="389"/>
      <c r="AV23" s="338"/>
      <c r="AW23" s="337"/>
      <c r="AX23" s="257"/>
      <c r="AY23" s="365"/>
      <c r="AZ23" s="257"/>
      <c r="BA23" s="258"/>
      <c r="BB23" s="258"/>
      <c r="BC23" s="357"/>
      <c r="BD23" s="257"/>
      <c r="BE23" s="389"/>
      <c r="BF23" s="338"/>
      <c r="BG23" s="337"/>
      <c r="BH23" s="257"/>
      <c r="BI23" s="365"/>
      <c r="BJ23" s="257"/>
      <c r="BK23" s="258"/>
      <c r="BL23" s="258"/>
      <c r="BM23" s="357"/>
      <c r="BN23" s="257"/>
      <c r="BO23" s="389"/>
      <c r="BP23" s="338"/>
      <c r="BQ23" s="337"/>
      <c r="BR23" s="257"/>
      <c r="BS23" s="365"/>
      <c r="BT23" s="257"/>
      <c r="BU23" s="258"/>
      <c r="BV23" s="258"/>
      <c r="BW23" s="357"/>
      <c r="BX23" s="257"/>
      <c r="BY23" s="389"/>
      <c r="BZ23" s="338"/>
    </row>
    <row r="24" spans="2:78" ht="21" customHeight="1">
      <c r="B24" s="178" t="s">
        <v>6</v>
      </c>
      <c r="C24" s="162" t="s">
        <v>114</v>
      </c>
      <c r="D24" s="330"/>
      <c r="E24" s="319"/>
      <c r="F24" s="255"/>
      <c r="G24" s="259"/>
      <c r="H24" s="255"/>
      <c r="I24" s="255"/>
      <c r="J24" s="255"/>
      <c r="K24" s="318"/>
      <c r="L24" s="255"/>
      <c r="M24" s="255"/>
      <c r="N24" s="259"/>
      <c r="O24" s="255"/>
      <c r="P24" s="255"/>
      <c r="Q24" s="255"/>
      <c r="R24" s="255"/>
      <c r="S24" s="337"/>
      <c r="T24" s="257"/>
      <c r="U24" s="365"/>
      <c r="V24" s="257"/>
      <c r="W24" s="258"/>
      <c r="X24" s="258"/>
      <c r="Y24" s="357"/>
      <c r="Z24" s="257"/>
      <c r="AA24" s="389"/>
      <c r="AB24" s="338"/>
      <c r="AC24" s="337"/>
      <c r="AD24" s="257"/>
      <c r="AE24" s="365"/>
      <c r="AF24" s="257"/>
      <c r="AG24" s="258"/>
      <c r="AH24" s="258"/>
      <c r="AI24" s="357"/>
      <c r="AJ24" s="257"/>
      <c r="AK24" s="389"/>
      <c r="AL24" s="338"/>
      <c r="AM24" s="337"/>
      <c r="AN24" s="257"/>
      <c r="AO24" s="365"/>
      <c r="AP24" s="257"/>
      <c r="AQ24" s="258"/>
      <c r="AR24" s="258"/>
      <c r="AS24" s="357"/>
      <c r="AT24" s="257"/>
      <c r="AU24" s="389"/>
      <c r="AV24" s="338"/>
      <c r="AW24" s="337"/>
      <c r="AX24" s="257"/>
      <c r="AY24" s="365"/>
      <c r="AZ24" s="257"/>
      <c r="BA24" s="258"/>
      <c r="BB24" s="258"/>
      <c r="BC24" s="357"/>
      <c r="BD24" s="257"/>
      <c r="BE24" s="389"/>
      <c r="BF24" s="338"/>
      <c r="BG24" s="337"/>
      <c r="BH24" s="257"/>
      <c r="BI24" s="365"/>
      <c r="BJ24" s="257"/>
      <c r="BK24" s="258"/>
      <c r="BL24" s="258"/>
      <c r="BM24" s="357"/>
      <c r="BN24" s="257"/>
      <c r="BO24" s="389"/>
      <c r="BP24" s="338"/>
      <c r="BQ24" s="337"/>
      <c r="BR24" s="257"/>
      <c r="BS24" s="365"/>
      <c r="BT24" s="257"/>
      <c r="BU24" s="258"/>
      <c r="BV24" s="258"/>
      <c r="BW24" s="357"/>
      <c r="BX24" s="257"/>
      <c r="BY24" s="389"/>
      <c r="BZ24" s="338"/>
    </row>
    <row r="25" spans="2:78" ht="21" customHeight="1">
      <c r="B25" s="178" t="s">
        <v>6</v>
      </c>
      <c r="C25" s="162" t="s">
        <v>93</v>
      </c>
      <c r="D25" s="330"/>
      <c r="E25" s="319"/>
      <c r="F25" s="255"/>
      <c r="G25" s="259"/>
      <c r="H25" s="255"/>
      <c r="I25" s="255"/>
      <c r="J25" s="255"/>
      <c r="K25" s="318"/>
      <c r="L25" s="255"/>
      <c r="M25" s="255"/>
      <c r="N25" s="259"/>
      <c r="O25" s="255"/>
      <c r="P25" s="255"/>
      <c r="Q25" s="255"/>
      <c r="R25" s="255"/>
      <c r="S25" s="337"/>
      <c r="T25" s="257"/>
      <c r="U25" s="365"/>
      <c r="V25" s="257"/>
      <c r="W25" s="258"/>
      <c r="X25" s="258"/>
      <c r="Y25" s="357"/>
      <c r="Z25" s="257"/>
      <c r="AA25" s="389"/>
      <c r="AB25" s="338"/>
      <c r="AC25" s="337"/>
      <c r="AD25" s="257"/>
      <c r="AE25" s="365"/>
      <c r="AF25" s="257"/>
      <c r="AG25" s="258"/>
      <c r="AH25" s="258"/>
      <c r="AI25" s="357"/>
      <c r="AJ25" s="257"/>
      <c r="AK25" s="389"/>
      <c r="AL25" s="338"/>
      <c r="AM25" s="337"/>
      <c r="AN25" s="257"/>
      <c r="AO25" s="365"/>
      <c r="AP25" s="257"/>
      <c r="AQ25" s="258"/>
      <c r="AR25" s="258"/>
      <c r="AS25" s="357"/>
      <c r="AT25" s="257"/>
      <c r="AU25" s="389"/>
      <c r="AV25" s="338"/>
      <c r="AW25" s="337"/>
      <c r="AX25" s="257"/>
      <c r="AY25" s="365"/>
      <c r="AZ25" s="257"/>
      <c r="BA25" s="258"/>
      <c r="BB25" s="258"/>
      <c r="BC25" s="357"/>
      <c r="BD25" s="257"/>
      <c r="BE25" s="389"/>
      <c r="BF25" s="338"/>
      <c r="BG25" s="337"/>
      <c r="BH25" s="257"/>
      <c r="BI25" s="365"/>
      <c r="BJ25" s="257"/>
      <c r="BK25" s="258"/>
      <c r="BL25" s="258"/>
      <c r="BM25" s="357"/>
      <c r="BN25" s="257"/>
      <c r="BO25" s="389"/>
      <c r="BP25" s="338"/>
      <c r="BQ25" s="337"/>
      <c r="BR25" s="257"/>
      <c r="BS25" s="365"/>
      <c r="BT25" s="257"/>
      <c r="BU25" s="258"/>
      <c r="BV25" s="258"/>
      <c r="BW25" s="357"/>
      <c r="BX25" s="257"/>
      <c r="BY25" s="389"/>
      <c r="BZ25" s="338"/>
    </row>
    <row r="26" spans="2:78" ht="21" customHeight="1">
      <c r="B26" s="178" t="s">
        <v>6</v>
      </c>
      <c r="C26" s="162" t="s">
        <v>94</v>
      </c>
      <c r="D26" s="330"/>
      <c r="E26" s="319"/>
      <c r="F26" s="255"/>
      <c r="G26" s="259"/>
      <c r="H26" s="255"/>
      <c r="I26" s="255"/>
      <c r="J26" s="255"/>
      <c r="K26" s="318"/>
      <c r="L26" s="255"/>
      <c r="M26" s="255"/>
      <c r="N26" s="259"/>
      <c r="O26" s="255"/>
      <c r="P26" s="255"/>
      <c r="Q26" s="255"/>
      <c r="R26" s="255"/>
      <c r="S26" s="337"/>
      <c r="T26" s="257"/>
      <c r="U26" s="365"/>
      <c r="V26" s="257"/>
      <c r="W26" s="258"/>
      <c r="X26" s="258"/>
      <c r="Y26" s="357"/>
      <c r="Z26" s="257"/>
      <c r="AA26" s="389"/>
      <c r="AB26" s="338"/>
      <c r="AC26" s="337"/>
      <c r="AD26" s="257"/>
      <c r="AE26" s="365"/>
      <c r="AF26" s="257"/>
      <c r="AG26" s="258"/>
      <c r="AH26" s="258"/>
      <c r="AI26" s="357"/>
      <c r="AJ26" s="257"/>
      <c r="AK26" s="389"/>
      <c r="AL26" s="338"/>
      <c r="AM26" s="337"/>
      <c r="AN26" s="257"/>
      <c r="AO26" s="365"/>
      <c r="AP26" s="257"/>
      <c r="AQ26" s="258"/>
      <c r="AR26" s="258"/>
      <c r="AS26" s="357"/>
      <c r="AT26" s="257"/>
      <c r="AU26" s="389"/>
      <c r="AV26" s="338"/>
      <c r="AW26" s="337"/>
      <c r="AX26" s="257"/>
      <c r="AY26" s="365"/>
      <c r="AZ26" s="257"/>
      <c r="BA26" s="258"/>
      <c r="BB26" s="258"/>
      <c r="BC26" s="357"/>
      <c r="BD26" s="257"/>
      <c r="BE26" s="389"/>
      <c r="BF26" s="338"/>
      <c r="BG26" s="337"/>
      <c r="BH26" s="257"/>
      <c r="BI26" s="365"/>
      <c r="BJ26" s="257"/>
      <c r="BK26" s="258"/>
      <c r="BL26" s="258"/>
      <c r="BM26" s="357"/>
      <c r="BN26" s="257"/>
      <c r="BO26" s="389"/>
      <c r="BP26" s="338"/>
      <c r="BQ26" s="337"/>
      <c r="BR26" s="257"/>
      <c r="BS26" s="365"/>
      <c r="BT26" s="257"/>
      <c r="BU26" s="258"/>
      <c r="BV26" s="258"/>
      <c r="BW26" s="357"/>
      <c r="BX26" s="257"/>
      <c r="BY26" s="389"/>
      <c r="BZ26" s="338"/>
    </row>
    <row r="27" spans="2:78" ht="21" customHeight="1">
      <c r="B27" s="178"/>
      <c r="C27" s="385"/>
      <c r="D27" s="330"/>
      <c r="E27" s="319"/>
      <c r="F27" s="255"/>
      <c r="G27" s="259"/>
      <c r="H27" s="255"/>
      <c r="I27" s="255"/>
      <c r="J27" s="255"/>
      <c r="K27" s="318"/>
      <c r="L27" s="255"/>
      <c r="M27" s="255"/>
      <c r="N27" s="259"/>
      <c r="O27" s="255"/>
      <c r="P27" s="255"/>
      <c r="Q27" s="255"/>
      <c r="R27" s="255"/>
      <c r="S27" s="337"/>
      <c r="T27" s="257"/>
      <c r="U27" s="365"/>
      <c r="V27" s="257"/>
      <c r="W27" s="258"/>
      <c r="X27" s="258"/>
      <c r="Y27" s="357"/>
      <c r="Z27" s="257"/>
      <c r="AA27" s="389"/>
      <c r="AB27" s="338"/>
      <c r="AC27" s="337"/>
      <c r="AD27" s="257"/>
      <c r="AE27" s="365"/>
      <c r="AF27" s="257"/>
      <c r="AG27" s="258"/>
      <c r="AH27" s="258"/>
      <c r="AI27" s="357"/>
      <c r="AJ27" s="257"/>
      <c r="AK27" s="389"/>
      <c r="AL27" s="338"/>
      <c r="AM27" s="337"/>
      <c r="AN27" s="257"/>
      <c r="AO27" s="365"/>
      <c r="AP27" s="257"/>
      <c r="AQ27" s="258"/>
      <c r="AR27" s="258"/>
      <c r="AS27" s="357"/>
      <c r="AT27" s="257"/>
      <c r="AU27" s="389"/>
      <c r="AV27" s="338"/>
      <c r="AW27" s="337"/>
      <c r="AX27" s="257"/>
      <c r="AY27" s="365"/>
      <c r="AZ27" s="257"/>
      <c r="BA27" s="258"/>
      <c r="BB27" s="258"/>
      <c r="BC27" s="357"/>
      <c r="BD27" s="257"/>
      <c r="BE27" s="389"/>
      <c r="BF27" s="338"/>
      <c r="BG27" s="337"/>
      <c r="BH27" s="257"/>
      <c r="BI27" s="365"/>
      <c r="BJ27" s="257"/>
      <c r="BK27" s="258"/>
      <c r="BL27" s="258"/>
      <c r="BM27" s="357"/>
      <c r="BN27" s="257"/>
      <c r="BO27" s="389"/>
      <c r="BP27" s="338"/>
      <c r="BQ27" s="337"/>
      <c r="BR27" s="257"/>
      <c r="BS27" s="365"/>
      <c r="BT27" s="257"/>
      <c r="BU27" s="258"/>
      <c r="BV27" s="258"/>
      <c r="BW27" s="357"/>
      <c r="BX27" s="257"/>
      <c r="BY27" s="389"/>
      <c r="BZ27" s="338"/>
    </row>
    <row r="28" spans="2:78" ht="21" customHeight="1">
      <c r="B28" s="178" t="s">
        <v>7</v>
      </c>
      <c r="C28" s="385" t="s">
        <v>95</v>
      </c>
      <c r="D28" s="330"/>
      <c r="E28" s="320"/>
      <c r="F28" s="260"/>
      <c r="G28" s="259"/>
      <c r="H28" s="255"/>
      <c r="I28" s="255"/>
      <c r="J28" s="255"/>
      <c r="K28" s="318"/>
      <c r="L28" s="255"/>
      <c r="M28" s="255"/>
      <c r="N28" s="292"/>
      <c r="O28" s="255"/>
      <c r="P28" s="255"/>
      <c r="Q28" s="255"/>
      <c r="R28" s="255"/>
      <c r="S28" s="337"/>
      <c r="T28" s="257"/>
      <c r="U28" s="365"/>
      <c r="V28" s="257"/>
      <c r="W28" s="258"/>
      <c r="X28" s="258"/>
      <c r="Y28" s="357"/>
      <c r="Z28" s="257"/>
      <c r="AA28" s="389"/>
      <c r="AB28" s="338"/>
      <c r="AC28" s="337"/>
      <c r="AD28" s="257"/>
      <c r="AE28" s="365"/>
      <c r="AF28" s="257"/>
      <c r="AG28" s="258"/>
      <c r="AH28" s="258"/>
      <c r="AI28" s="357"/>
      <c r="AJ28" s="257"/>
      <c r="AK28" s="389"/>
      <c r="AL28" s="338"/>
      <c r="AM28" s="337"/>
      <c r="AN28" s="257"/>
      <c r="AO28" s="365"/>
      <c r="AP28" s="257"/>
      <c r="AQ28" s="258"/>
      <c r="AR28" s="258"/>
      <c r="AS28" s="357"/>
      <c r="AT28" s="257"/>
      <c r="AU28" s="389"/>
      <c r="AV28" s="338"/>
      <c r="AW28" s="337"/>
      <c r="AX28" s="257"/>
      <c r="AY28" s="365"/>
      <c r="AZ28" s="257"/>
      <c r="BA28" s="258"/>
      <c r="BB28" s="258"/>
      <c r="BC28" s="357"/>
      <c r="BD28" s="257"/>
      <c r="BE28" s="389"/>
      <c r="BF28" s="338"/>
      <c r="BG28" s="337"/>
      <c r="BH28" s="257"/>
      <c r="BI28" s="365"/>
      <c r="BJ28" s="257"/>
      <c r="BK28" s="258"/>
      <c r="BL28" s="258"/>
      <c r="BM28" s="357"/>
      <c r="BN28" s="257"/>
      <c r="BO28" s="389"/>
      <c r="BP28" s="338"/>
      <c r="BQ28" s="337"/>
      <c r="BR28" s="257"/>
      <c r="BS28" s="365"/>
      <c r="BT28" s="257"/>
      <c r="BU28" s="258"/>
      <c r="BV28" s="258"/>
      <c r="BW28" s="357"/>
      <c r="BX28" s="257"/>
      <c r="BY28" s="389"/>
      <c r="BZ28" s="338"/>
    </row>
    <row r="29" spans="2:78" ht="21" customHeight="1">
      <c r="B29" s="178" t="s">
        <v>7</v>
      </c>
      <c r="C29" s="385" t="s">
        <v>96</v>
      </c>
      <c r="D29" s="330"/>
      <c r="E29" s="320"/>
      <c r="F29" s="260"/>
      <c r="G29" s="259"/>
      <c r="H29" s="255"/>
      <c r="I29" s="255"/>
      <c r="J29" s="255"/>
      <c r="K29" s="318"/>
      <c r="L29" s="255"/>
      <c r="M29" s="255"/>
      <c r="N29" s="292"/>
      <c r="O29" s="255"/>
      <c r="P29" s="255"/>
      <c r="Q29" s="255"/>
      <c r="R29" s="255"/>
      <c r="S29" s="337"/>
      <c r="T29" s="257"/>
      <c r="U29" s="365"/>
      <c r="V29" s="257"/>
      <c r="W29" s="258"/>
      <c r="X29" s="258"/>
      <c r="Y29" s="357"/>
      <c r="Z29" s="257"/>
      <c r="AA29" s="389"/>
      <c r="AB29" s="338"/>
      <c r="AC29" s="337"/>
      <c r="AD29" s="257"/>
      <c r="AE29" s="365"/>
      <c r="AF29" s="257"/>
      <c r="AG29" s="258"/>
      <c r="AH29" s="258"/>
      <c r="AI29" s="357"/>
      <c r="AJ29" s="257"/>
      <c r="AK29" s="389"/>
      <c r="AL29" s="338"/>
      <c r="AM29" s="337"/>
      <c r="AN29" s="257"/>
      <c r="AO29" s="365"/>
      <c r="AP29" s="257"/>
      <c r="AQ29" s="258"/>
      <c r="AR29" s="258"/>
      <c r="AS29" s="357"/>
      <c r="AT29" s="257"/>
      <c r="AU29" s="389"/>
      <c r="AV29" s="338"/>
      <c r="AW29" s="337"/>
      <c r="AX29" s="257"/>
      <c r="AY29" s="365"/>
      <c r="AZ29" s="257"/>
      <c r="BA29" s="258"/>
      <c r="BB29" s="258"/>
      <c r="BC29" s="357"/>
      <c r="BD29" s="257"/>
      <c r="BE29" s="389"/>
      <c r="BF29" s="338"/>
      <c r="BG29" s="337"/>
      <c r="BH29" s="257"/>
      <c r="BI29" s="365"/>
      <c r="BJ29" s="257"/>
      <c r="BK29" s="258"/>
      <c r="BL29" s="258"/>
      <c r="BM29" s="357"/>
      <c r="BN29" s="257"/>
      <c r="BO29" s="389"/>
      <c r="BP29" s="338"/>
      <c r="BQ29" s="337"/>
      <c r="BR29" s="257"/>
      <c r="BS29" s="365"/>
      <c r="BT29" s="257"/>
      <c r="BU29" s="258"/>
      <c r="BV29" s="258"/>
      <c r="BW29" s="357"/>
      <c r="BX29" s="257"/>
      <c r="BY29" s="389"/>
      <c r="BZ29" s="338"/>
    </row>
    <row r="30" spans="2:78" ht="21" customHeight="1">
      <c r="B30" s="178" t="s">
        <v>7</v>
      </c>
      <c r="C30" s="385" t="s">
        <v>97</v>
      </c>
      <c r="D30" s="330"/>
      <c r="E30" s="320"/>
      <c r="F30" s="260"/>
      <c r="G30" s="259"/>
      <c r="H30" s="255"/>
      <c r="I30" s="255"/>
      <c r="J30" s="255"/>
      <c r="K30" s="318"/>
      <c r="L30" s="255"/>
      <c r="M30" s="255"/>
      <c r="N30" s="292"/>
      <c r="O30" s="255"/>
      <c r="P30" s="255"/>
      <c r="Q30" s="255"/>
      <c r="R30" s="255"/>
      <c r="S30" s="337"/>
      <c r="T30" s="257"/>
      <c r="U30" s="365"/>
      <c r="V30" s="257"/>
      <c r="W30" s="258"/>
      <c r="X30" s="258"/>
      <c r="Y30" s="357"/>
      <c r="Z30" s="257"/>
      <c r="AA30" s="389"/>
      <c r="AB30" s="338"/>
      <c r="AC30" s="337"/>
      <c r="AD30" s="257"/>
      <c r="AE30" s="365"/>
      <c r="AF30" s="257"/>
      <c r="AG30" s="258"/>
      <c r="AH30" s="258"/>
      <c r="AI30" s="357"/>
      <c r="AJ30" s="257"/>
      <c r="AK30" s="389"/>
      <c r="AL30" s="338"/>
      <c r="AM30" s="337"/>
      <c r="AN30" s="257"/>
      <c r="AO30" s="365"/>
      <c r="AP30" s="257"/>
      <c r="AQ30" s="258"/>
      <c r="AR30" s="258"/>
      <c r="AS30" s="357"/>
      <c r="AT30" s="257"/>
      <c r="AU30" s="389"/>
      <c r="AV30" s="338"/>
      <c r="AW30" s="337"/>
      <c r="AX30" s="257"/>
      <c r="AY30" s="365"/>
      <c r="AZ30" s="257"/>
      <c r="BA30" s="258"/>
      <c r="BB30" s="258"/>
      <c r="BC30" s="357"/>
      <c r="BD30" s="257"/>
      <c r="BE30" s="389"/>
      <c r="BF30" s="338"/>
      <c r="BG30" s="337"/>
      <c r="BH30" s="257"/>
      <c r="BI30" s="365"/>
      <c r="BJ30" s="257"/>
      <c r="BK30" s="258"/>
      <c r="BL30" s="258"/>
      <c r="BM30" s="357"/>
      <c r="BN30" s="257"/>
      <c r="BO30" s="389"/>
      <c r="BP30" s="338"/>
      <c r="BQ30" s="337"/>
      <c r="BR30" s="257"/>
      <c r="BS30" s="365"/>
      <c r="BT30" s="257"/>
      <c r="BU30" s="258"/>
      <c r="BV30" s="258"/>
      <c r="BW30" s="357"/>
      <c r="BX30" s="257"/>
      <c r="BY30" s="389"/>
      <c r="BZ30" s="338"/>
    </row>
    <row r="31" spans="2:78" ht="21" customHeight="1">
      <c r="B31" s="178" t="s">
        <v>7</v>
      </c>
      <c r="C31" s="385" t="s">
        <v>98</v>
      </c>
      <c r="D31" s="330"/>
      <c r="E31" s="320"/>
      <c r="F31" s="260"/>
      <c r="G31" s="259"/>
      <c r="H31" s="255"/>
      <c r="I31" s="255"/>
      <c r="J31" s="255"/>
      <c r="K31" s="318"/>
      <c r="L31" s="255"/>
      <c r="M31" s="255"/>
      <c r="N31" s="292"/>
      <c r="O31" s="255"/>
      <c r="P31" s="255"/>
      <c r="Q31" s="255"/>
      <c r="R31" s="255"/>
      <c r="S31" s="337"/>
      <c r="T31" s="257"/>
      <c r="U31" s="365"/>
      <c r="V31" s="257"/>
      <c r="W31" s="258"/>
      <c r="X31" s="258"/>
      <c r="Y31" s="357"/>
      <c r="Z31" s="257"/>
      <c r="AA31" s="389"/>
      <c r="AB31" s="338"/>
      <c r="AC31" s="337"/>
      <c r="AD31" s="257"/>
      <c r="AE31" s="365"/>
      <c r="AF31" s="257"/>
      <c r="AG31" s="258"/>
      <c r="AH31" s="258"/>
      <c r="AI31" s="357"/>
      <c r="AJ31" s="257"/>
      <c r="AK31" s="389"/>
      <c r="AL31" s="338"/>
      <c r="AM31" s="337"/>
      <c r="AN31" s="257"/>
      <c r="AO31" s="365"/>
      <c r="AP31" s="257"/>
      <c r="AQ31" s="258"/>
      <c r="AR31" s="258"/>
      <c r="AS31" s="357"/>
      <c r="AT31" s="257"/>
      <c r="AU31" s="389"/>
      <c r="AV31" s="338"/>
      <c r="AW31" s="337"/>
      <c r="AX31" s="257"/>
      <c r="AY31" s="365"/>
      <c r="AZ31" s="257"/>
      <c r="BA31" s="258"/>
      <c r="BB31" s="258"/>
      <c r="BC31" s="357"/>
      <c r="BD31" s="257"/>
      <c r="BE31" s="389"/>
      <c r="BF31" s="338"/>
      <c r="BG31" s="337"/>
      <c r="BH31" s="257"/>
      <c r="BI31" s="365"/>
      <c r="BJ31" s="257"/>
      <c r="BK31" s="258"/>
      <c r="BL31" s="258"/>
      <c r="BM31" s="357"/>
      <c r="BN31" s="257"/>
      <c r="BO31" s="389"/>
      <c r="BP31" s="338"/>
      <c r="BQ31" s="337"/>
      <c r="BR31" s="257"/>
      <c r="BS31" s="365"/>
      <c r="BT31" s="257"/>
      <c r="BU31" s="258"/>
      <c r="BV31" s="258"/>
      <c r="BW31" s="357"/>
      <c r="BX31" s="257"/>
      <c r="BY31" s="389"/>
      <c r="BZ31" s="338"/>
    </row>
    <row r="32" spans="2:78" ht="21" customHeight="1">
      <c r="B32" s="178" t="s">
        <v>7</v>
      </c>
      <c r="C32" s="385" t="s">
        <v>99</v>
      </c>
      <c r="D32" s="330"/>
      <c r="E32" s="320"/>
      <c r="F32" s="260"/>
      <c r="G32" s="259"/>
      <c r="H32" s="255"/>
      <c r="I32" s="255"/>
      <c r="J32" s="255"/>
      <c r="K32" s="318"/>
      <c r="L32" s="255"/>
      <c r="M32" s="255"/>
      <c r="N32" s="292"/>
      <c r="O32" s="255"/>
      <c r="P32" s="255"/>
      <c r="Q32" s="255"/>
      <c r="R32" s="255"/>
      <c r="S32" s="337"/>
      <c r="T32" s="257"/>
      <c r="U32" s="365"/>
      <c r="V32" s="257"/>
      <c r="W32" s="258"/>
      <c r="X32" s="258"/>
      <c r="Y32" s="357"/>
      <c r="Z32" s="257"/>
      <c r="AA32" s="389"/>
      <c r="AB32" s="338"/>
      <c r="AC32" s="337"/>
      <c r="AD32" s="257"/>
      <c r="AE32" s="365"/>
      <c r="AF32" s="257"/>
      <c r="AG32" s="258"/>
      <c r="AH32" s="258"/>
      <c r="AI32" s="357"/>
      <c r="AJ32" s="257"/>
      <c r="AK32" s="389"/>
      <c r="AL32" s="338"/>
      <c r="AM32" s="337"/>
      <c r="AN32" s="257"/>
      <c r="AO32" s="365"/>
      <c r="AP32" s="257"/>
      <c r="AQ32" s="258"/>
      <c r="AR32" s="258"/>
      <c r="AS32" s="357"/>
      <c r="AT32" s="257"/>
      <c r="AU32" s="389"/>
      <c r="AV32" s="338"/>
      <c r="AW32" s="337"/>
      <c r="AX32" s="257"/>
      <c r="AY32" s="365"/>
      <c r="AZ32" s="257"/>
      <c r="BA32" s="258"/>
      <c r="BB32" s="258"/>
      <c r="BC32" s="357"/>
      <c r="BD32" s="257"/>
      <c r="BE32" s="389"/>
      <c r="BF32" s="338"/>
      <c r="BG32" s="337"/>
      <c r="BH32" s="257"/>
      <c r="BI32" s="365"/>
      <c r="BJ32" s="257"/>
      <c r="BK32" s="258"/>
      <c r="BL32" s="258"/>
      <c r="BM32" s="357"/>
      <c r="BN32" s="257"/>
      <c r="BO32" s="389"/>
      <c r="BP32" s="338"/>
      <c r="BQ32" s="337"/>
      <c r="BR32" s="257"/>
      <c r="BS32" s="365"/>
      <c r="BT32" s="257"/>
      <c r="BU32" s="258"/>
      <c r="BV32" s="258"/>
      <c r="BW32" s="357"/>
      <c r="BX32" s="257"/>
      <c r="BY32" s="389"/>
      <c r="BZ32" s="338"/>
    </row>
    <row r="33" spans="2:78" ht="21" customHeight="1">
      <c r="B33" s="178" t="s">
        <v>7</v>
      </c>
      <c r="C33" s="385" t="s">
        <v>100</v>
      </c>
      <c r="D33" s="330"/>
      <c r="E33" s="320"/>
      <c r="F33" s="260"/>
      <c r="G33" s="259"/>
      <c r="H33" s="255"/>
      <c r="I33" s="255"/>
      <c r="J33" s="255"/>
      <c r="K33" s="318"/>
      <c r="L33" s="255"/>
      <c r="M33" s="255"/>
      <c r="N33" s="292"/>
      <c r="O33" s="255"/>
      <c r="P33" s="255"/>
      <c r="Q33" s="255"/>
      <c r="R33" s="255"/>
      <c r="S33" s="337"/>
      <c r="T33" s="257"/>
      <c r="U33" s="365"/>
      <c r="V33" s="257"/>
      <c r="W33" s="258"/>
      <c r="X33" s="258"/>
      <c r="Y33" s="357"/>
      <c r="Z33" s="257"/>
      <c r="AA33" s="389"/>
      <c r="AB33" s="338"/>
      <c r="AC33" s="337"/>
      <c r="AD33" s="257"/>
      <c r="AE33" s="365"/>
      <c r="AF33" s="257"/>
      <c r="AG33" s="258"/>
      <c r="AH33" s="258"/>
      <c r="AI33" s="357"/>
      <c r="AJ33" s="257"/>
      <c r="AK33" s="389"/>
      <c r="AL33" s="338"/>
      <c r="AM33" s="337"/>
      <c r="AN33" s="257"/>
      <c r="AO33" s="365"/>
      <c r="AP33" s="257"/>
      <c r="AQ33" s="258"/>
      <c r="AR33" s="258"/>
      <c r="AS33" s="357"/>
      <c r="AT33" s="257"/>
      <c r="AU33" s="389"/>
      <c r="AV33" s="338"/>
      <c r="AW33" s="337"/>
      <c r="AX33" s="257"/>
      <c r="AY33" s="365"/>
      <c r="AZ33" s="257"/>
      <c r="BA33" s="258"/>
      <c r="BB33" s="258"/>
      <c r="BC33" s="357"/>
      <c r="BD33" s="257"/>
      <c r="BE33" s="389"/>
      <c r="BF33" s="338"/>
      <c r="BG33" s="337"/>
      <c r="BH33" s="257"/>
      <c r="BI33" s="365"/>
      <c r="BJ33" s="257"/>
      <c r="BK33" s="258"/>
      <c r="BL33" s="258"/>
      <c r="BM33" s="357"/>
      <c r="BN33" s="257"/>
      <c r="BO33" s="389"/>
      <c r="BP33" s="338"/>
      <c r="BQ33" s="337"/>
      <c r="BR33" s="257"/>
      <c r="BS33" s="365"/>
      <c r="BT33" s="257"/>
      <c r="BU33" s="258"/>
      <c r="BV33" s="258"/>
      <c r="BW33" s="357"/>
      <c r="BX33" s="257"/>
      <c r="BY33" s="389"/>
      <c r="BZ33" s="338"/>
    </row>
    <row r="34" spans="2:78" ht="21" customHeight="1">
      <c r="B34" s="178" t="s">
        <v>7</v>
      </c>
      <c r="C34" s="385" t="s">
        <v>101</v>
      </c>
      <c r="D34" s="330"/>
      <c r="E34" s="320"/>
      <c r="F34" s="260"/>
      <c r="G34" s="259"/>
      <c r="H34" s="255"/>
      <c r="I34" s="255"/>
      <c r="J34" s="255"/>
      <c r="K34" s="318"/>
      <c r="L34" s="255"/>
      <c r="M34" s="255"/>
      <c r="N34" s="292"/>
      <c r="O34" s="255"/>
      <c r="P34" s="255"/>
      <c r="Q34" s="255"/>
      <c r="R34" s="255"/>
      <c r="S34" s="337"/>
      <c r="T34" s="257"/>
      <c r="U34" s="365"/>
      <c r="V34" s="257"/>
      <c r="W34" s="258"/>
      <c r="X34" s="258"/>
      <c r="Y34" s="357"/>
      <c r="Z34" s="257"/>
      <c r="AA34" s="389"/>
      <c r="AB34" s="338"/>
      <c r="AC34" s="337"/>
      <c r="AD34" s="257"/>
      <c r="AE34" s="365"/>
      <c r="AF34" s="257"/>
      <c r="AG34" s="258"/>
      <c r="AH34" s="258"/>
      <c r="AI34" s="357"/>
      <c r="AJ34" s="257"/>
      <c r="AK34" s="389"/>
      <c r="AL34" s="338"/>
      <c r="AM34" s="337"/>
      <c r="AN34" s="257"/>
      <c r="AO34" s="365"/>
      <c r="AP34" s="257"/>
      <c r="AQ34" s="258"/>
      <c r="AR34" s="258"/>
      <c r="AS34" s="357"/>
      <c r="AT34" s="257"/>
      <c r="AU34" s="389"/>
      <c r="AV34" s="338"/>
      <c r="AW34" s="337"/>
      <c r="AX34" s="257"/>
      <c r="AY34" s="365"/>
      <c r="AZ34" s="257"/>
      <c r="BA34" s="258"/>
      <c r="BB34" s="258"/>
      <c r="BC34" s="357"/>
      <c r="BD34" s="257"/>
      <c r="BE34" s="389"/>
      <c r="BF34" s="338"/>
      <c r="BG34" s="337"/>
      <c r="BH34" s="257"/>
      <c r="BI34" s="365"/>
      <c r="BJ34" s="257"/>
      <c r="BK34" s="258"/>
      <c r="BL34" s="258"/>
      <c r="BM34" s="357"/>
      <c r="BN34" s="257"/>
      <c r="BO34" s="389"/>
      <c r="BP34" s="338"/>
      <c r="BQ34" s="337"/>
      <c r="BR34" s="257"/>
      <c r="BS34" s="365"/>
      <c r="BT34" s="257"/>
      <c r="BU34" s="258"/>
      <c r="BV34" s="258"/>
      <c r="BW34" s="357"/>
      <c r="BX34" s="257"/>
      <c r="BY34" s="389"/>
      <c r="BZ34" s="338"/>
    </row>
    <row r="35" spans="2:78" ht="21" customHeight="1">
      <c r="B35" s="178" t="s">
        <v>7</v>
      </c>
      <c r="C35" s="385" t="s">
        <v>102</v>
      </c>
      <c r="D35" s="330"/>
      <c r="E35" s="320"/>
      <c r="F35" s="260"/>
      <c r="G35" s="259"/>
      <c r="H35" s="255"/>
      <c r="I35" s="255"/>
      <c r="J35" s="255"/>
      <c r="K35" s="318"/>
      <c r="L35" s="255"/>
      <c r="M35" s="255"/>
      <c r="N35" s="292"/>
      <c r="O35" s="255"/>
      <c r="P35" s="255"/>
      <c r="Q35" s="255"/>
      <c r="R35" s="255"/>
      <c r="S35" s="337"/>
      <c r="T35" s="257"/>
      <c r="U35" s="365"/>
      <c r="V35" s="257"/>
      <c r="W35" s="258"/>
      <c r="X35" s="258"/>
      <c r="Y35" s="357"/>
      <c r="Z35" s="257"/>
      <c r="AA35" s="389"/>
      <c r="AB35" s="338"/>
      <c r="AC35" s="337"/>
      <c r="AD35" s="257"/>
      <c r="AE35" s="365"/>
      <c r="AF35" s="257"/>
      <c r="AG35" s="258"/>
      <c r="AH35" s="258"/>
      <c r="AI35" s="357"/>
      <c r="AJ35" s="257"/>
      <c r="AK35" s="389"/>
      <c r="AL35" s="338"/>
      <c r="AM35" s="337"/>
      <c r="AN35" s="257"/>
      <c r="AO35" s="365"/>
      <c r="AP35" s="257"/>
      <c r="AQ35" s="258"/>
      <c r="AR35" s="258"/>
      <c r="AS35" s="357"/>
      <c r="AT35" s="257"/>
      <c r="AU35" s="389"/>
      <c r="AV35" s="338"/>
      <c r="AW35" s="337"/>
      <c r="AX35" s="257"/>
      <c r="AY35" s="365"/>
      <c r="AZ35" s="257"/>
      <c r="BA35" s="258"/>
      <c r="BB35" s="258"/>
      <c r="BC35" s="357"/>
      <c r="BD35" s="257"/>
      <c r="BE35" s="389"/>
      <c r="BF35" s="338"/>
      <c r="BG35" s="337"/>
      <c r="BH35" s="257"/>
      <c r="BI35" s="365"/>
      <c r="BJ35" s="257"/>
      <c r="BK35" s="258"/>
      <c r="BL35" s="258"/>
      <c r="BM35" s="357"/>
      <c r="BN35" s="257"/>
      <c r="BO35" s="389"/>
      <c r="BP35" s="338"/>
      <c r="BQ35" s="337"/>
      <c r="BR35" s="257"/>
      <c r="BS35" s="365"/>
      <c r="BT35" s="257"/>
      <c r="BU35" s="258"/>
      <c r="BV35" s="258"/>
      <c r="BW35" s="357"/>
      <c r="BX35" s="257"/>
      <c r="BY35" s="389"/>
      <c r="BZ35" s="338"/>
    </row>
    <row r="36" spans="2:78" ht="21" customHeight="1">
      <c r="B36" s="178" t="s">
        <v>7</v>
      </c>
      <c r="C36" s="385" t="s">
        <v>103</v>
      </c>
      <c r="D36" s="330"/>
      <c r="E36" s="320"/>
      <c r="F36" s="260"/>
      <c r="G36" s="259"/>
      <c r="H36" s="255"/>
      <c r="I36" s="255"/>
      <c r="J36" s="255"/>
      <c r="K36" s="318"/>
      <c r="L36" s="255"/>
      <c r="M36" s="255"/>
      <c r="N36" s="292"/>
      <c r="O36" s="255"/>
      <c r="P36" s="255"/>
      <c r="Q36" s="255"/>
      <c r="R36" s="255"/>
      <c r="S36" s="337"/>
      <c r="T36" s="257"/>
      <c r="U36" s="365"/>
      <c r="V36" s="257"/>
      <c r="W36" s="258"/>
      <c r="X36" s="258"/>
      <c r="Y36" s="357"/>
      <c r="Z36" s="257"/>
      <c r="AA36" s="389"/>
      <c r="AB36" s="338"/>
      <c r="AC36" s="337"/>
      <c r="AD36" s="257"/>
      <c r="AE36" s="365"/>
      <c r="AF36" s="257"/>
      <c r="AG36" s="258"/>
      <c r="AH36" s="258"/>
      <c r="AI36" s="357"/>
      <c r="AJ36" s="257"/>
      <c r="AK36" s="389"/>
      <c r="AL36" s="338"/>
      <c r="AM36" s="337"/>
      <c r="AN36" s="257"/>
      <c r="AO36" s="365"/>
      <c r="AP36" s="257"/>
      <c r="AQ36" s="258"/>
      <c r="AR36" s="258"/>
      <c r="AS36" s="357"/>
      <c r="AT36" s="257"/>
      <c r="AU36" s="389"/>
      <c r="AV36" s="338"/>
      <c r="AW36" s="337"/>
      <c r="AX36" s="257"/>
      <c r="AY36" s="365"/>
      <c r="AZ36" s="257"/>
      <c r="BA36" s="258"/>
      <c r="BB36" s="258"/>
      <c r="BC36" s="357"/>
      <c r="BD36" s="257"/>
      <c r="BE36" s="389"/>
      <c r="BF36" s="338"/>
      <c r="BG36" s="337"/>
      <c r="BH36" s="257"/>
      <c r="BI36" s="365"/>
      <c r="BJ36" s="257"/>
      <c r="BK36" s="258"/>
      <c r="BL36" s="258"/>
      <c r="BM36" s="357"/>
      <c r="BN36" s="257"/>
      <c r="BO36" s="389"/>
      <c r="BP36" s="338"/>
      <c r="BQ36" s="337"/>
      <c r="BR36" s="257"/>
      <c r="BS36" s="365"/>
      <c r="BT36" s="257"/>
      <c r="BU36" s="258"/>
      <c r="BV36" s="258"/>
      <c r="BW36" s="357"/>
      <c r="BX36" s="257"/>
      <c r="BY36" s="389"/>
      <c r="BZ36" s="338"/>
    </row>
    <row r="37" spans="2:78" ht="21" customHeight="1">
      <c r="B37" s="178" t="s">
        <v>7</v>
      </c>
      <c r="C37" s="385" t="s">
        <v>104</v>
      </c>
      <c r="D37" s="330"/>
      <c r="E37" s="320"/>
      <c r="F37" s="260"/>
      <c r="G37" s="259"/>
      <c r="H37" s="255"/>
      <c r="I37" s="255"/>
      <c r="J37" s="255"/>
      <c r="K37" s="318"/>
      <c r="L37" s="255"/>
      <c r="M37" s="255"/>
      <c r="N37" s="292"/>
      <c r="O37" s="255"/>
      <c r="P37" s="255"/>
      <c r="Q37" s="255"/>
      <c r="R37" s="255"/>
      <c r="S37" s="337"/>
      <c r="T37" s="257"/>
      <c r="U37" s="365"/>
      <c r="V37" s="257"/>
      <c r="W37" s="258"/>
      <c r="X37" s="258"/>
      <c r="Y37" s="357"/>
      <c r="Z37" s="257"/>
      <c r="AA37" s="389"/>
      <c r="AB37" s="338"/>
      <c r="AC37" s="337"/>
      <c r="AD37" s="257"/>
      <c r="AE37" s="365"/>
      <c r="AF37" s="257"/>
      <c r="AG37" s="258"/>
      <c r="AH37" s="258"/>
      <c r="AI37" s="357"/>
      <c r="AJ37" s="257"/>
      <c r="AK37" s="389"/>
      <c r="AL37" s="338"/>
      <c r="AM37" s="337"/>
      <c r="AN37" s="257"/>
      <c r="AO37" s="365"/>
      <c r="AP37" s="257"/>
      <c r="AQ37" s="258"/>
      <c r="AR37" s="258"/>
      <c r="AS37" s="357"/>
      <c r="AT37" s="257"/>
      <c r="AU37" s="389"/>
      <c r="AV37" s="338"/>
      <c r="AW37" s="337"/>
      <c r="AX37" s="257"/>
      <c r="AY37" s="365"/>
      <c r="AZ37" s="257"/>
      <c r="BA37" s="258"/>
      <c r="BB37" s="258"/>
      <c r="BC37" s="357"/>
      <c r="BD37" s="257"/>
      <c r="BE37" s="389"/>
      <c r="BF37" s="338"/>
      <c r="BG37" s="337"/>
      <c r="BH37" s="257"/>
      <c r="BI37" s="365"/>
      <c r="BJ37" s="257"/>
      <c r="BK37" s="258"/>
      <c r="BL37" s="258"/>
      <c r="BM37" s="357"/>
      <c r="BN37" s="257"/>
      <c r="BO37" s="389"/>
      <c r="BP37" s="338"/>
      <c r="BQ37" s="337"/>
      <c r="BR37" s="257"/>
      <c r="BS37" s="365"/>
      <c r="BT37" s="257"/>
      <c r="BU37" s="258"/>
      <c r="BV37" s="258"/>
      <c r="BW37" s="357"/>
      <c r="BX37" s="257"/>
      <c r="BY37" s="389"/>
      <c r="BZ37" s="338"/>
    </row>
    <row r="38" spans="2:78" ht="21" customHeight="1">
      <c r="B38" s="178" t="s">
        <v>7</v>
      </c>
      <c r="C38" s="385" t="s">
        <v>105</v>
      </c>
      <c r="D38" s="330"/>
      <c r="E38" s="320"/>
      <c r="F38" s="260"/>
      <c r="G38" s="259"/>
      <c r="H38" s="255"/>
      <c r="I38" s="255"/>
      <c r="J38" s="255"/>
      <c r="K38" s="318"/>
      <c r="L38" s="255"/>
      <c r="M38" s="255"/>
      <c r="N38" s="292"/>
      <c r="O38" s="255"/>
      <c r="P38" s="255"/>
      <c r="Q38" s="255"/>
      <c r="R38" s="255"/>
      <c r="S38" s="337"/>
      <c r="T38" s="257"/>
      <c r="U38" s="365"/>
      <c r="V38" s="257"/>
      <c r="W38" s="258"/>
      <c r="X38" s="258"/>
      <c r="Y38" s="357"/>
      <c r="Z38" s="257"/>
      <c r="AA38" s="389"/>
      <c r="AB38" s="338"/>
      <c r="AC38" s="337"/>
      <c r="AD38" s="257"/>
      <c r="AE38" s="365"/>
      <c r="AF38" s="257"/>
      <c r="AG38" s="258"/>
      <c r="AH38" s="258"/>
      <c r="AI38" s="357"/>
      <c r="AJ38" s="257"/>
      <c r="AK38" s="389"/>
      <c r="AL38" s="338"/>
      <c r="AM38" s="337"/>
      <c r="AN38" s="257"/>
      <c r="AO38" s="365"/>
      <c r="AP38" s="257"/>
      <c r="AQ38" s="258"/>
      <c r="AR38" s="258"/>
      <c r="AS38" s="357"/>
      <c r="AT38" s="257"/>
      <c r="AU38" s="389"/>
      <c r="AV38" s="338"/>
      <c r="AW38" s="337"/>
      <c r="AX38" s="257"/>
      <c r="AY38" s="365"/>
      <c r="AZ38" s="257"/>
      <c r="BA38" s="258"/>
      <c r="BB38" s="258"/>
      <c r="BC38" s="357"/>
      <c r="BD38" s="257"/>
      <c r="BE38" s="389"/>
      <c r="BF38" s="338"/>
      <c r="BG38" s="337"/>
      <c r="BH38" s="257"/>
      <c r="BI38" s="365"/>
      <c r="BJ38" s="257"/>
      <c r="BK38" s="258"/>
      <c r="BL38" s="258"/>
      <c r="BM38" s="357"/>
      <c r="BN38" s="257"/>
      <c r="BO38" s="389"/>
      <c r="BP38" s="338"/>
      <c r="BQ38" s="337"/>
      <c r="BR38" s="257"/>
      <c r="BS38" s="365"/>
      <c r="BT38" s="257"/>
      <c r="BU38" s="258"/>
      <c r="BV38" s="258"/>
      <c r="BW38" s="357"/>
      <c r="BX38" s="257"/>
      <c r="BY38" s="389"/>
      <c r="BZ38" s="338"/>
    </row>
    <row r="39" spans="2:78" ht="21" customHeight="1">
      <c r="B39" s="178" t="s">
        <v>7</v>
      </c>
      <c r="C39" s="385" t="s">
        <v>106</v>
      </c>
      <c r="D39" s="330"/>
      <c r="E39" s="320"/>
      <c r="F39" s="260"/>
      <c r="G39" s="259"/>
      <c r="H39" s="255"/>
      <c r="I39" s="255"/>
      <c r="J39" s="255"/>
      <c r="K39" s="318"/>
      <c r="L39" s="255"/>
      <c r="M39" s="255"/>
      <c r="N39" s="292"/>
      <c r="O39" s="255"/>
      <c r="P39" s="255"/>
      <c r="Q39" s="255"/>
      <c r="R39" s="255"/>
      <c r="S39" s="337"/>
      <c r="T39" s="257"/>
      <c r="U39" s="365"/>
      <c r="V39" s="257"/>
      <c r="W39" s="258"/>
      <c r="X39" s="258"/>
      <c r="Y39" s="357"/>
      <c r="Z39" s="257"/>
      <c r="AA39" s="389"/>
      <c r="AB39" s="338"/>
      <c r="AC39" s="337"/>
      <c r="AD39" s="257"/>
      <c r="AE39" s="365"/>
      <c r="AF39" s="257"/>
      <c r="AG39" s="258"/>
      <c r="AH39" s="258"/>
      <c r="AI39" s="357"/>
      <c r="AJ39" s="257"/>
      <c r="AK39" s="389"/>
      <c r="AL39" s="338"/>
      <c r="AM39" s="337"/>
      <c r="AN39" s="257"/>
      <c r="AO39" s="365"/>
      <c r="AP39" s="257"/>
      <c r="AQ39" s="258"/>
      <c r="AR39" s="258"/>
      <c r="AS39" s="357"/>
      <c r="AT39" s="257"/>
      <c r="AU39" s="389"/>
      <c r="AV39" s="338"/>
      <c r="AW39" s="337"/>
      <c r="AX39" s="257"/>
      <c r="AY39" s="365"/>
      <c r="AZ39" s="257"/>
      <c r="BA39" s="258"/>
      <c r="BB39" s="258"/>
      <c r="BC39" s="357"/>
      <c r="BD39" s="257"/>
      <c r="BE39" s="389"/>
      <c r="BF39" s="338"/>
      <c r="BG39" s="337"/>
      <c r="BH39" s="257"/>
      <c r="BI39" s="365"/>
      <c r="BJ39" s="257"/>
      <c r="BK39" s="258"/>
      <c r="BL39" s="258"/>
      <c r="BM39" s="357"/>
      <c r="BN39" s="257"/>
      <c r="BO39" s="389"/>
      <c r="BP39" s="338"/>
      <c r="BQ39" s="337"/>
      <c r="BR39" s="257"/>
      <c r="BS39" s="365"/>
      <c r="BT39" s="257"/>
      <c r="BU39" s="258"/>
      <c r="BV39" s="258"/>
      <c r="BW39" s="357"/>
      <c r="BX39" s="257"/>
      <c r="BY39" s="389"/>
      <c r="BZ39" s="338"/>
    </row>
    <row r="40" spans="2:78" ht="21" customHeight="1">
      <c r="B40" s="178" t="s">
        <v>7</v>
      </c>
      <c r="C40" s="385" t="s">
        <v>107</v>
      </c>
      <c r="D40" s="330"/>
      <c r="E40" s="320"/>
      <c r="F40" s="260"/>
      <c r="G40" s="259"/>
      <c r="H40" s="255"/>
      <c r="I40" s="255"/>
      <c r="J40" s="255"/>
      <c r="K40" s="318"/>
      <c r="L40" s="255"/>
      <c r="M40" s="255"/>
      <c r="N40" s="292"/>
      <c r="O40" s="255"/>
      <c r="P40" s="255"/>
      <c r="Q40" s="255"/>
      <c r="R40" s="255"/>
      <c r="S40" s="337"/>
      <c r="T40" s="257"/>
      <c r="U40" s="365"/>
      <c r="V40" s="257"/>
      <c r="W40" s="258"/>
      <c r="X40" s="258"/>
      <c r="Y40" s="357"/>
      <c r="Z40" s="257"/>
      <c r="AA40" s="389"/>
      <c r="AB40" s="338"/>
      <c r="AC40" s="337"/>
      <c r="AD40" s="257"/>
      <c r="AE40" s="365"/>
      <c r="AF40" s="257"/>
      <c r="AG40" s="258"/>
      <c r="AH40" s="258"/>
      <c r="AI40" s="357"/>
      <c r="AJ40" s="257"/>
      <c r="AK40" s="389"/>
      <c r="AL40" s="338"/>
      <c r="AM40" s="337"/>
      <c r="AN40" s="257"/>
      <c r="AO40" s="365"/>
      <c r="AP40" s="257"/>
      <c r="AQ40" s="258"/>
      <c r="AR40" s="258"/>
      <c r="AS40" s="357"/>
      <c r="AT40" s="257"/>
      <c r="AU40" s="389"/>
      <c r="AV40" s="338"/>
      <c r="AW40" s="337"/>
      <c r="AX40" s="257"/>
      <c r="AY40" s="365"/>
      <c r="AZ40" s="257"/>
      <c r="BA40" s="258"/>
      <c r="BB40" s="258"/>
      <c r="BC40" s="357"/>
      <c r="BD40" s="257"/>
      <c r="BE40" s="389"/>
      <c r="BF40" s="338"/>
      <c r="BG40" s="337"/>
      <c r="BH40" s="257"/>
      <c r="BI40" s="365"/>
      <c r="BJ40" s="257"/>
      <c r="BK40" s="258"/>
      <c r="BL40" s="258"/>
      <c r="BM40" s="357"/>
      <c r="BN40" s="257"/>
      <c r="BO40" s="389"/>
      <c r="BP40" s="338"/>
      <c r="BQ40" s="337"/>
      <c r="BR40" s="257"/>
      <c r="BS40" s="365"/>
      <c r="BT40" s="257"/>
      <c r="BU40" s="258"/>
      <c r="BV40" s="258"/>
      <c r="BW40" s="357"/>
      <c r="BX40" s="257"/>
      <c r="BY40" s="389"/>
      <c r="BZ40" s="338"/>
    </row>
    <row r="41" spans="2:78" ht="21" customHeight="1">
      <c r="B41" s="178" t="s">
        <v>7</v>
      </c>
      <c r="C41" s="385" t="s">
        <v>108</v>
      </c>
      <c r="D41" s="330"/>
      <c r="E41" s="320"/>
      <c r="F41" s="260"/>
      <c r="G41" s="259"/>
      <c r="H41" s="255"/>
      <c r="I41" s="255"/>
      <c r="J41" s="255"/>
      <c r="K41" s="318"/>
      <c r="L41" s="255"/>
      <c r="M41" s="255"/>
      <c r="N41" s="292"/>
      <c r="O41" s="255"/>
      <c r="P41" s="255"/>
      <c r="Q41" s="255"/>
      <c r="R41" s="255"/>
      <c r="S41" s="337"/>
      <c r="T41" s="257"/>
      <c r="U41" s="365"/>
      <c r="V41" s="257"/>
      <c r="W41" s="258"/>
      <c r="X41" s="258"/>
      <c r="Y41" s="357"/>
      <c r="Z41" s="257"/>
      <c r="AA41" s="389"/>
      <c r="AB41" s="338"/>
      <c r="AC41" s="337"/>
      <c r="AD41" s="257"/>
      <c r="AE41" s="365"/>
      <c r="AF41" s="257"/>
      <c r="AG41" s="258"/>
      <c r="AH41" s="258"/>
      <c r="AI41" s="357"/>
      <c r="AJ41" s="257"/>
      <c r="AK41" s="389"/>
      <c r="AL41" s="338"/>
      <c r="AM41" s="337"/>
      <c r="AN41" s="257"/>
      <c r="AO41" s="365"/>
      <c r="AP41" s="257"/>
      <c r="AQ41" s="258"/>
      <c r="AR41" s="258"/>
      <c r="AS41" s="357"/>
      <c r="AT41" s="257"/>
      <c r="AU41" s="389"/>
      <c r="AV41" s="338"/>
      <c r="AW41" s="337"/>
      <c r="AX41" s="257"/>
      <c r="AY41" s="365"/>
      <c r="AZ41" s="257"/>
      <c r="BA41" s="258"/>
      <c r="BB41" s="258"/>
      <c r="BC41" s="357"/>
      <c r="BD41" s="257"/>
      <c r="BE41" s="389"/>
      <c r="BF41" s="338"/>
      <c r="BG41" s="337"/>
      <c r="BH41" s="257"/>
      <c r="BI41" s="365"/>
      <c r="BJ41" s="257"/>
      <c r="BK41" s="258"/>
      <c r="BL41" s="258"/>
      <c r="BM41" s="357"/>
      <c r="BN41" s="257"/>
      <c r="BO41" s="389"/>
      <c r="BP41" s="338"/>
      <c r="BQ41" s="337"/>
      <c r="BR41" s="257"/>
      <c r="BS41" s="365"/>
      <c r="BT41" s="257"/>
      <c r="BU41" s="258"/>
      <c r="BV41" s="258"/>
      <c r="BW41" s="357"/>
      <c r="BX41" s="257"/>
      <c r="BY41" s="389"/>
      <c r="BZ41" s="338"/>
    </row>
    <row r="42" spans="2:78" ht="21" customHeight="1">
      <c r="B42" s="178" t="s">
        <v>7</v>
      </c>
      <c r="C42" s="162" t="s">
        <v>118</v>
      </c>
      <c r="D42" s="330"/>
      <c r="E42" s="320"/>
      <c r="F42" s="260"/>
      <c r="G42" s="259"/>
      <c r="H42" s="255"/>
      <c r="I42" s="255"/>
      <c r="J42" s="255"/>
      <c r="K42" s="318"/>
      <c r="L42" s="255"/>
      <c r="M42" s="255"/>
      <c r="N42" s="292"/>
      <c r="O42" s="255"/>
      <c r="P42" s="255"/>
      <c r="Q42" s="255"/>
      <c r="R42" s="255"/>
      <c r="S42" s="337"/>
      <c r="T42" s="257"/>
      <c r="U42" s="365"/>
      <c r="V42" s="257"/>
      <c r="W42" s="258"/>
      <c r="X42" s="258"/>
      <c r="Y42" s="357"/>
      <c r="Z42" s="257"/>
      <c r="AA42" s="389"/>
      <c r="AB42" s="338"/>
      <c r="AC42" s="337"/>
      <c r="AD42" s="257"/>
      <c r="AE42" s="365"/>
      <c r="AF42" s="257"/>
      <c r="AG42" s="258"/>
      <c r="AH42" s="258"/>
      <c r="AI42" s="357"/>
      <c r="AJ42" s="257"/>
      <c r="AK42" s="389"/>
      <c r="AL42" s="338"/>
      <c r="AM42" s="337"/>
      <c r="AN42" s="257"/>
      <c r="AO42" s="365"/>
      <c r="AP42" s="257"/>
      <c r="AQ42" s="258"/>
      <c r="AR42" s="258"/>
      <c r="AS42" s="357"/>
      <c r="AT42" s="257"/>
      <c r="AU42" s="389"/>
      <c r="AV42" s="338"/>
      <c r="AW42" s="337"/>
      <c r="AX42" s="257"/>
      <c r="AY42" s="365"/>
      <c r="AZ42" s="257"/>
      <c r="BA42" s="258"/>
      <c r="BB42" s="258"/>
      <c r="BC42" s="357"/>
      <c r="BD42" s="257"/>
      <c r="BE42" s="389"/>
      <c r="BF42" s="338"/>
      <c r="BG42" s="337"/>
      <c r="BH42" s="257"/>
      <c r="BI42" s="365"/>
      <c r="BJ42" s="257"/>
      <c r="BK42" s="258"/>
      <c r="BL42" s="258"/>
      <c r="BM42" s="357"/>
      <c r="BN42" s="257"/>
      <c r="BO42" s="389"/>
      <c r="BP42" s="338"/>
      <c r="BQ42" s="337"/>
      <c r="BR42" s="257"/>
      <c r="BS42" s="365"/>
      <c r="BT42" s="257"/>
      <c r="BU42" s="258"/>
      <c r="BV42" s="258"/>
      <c r="BW42" s="357"/>
      <c r="BX42" s="257"/>
      <c r="BY42" s="389"/>
      <c r="BZ42" s="338"/>
    </row>
    <row r="43" spans="2:78" ht="21" customHeight="1">
      <c r="B43" s="178"/>
      <c r="C43" s="224" t="s">
        <v>52</v>
      </c>
      <c r="D43" s="331"/>
      <c r="E43" s="321"/>
      <c r="F43" s="254"/>
      <c r="G43" s="247"/>
      <c r="H43" s="244"/>
      <c r="I43" s="244"/>
      <c r="J43" s="244"/>
      <c r="K43" s="322"/>
      <c r="L43" s="244"/>
      <c r="M43" s="244"/>
      <c r="N43" s="293"/>
      <c r="O43" s="244"/>
      <c r="P43" s="244"/>
      <c r="Q43" s="244"/>
      <c r="R43" s="244"/>
      <c r="S43" s="339"/>
      <c r="T43" s="179"/>
      <c r="U43" s="366"/>
      <c r="V43" s="335"/>
      <c r="W43" s="361"/>
      <c r="X43" s="361"/>
      <c r="Y43" s="360"/>
      <c r="Z43" s="335"/>
      <c r="AA43" s="390"/>
      <c r="AB43" s="340"/>
      <c r="AC43" s="339"/>
      <c r="AD43" s="179"/>
      <c r="AE43" s="366"/>
      <c r="AF43" s="335"/>
      <c r="AG43" s="361"/>
      <c r="AH43" s="361"/>
      <c r="AI43" s="360"/>
      <c r="AJ43" s="335"/>
      <c r="AK43" s="390"/>
      <c r="AL43" s="340"/>
      <c r="AM43" s="339"/>
      <c r="AN43" s="179"/>
      <c r="AO43" s="366"/>
      <c r="AP43" s="335"/>
      <c r="AQ43" s="361"/>
      <c r="AR43" s="361"/>
      <c r="AS43" s="360"/>
      <c r="AT43" s="335"/>
      <c r="AU43" s="390"/>
      <c r="AV43" s="340"/>
      <c r="AW43" s="339"/>
      <c r="AX43" s="179"/>
      <c r="AY43" s="366"/>
      <c r="AZ43" s="335"/>
      <c r="BA43" s="361"/>
      <c r="BB43" s="361"/>
      <c r="BC43" s="360"/>
      <c r="BD43" s="335"/>
      <c r="BE43" s="390"/>
      <c r="BF43" s="340"/>
      <c r="BG43" s="339"/>
      <c r="BH43" s="179"/>
      <c r="BI43" s="366"/>
      <c r="BJ43" s="335"/>
      <c r="BK43" s="361"/>
      <c r="BL43" s="361"/>
      <c r="BM43" s="360"/>
      <c r="BN43" s="335"/>
      <c r="BO43" s="390"/>
      <c r="BP43" s="340"/>
      <c r="BQ43" s="339"/>
      <c r="BR43" s="179"/>
      <c r="BS43" s="366"/>
      <c r="BT43" s="335"/>
      <c r="BU43" s="361"/>
      <c r="BV43" s="361"/>
      <c r="BW43" s="360"/>
      <c r="BX43" s="335"/>
      <c r="BY43" s="390"/>
      <c r="BZ43" s="340"/>
    </row>
    <row r="44" spans="2:78" s="180" customFormat="1">
      <c r="B44" s="181" t="s">
        <v>3</v>
      </c>
      <c r="C44" s="248" t="s">
        <v>21</v>
      </c>
      <c r="D44" s="332"/>
      <c r="E44" s="323"/>
      <c r="F44" s="248"/>
      <c r="G44" s="251"/>
      <c r="H44" s="245"/>
      <c r="I44" s="245"/>
      <c r="J44" s="245"/>
      <c r="K44" s="324"/>
      <c r="L44" s="245"/>
      <c r="M44" s="245"/>
      <c r="N44" s="294"/>
      <c r="O44" s="245"/>
      <c r="P44" s="245"/>
      <c r="Q44" s="245"/>
      <c r="R44" s="245"/>
      <c r="S44" s="341"/>
      <c r="T44" s="182"/>
      <c r="U44" s="367"/>
      <c r="V44" s="245"/>
      <c r="W44" s="251"/>
      <c r="X44" s="251"/>
      <c r="Y44" s="362"/>
      <c r="Z44" s="245"/>
      <c r="AA44" s="391"/>
      <c r="AB44" s="324"/>
      <c r="AC44" s="341"/>
      <c r="AD44" s="182"/>
      <c r="AE44" s="367"/>
      <c r="AF44" s="245"/>
      <c r="AG44" s="251"/>
      <c r="AH44" s="251"/>
      <c r="AI44" s="362"/>
      <c r="AJ44" s="245"/>
      <c r="AK44" s="391"/>
      <c r="AL44" s="324"/>
      <c r="AM44" s="341"/>
      <c r="AN44" s="182"/>
      <c r="AO44" s="367"/>
      <c r="AP44" s="245"/>
      <c r="AQ44" s="251"/>
      <c r="AR44" s="251"/>
      <c r="AS44" s="362"/>
      <c r="AT44" s="245"/>
      <c r="AU44" s="391"/>
      <c r="AV44" s="324"/>
      <c r="AW44" s="341"/>
      <c r="AX44" s="182"/>
      <c r="AY44" s="367"/>
      <c r="AZ44" s="245"/>
      <c r="BA44" s="251"/>
      <c r="BB44" s="251"/>
      <c r="BC44" s="362"/>
      <c r="BD44" s="245"/>
      <c r="BE44" s="391"/>
      <c r="BF44" s="324"/>
      <c r="BG44" s="341"/>
      <c r="BH44" s="182"/>
      <c r="BI44" s="367"/>
      <c r="BJ44" s="245"/>
      <c r="BK44" s="251"/>
      <c r="BL44" s="251"/>
      <c r="BM44" s="362"/>
      <c r="BN44" s="245"/>
      <c r="BO44" s="391"/>
      <c r="BP44" s="324"/>
      <c r="BQ44" s="341"/>
      <c r="BR44" s="182"/>
      <c r="BS44" s="367"/>
      <c r="BT44" s="245"/>
      <c r="BU44" s="251"/>
      <c r="BV44" s="251"/>
      <c r="BW44" s="362"/>
      <c r="BX44" s="245"/>
      <c r="BY44" s="391"/>
      <c r="BZ44" s="324"/>
    </row>
    <row r="45" spans="2:78" s="180" customFormat="1">
      <c r="B45" s="181" t="s">
        <v>6</v>
      </c>
      <c r="C45" s="248" t="s">
        <v>23</v>
      </c>
      <c r="D45" s="332"/>
      <c r="E45" s="323"/>
      <c r="F45" s="248"/>
      <c r="G45" s="251"/>
      <c r="H45" s="245"/>
      <c r="I45" s="245"/>
      <c r="J45" s="245"/>
      <c r="K45" s="324"/>
      <c r="L45" s="245"/>
      <c r="M45" s="245"/>
      <c r="N45" s="294"/>
      <c r="O45" s="245"/>
      <c r="P45" s="245"/>
      <c r="Q45" s="245"/>
      <c r="R45" s="245"/>
      <c r="S45" s="341"/>
      <c r="T45" s="182"/>
      <c r="U45" s="367"/>
      <c r="V45" s="245"/>
      <c r="W45" s="251"/>
      <c r="X45" s="251"/>
      <c r="Y45" s="362"/>
      <c r="Z45" s="245"/>
      <c r="AA45" s="391"/>
      <c r="AB45" s="324"/>
      <c r="AC45" s="341"/>
      <c r="AD45" s="182"/>
      <c r="AE45" s="367"/>
      <c r="AF45" s="245"/>
      <c r="AG45" s="251"/>
      <c r="AH45" s="251"/>
      <c r="AI45" s="362"/>
      <c r="AJ45" s="245"/>
      <c r="AK45" s="391"/>
      <c r="AL45" s="324"/>
      <c r="AM45" s="341"/>
      <c r="AN45" s="182"/>
      <c r="AO45" s="367"/>
      <c r="AP45" s="245"/>
      <c r="AQ45" s="251"/>
      <c r="AR45" s="251"/>
      <c r="AS45" s="362"/>
      <c r="AT45" s="245"/>
      <c r="AU45" s="391"/>
      <c r="AV45" s="324"/>
      <c r="AW45" s="341"/>
      <c r="AX45" s="182"/>
      <c r="AY45" s="367"/>
      <c r="AZ45" s="245"/>
      <c r="BA45" s="251"/>
      <c r="BB45" s="251"/>
      <c r="BC45" s="362"/>
      <c r="BD45" s="245"/>
      <c r="BE45" s="391"/>
      <c r="BF45" s="324"/>
      <c r="BG45" s="341"/>
      <c r="BH45" s="182"/>
      <c r="BI45" s="367"/>
      <c r="BJ45" s="245"/>
      <c r="BK45" s="251"/>
      <c r="BL45" s="251"/>
      <c r="BM45" s="362"/>
      <c r="BN45" s="245"/>
      <c r="BO45" s="391"/>
      <c r="BP45" s="324"/>
      <c r="BQ45" s="341"/>
      <c r="BR45" s="182"/>
      <c r="BS45" s="367"/>
      <c r="BT45" s="245"/>
      <c r="BU45" s="251"/>
      <c r="BV45" s="251"/>
      <c r="BW45" s="362"/>
      <c r="BX45" s="245"/>
      <c r="BY45" s="391"/>
      <c r="BZ45" s="324"/>
    </row>
    <row r="46" spans="2:78" s="180" customFormat="1">
      <c r="B46" s="181" t="s">
        <v>7</v>
      </c>
      <c r="C46" s="249" t="s">
        <v>22</v>
      </c>
      <c r="D46" s="333"/>
      <c r="E46" s="325"/>
      <c r="F46" s="249"/>
      <c r="G46" s="252"/>
      <c r="H46" s="246"/>
      <c r="I46" s="246"/>
      <c r="J46" s="246"/>
      <c r="K46" s="326"/>
      <c r="L46" s="246"/>
      <c r="M46" s="246"/>
      <c r="N46" s="183"/>
      <c r="O46" s="246"/>
      <c r="P46" s="246"/>
      <c r="Q46" s="246"/>
      <c r="R46" s="246"/>
      <c r="S46" s="341"/>
      <c r="T46" s="182"/>
      <c r="U46" s="367"/>
      <c r="V46" s="246"/>
      <c r="W46" s="252"/>
      <c r="X46" s="252"/>
      <c r="Y46" s="363"/>
      <c r="Z46" s="246"/>
      <c r="AA46" s="392"/>
      <c r="AB46" s="326"/>
      <c r="AC46" s="341"/>
      <c r="AD46" s="182"/>
      <c r="AE46" s="367"/>
      <c r="AF46" s="246"/>
      <c r="AG46" s="252"/>
      <c r="AH46" s="252"/>
      <c r="AI46" s="363"/>
      <c r="AJ46" s="246"/>
      <c r="AK46" s="392"/>
      <c r="AL46" s="326"/>
      <c r="AM46" s="341"/>
      <c r="AN46" s="182"/>
      <c r="AO46" s="367"/>
      <c r="AP46" s="246"/>
      <c r="AQ46" s="252"/>
      <c r="AR46" s="252"/>
      <c r="AS46" s="363"/>
      <c r="AT46" s="246"/>
      <c r="AU46" s="392"/>
      <c r="AV46" s="326"/>
      <c r="AW46" s="341"/>
      <c r="AX46" s="182"/>
      <c r="AY46" s="367"/>
      <c r="AZ46" s="246"/>
      <c r="BA46" s="252"/>
      <c r="BB46" s="252"/>
      <c r="BC46" s="363"/>
      <c r="BD46" s="246"/>
      <c r="BE46" s="392"/>
      <c r="BF46" s="326"/>
      <c r="BG46" s="341"/>
      <c r="BH46" s="182"/>
      <c r="BI46" s="367"/>
      <c r="BJ46" s="246"/>
      <c r="BK46" s="252"/>
      <c r="BL46" s="252"/>
      <c r="BM46" s="363"/>
      <c r="BN46" s="246"/>
      <c r="BO46" s="392"/>
      <c r="BP46" s="326"/>
      <c r="BQ46" s="341"/>
      <c r="BR46" s="182"/>
      <c r="BS46" s="367"/>
      <c r="BT46" s="246"/>
      <c r="BU46" s="252"/>
      <c r="BV46" s="252"/>
      <c r="BW46" s="363"/>
      <c r="BX46" s="246"/>
      <c r="BY46" s="392"/>
      <c r="BZ46" s="326"/>
    </row>
    <row r="47" spans="2:78" s="180" customFormat="1" ht="13.5" thickBot="1">
      <c r="B47" s="184"/>
      <c r="C47" s="250" t="s">
        <v>4</v>
      </c>
      <c r="D47" s="334"/>
      <c r="E47" s="327"/>
      <c r="F47" s="250"/>
      <c r="G47" s="253"/>
      <c r="H47" s="296"/>
      <c r="I47" s="296"/>
      <c r="J47" s="296"/>
      <c r="K47" s="328"/>
      <c r="L47" s="296"/>
      <c r="M47" s="296"/>
      <c r="N47" s="185"/>
      <c r="O47" s="296"/>
      <c r="P47" s="296"/>
      <c r="Q47" s="296"/>
      <c r="R47" s="296"/>
      <c r="S47" s="342"/>
      <c r="T47" s="186"/>
      <c r="U47" s="368"/>
      <c r="V47" s="296"/>
      <c r="W47" s="253"/>
      <c r="X47" s="253"/>
      <c r="Y47" s="364"/>
      <c r="Z47" s="296"/>
      <c r="AA47" s="393"/>
      <c r="AB47" s="328"/>
      <c r="AC47" s="342"/>
      <c r="AD47" s="186"/>
      <c r="AE47" s="368"/>
      <c r="AF47" s="296"/>
      <c r="AG47" s="253"/>
      <c r="AH47" s="253"/>
      <c r="AI47" s="364"/>
      <c r="AJ47" s="296"/>
      <c r="AK47" s="393"/>
      <c r="AL47" s="328"/>
      <c r="AM47" s="342"/>
      <c r="AN47" s="186"/>
      <c r="AO47" s="368"/>
      <c r="AP47" s="296"/>
      <c r="AQ47" s="253"/>
      <c r="AR47" s="253"/>
      <c r="AS47" s="364"/>
      <c r="AT47" s="296"/>
      <c r="AU47" s="393"/>
      <c r="AV47" s="328"/>
      <c r="AW47" s="342"/>
      <c r="AX47" s="186"/>
      <c r="AY47" s="368"/>
      <c r="AZ47" s="296"/>
      <c r="BA47" s="253"/>
      <c r="BB47" s="253"/>
      <c r="BC47" s="364"/>
      <c r="BD47" s="296"/>
      <c r="BE47" s="393"/>
      <c r="BF47" s="328"/>
      <c r="BG47" s="342"/>
      <c r="BH47" s="186"/>
      <c r="BI47" s="368"/>
      <c r="BJ47" s="296"/>
      <c r="BK47" s="253"/>
      <c r="BL47" s="253"/>
      <c r="BM47" s="364"/>
      <c r="BN47" s="296"/>
      <c r="BO47" s="393"/>
      <c r="BP47" s="328"/>
      <c r="BQ47" s="342"/>
      <c r="BR47" s="186"/>
      <c r="BS47" s="368"/>
      <c r="BT47" s="296"/>
      <c r="BU47" s="253"/>
      <c r="BV47" s="253"/>
      <c r="BW47" s="364"/>
      <c r="BX47" s="296"/>
      <c r="BY47" s="393"/>
      <c r="BZ47" s="328"/>
    </row>
    <row r="50" spans="3:78">
      <c r="C50" s="243" t="s">
        <v>67</v>
      </c>
      <c r="D50" s="224"/>
      <c r="E50" s="224"/>
      <c r="F50" s="224"/>
    </row>
    <row r="51" spans="3:78" ht="15">
      <c r="C51" s="175" t="s">
        <v>53</v>
      </c>
      <c r="D51" s="163"/>
      <c r="E51" s="163"/>
      <c r="F51" s="163"/>
      <c r="G51" s="242" t="s">
        <v>56</v>
      </c>
      <c r="H51" s="242"/>
      <c r="I51" s="242"/>
      <c r="J51" s="242"/>
      <c r="K51" s="242"/>
      <c r="L51" s="242"/>
      <c r="M51" s="242"/>
      <c r="O51" s="242"/>
      <c r="P51" s="242"/>
      <c r="Q51" s="242"/>
      <c r="R51" s="242"/>
      <c r="V51" s="242"/>
      <c r="W51" s="242"/>
      <c r="X51" s="242"/>
      <c r="Y51" s="242"/>
      <c r="Z51" s="242"/>
      <c r="AA51" s="242"/>
      <c r="AB51" s="242"/>
      <c r="AF51" s="242"/>
      <c r="AG51" s="242"/>
      <c r="AH51" s="242"/>
      <c r="AI51" s="242"/>
      <c r="AJ51" s="242"/>
      <c r="AK51" s="242"/>
      <c r="AL51" s="242"/>
      <c r="AP51" s="242"/>
      <c r="AQ51" s="242"/>
      <c r="AR51" s="242"/>
      <c r="AS51" s="242"/>
      <c r="AT51" s="242"/>
      <c r="AU51" s="242"/>
      <c r="AV51" s="242"/>
      <c r="AZ51" s="242"/>
      <c r="BA51" s="242"/>
      <c r="BB51" s="242"/>
      <c r="BC51" s="242"/>
      <c r="BD51" s="242"/>
      <c r="BE51" s="242"/>
      <c r="BF51" s="242"/>
      <c r="BJ51" s="242"/>
      <c r="BK51" s="242"/>
      <c r="BL51" s="242"/>
      <c r="BM51" s="242"/>
      <c r="BN51" s="242"/>
      <c r="BO51" s="242"/>
      <c r="BP51" s="242"/>
      <c r="BT51" s="242"/>
      <c r="BU51" s="242"/>
      <c r="BV51" s="242"/>
      <c r="BW51" s="242"/>
      <c r="BX51" s="242"/>
      <c r="BY51" s="242"/>
      <c r="BZ51" s="242"/>
    </row>
    <row r="52" spans="3:78" ht="15">
      <c r="C52" s="162" t="s">
        <v>54</v>
      </c>
      <c r="D52" s="163"/>
      <c r="E52" s="163"/>
      <c r="F52" s="163"/>
      <c r="G52" s="242" t="s">
        <v>57</v>
      </c>
      <c r="H52" s="242"/>
      <c r="I52" s="242"/>
      <c r="J52" s="242"/>
      <c r="K52" s="242"/>
      <c r="L52" s="242"/>
      <c r="M52" s="242"/>
      <c r="O52" s="242"/>
      <c r="P52" s="242"/>
      <c r="Q52" s="242"/>
      <c r="R52" s="242"/>
      <c r="V52" s="242"/>
      <c r="W52" s="242"/>
      <c r="X52" s="242"/>
      <c r="Y52" s="242"/>
      <c r="Z52" s="242"/>
      <c r="AA52" s="242"/>
      <c r="AB52" s="242"/>
      <c r="AF52" s="242"/>
      <c r="AG52" s="242"/>
      <c r="AH52" s="242"/>
      <c r="AI52" s="242"/>
      <c r="AJ52" s="242"/>
      <c r="AK52" s="242"/>
      <c r="AL52" s="242"/>
      <c r="AP52" s="242"/>
      <c r="AQ52" s="242"/>
      <c r="AR52" s="242"/>
      <c r="AS52" s="242"/>
      <c r="AT52" s="242"/>
      <c r="AU52" s="242"/>
      <c r="AV52" s="242"/>
      <c r="AZ52" s="242"/>
      <c r="BA52" s="242"/>
      <c r="BB52" s="242"/>
      <c r="BC52" s="242"/>
      <c r="BD52" s="242"/>
      <c r="BE52" s="242"/>
      <c r="BF52" s="242"/>
      <c r="BJ52" s="242"/>
      <c r="BK52" s="242"/>
      <c r="BL52" s="242"/>
      <c r="BM52" s="242"/>
      <c r="BN52" s="242"/>
      <c r="BO52" s="242"/>
      <c r="BP52" s="242"/>
      <c r="BT52" s="242"/>
      <c r="BU52" s="242"/>
      <c r="BV52" s="242"/>
      <c r="BW52" s="242"/>
      <c r="BX52" s="242"/>
      <c r="BY52" s="242"/>
      <c r="BZ52" s="242"/>
    </row>
    <row r="53" spans="3:78" ht="15">
      <c r="C53" s="162" t="s">
        <v>55</v>
      </c>
      <c r="D53" s="163"/>
      <c r="E53" s="163"/>
      <c r="F53" s="163"/>
      <c r="G53" s="242" t="s">
        <v>58</v>
      </c>
      <c r="H53" s="242"/>
      <c r="I53" s="242"/>
      <c r="J53" s="242"/>
      <c r="K53" s="242"/>
      <c r="L53" s="242"/>
      <c r="M53" s="242"/>
      <c r="O53" s="242"/>
      <c r="P53" s="242"/>
      <c r="Q53" s="242"/>
      <c r="R53" s="242"/>
      <c r="V53" s="242"/>
      <c r="W53" s="242"/>
      <c r="X53" s="242"/>
      <c r="Y53" s="242"/>
      <c r="Z53" s="242"/>
      <c r="AA53" s="242"/>
      <c r="AB53" s="242"/>
      <c r="AF53" s="242"/>
      <c r="AG53" s="242"/>
      <c r="AH53" s="242"/>
      <c r="AI53" s="242"/>
      <c r="AJ53" s="242"/>
      <c r="AK53" s="242"/>
      <c r="AL53" s="242"/>
      <c r="AP53" s="242"/>
      <c r="AQ53" s="242"/>
      <c r="AR53" s="242"/>
      <c r="AS53" s="242"/>
      <c r="AT53" s="242"/>
      <c r="AU53" s="242"/>
      <c r="AV53" s="242"/>
      <c r="AZ53" s="242"/>
      <c r="BA53" s="242"/>
      <c r="BB53" s="242"/>
      <c r="BC53" s="242"/>
      <c r="BD53" s="242"/>
      <c r="BE53" s="242"/>
      <c r="BF53" s="242"/>
      <c r="BJ53" s="242"/>
      <c r="BK53" s="242"/>
      <c r="BL53" s="242"/>
      <c r="BM53" s="242"/>
      <c r="BN53" s="242"/>
      <c r="BO53" s="242"/>
      <c r="BP53" s="242"/>
      <c r="BT53" s="242"/>
      <c r="BU53" s="242"/>
      <c r="BV53" s="242"/>
      <c r="BW53" s="242"/>
      <c r="BX53" s="242"/>
      <c r="BY53" s="242"/>
      <c r="BZ53" s="242"/>
    </row>
    <row r="54" spans="3:78" ht="15">
      <c r="C54" s="163" t="s">
        <v>65</v>
      </c>
      <c r="D54" s="163"/>
      <c r="E54" s="163"/>
      <c r="F54" s="163"/>
      <c r="G54" s="242" t="s">
        <v>66</v>
      </c>
      <c r="H54" s="242"/>
      <c r="I54" s="242"/>
      <c r="J54" s="242"/>
      <c r="K54" s="242"/>
      <c r="L54" s="242"/>
      <c r="M54" s="242"/>
      <c r="O54" s="242"/>
      <c r="P54" s="242"/>
      <c r="Q54" s="242"/>
      <c r="R54" s="242"/>
      <c r="V54" s="242"/>
      <c r="W54" s="242"/>
      <c r="X54" s="242"/>
      <c r="Y54" s="242"/>
      <c r="Z54" s="242"/>
      <c r="AA54" s="242"/>
      <c r="AB54" s="242"/>
      <c r="AF54" s="242"/>
      <c r="AG54" s="242"/>
      <c r="AH54" s="242"/>
      <c r="AI54" s="242"/>
      <c r="AJ54" s="242"/>
      <c r="AK54" s="242"/>
      <c r="AL54" s="242"/>
      <c r="AP54" s="242"/>
      <c r="AQ54" s="242"/>
      <c r="AR54" s="242"/>
      <c r="AS54" s="242"/>
      <c r="AT54" s="242"/>
      <c r="AU54" s="242"/>
      <c r="AV54" s="242"/>
      <c r="AZ54" s="242"/>
      <c r="BA54" s="242"/>
      <c r="BB54" s="242"/>
      <c r="BC54" s="242"/>
      <c r="BD54" s="242"/>
      <c r="BE54" s="242"/>
      <c r="BF54" s="242"/>
      <c r="BJ54" s="242"/>
      <c r="BK54" s="242"/>
      <c r="BL54" s="242"/>
      <c r="BM54" s="242"/>
      <c r="BN54" s="242"/>
      <c r="BO54" s="242"/>
      <c r="BP54" s="242"/>
      <c r="BT54" s="242"/>
      <c r="BU54" s="242"/>
      <c r="BV54" s="242"/>
      <c r="BW54" s="242"/>
      <c r="BX54" s="242"/>
      <c r="BY54" s="242"/>
      <c r="BZ54" s="242"/>
    </row>
  </sheetData>
  <mergeCells count="10">
    <mergeCell ref="AC6:AL6"/>
    <mergeCell ref="AM6:AV6"/>
    <mergeCell ref="AW6:BF6"/>
    <mergeCell ref="BG6:BP6"/>
    <mergeCell ref="BQ6:BZ6"/>
    <mergeCell ref="B3:G4"/>
    <mergeCell ref="D6:D7"/>
    <mergeCell ref="E6:K6"/>
    <mergeCell ref="L6:R6"/>
    <mergeCell ref="S6:AB6"/>
  </mergeCells>
  <dataValidations count="1">
    <dataValidation type="list" allowBlank="1" showInputMessage="1" showErrorMessage="1" sqref="D18:D28 D30:D42" xr:uid="{00000000-0002-0000-0400-000000000000}">
      <formula1>#REF!</formula1>
    </dataValidation>
  </dataValidations>
  <hyperlinks>
    <hyperlink ref="C1" location="TOC!A1" display="Retour à la table des matières" xr:uid="{00000000-0004-0000-0400-000000000000}"/>
    <hyperlink ref="G51" location="'Annexe 1 - CGSFE'!A1" display="'Annexe 1 - CGSFE'!A1" xr:uid="{00000000-0004-0000-0400-000001000000}"/>
    <hyperlink ref="G52" location="'Annexe 2 - CGAFE'!A1" display="'Annexe 2 - CGAFE'!A1" xr:uid="{00000000-0004-0000-0400-000002000000}"/>
    <hyperlink ref="G53" location="'Annexe 3 - CNG'!A1" display="'Annexe 3 - CNG'!A1" xr:uid="{00000000-0004-0000-0400-000003000000}"/>
    <hyperlink ref="G54" location="'T1B - CGSFE (Unitaire)'!A1" display="'T1B - CGSFE (Unitaire)'!A1" xr:uid="{00000000-0004-0000-0400-000004000000}"/>
  </hyperlink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CO153"/>
  <sheetViews>
    <sheetView showGridLines="0" zoomScale="80" zoomScaleNormal="80" zoomScaleSheetLayoutView="40" workbookViewId="0">
      <pane xSplit="4" ySplit="7" topLeftCell="E8" activePane="bottomRight" state="frozen"/>
      <selection pane="topRight" activeCell="D1" sqref="D1"/>
      <selection pane="bottomLeft" activeCell="A5" sqref="A5"/>
      <selection pane="bottomRight" activeCell="CG10" sqref="CG10"/>
    </sheetView>
  </sheetViews>
  <sheetFormatPr baseColWidth="10" defaultColWidth="8.7109375" defaultRowHeight="12.75" outlineLevelRow="1" outlineLevelCol="1"/>
  <cols>
    <col min="1" max="1" width="8.7109375" style="271"/>
    <col min="2" max="2" width="7.28515625" style="273" customWidth="1"/>
    <col min="3" max="3" width="50.42578125" style="273" customWidth="1"/>
    <col min="4" max="4" width="14.5703125" style="273" customWidth="1"/>
    <col min="5" max="5" width="14" style="273" customWidth="1"/>
    <col min="6" max="16" width="16.42578125" style="273" customWidth="1" outlineLevel="1"/>
    <col min="17" max="25" width="15" style="273" customWidth="1" outlineLevel="1"/>
    <col min="26" max="27" width="16.42578125" style="273" customWidth="1" outlineLevel="1"/>
    <col min="28" max="29" width="15" style="273" customWidth="1" outlineLevel="1"/>
    <col min="30" max="41" width="15" style="271" customWidth="1" outlineLevel="1"/>
    <col min="42" max="42" width="16.42578125" style="271" customWidth="1" outlineLevel="1"/>
    <col min="43" max="43" width="19" style="271" customWidth="1" outlineLevel="1"/>
    <col min="44" max="44" width="16.42578125" style="271" customWidth="1" outlineLevel="1"/>
    <col min="45" max="45" width="22" style="271" customWidth="1" outlineLevel="1"/>
    <col min="46" max="48" width="30.5703125" style="271" customWidth="1" outlineLevel="1"/>
    <col min="49" max="49" width="16.42578125" style="271" customWidth="1" outlineLevel="1"/>
    <col min="50" max="50" width="15" style="271" customWidth="1" outlineLevel="1" collapsed="1"/>
    <col min="51" max="52" width="15" style="271" customWidth="1" outlineLevel="1"/>
    <col min="53" max="53" width="16.42578125" style="271" customWidth="1" outlineLevel="1"/>
    <col min="54" max="54" width="19" style="271" customWidth="1" outlineLevel="1"/>
    <col min="55" max="55" width="16.42578125" style="271" customWidth="1" outlineLevel="1"/>
    <col min="56" max="56" width="22" style="271" customWidth="1" outlineLevel="1"/>
    <col min="57" max="59" width="30.5703125" style="271" customWidth="1" outlineLevel="1"/>
    <col min="60" max="60" width="16.42578125" style="271" customWidth="1" outlineLevel="1"/>
    <col min="61" max="61" width="15" style="271" customWidth="1" outlineLevel="1" collapsed="1"/>
    <col min="62" max="63" width="15" style="271" customWidth="1" outlineLevel="1"/>
    <col min="64" max="64" width="16.42578125" style="271" customWidth="1" outlineLevel="1"/>
    <col min="65" max="65" width="19" style="271" customWidth="1" outlineLevel="1"/>
    <col min="66" max="66" width="16.42578125" style="271" customWidth="1" outlineLevel="1"/>
    <col min="67" max="67" width="22" style="271" customWidth="1" outlineLevel="1"/>
    <col min="68" max="70" width="30.5703125" style="271" customWidth="1" outlineLevel="1"/>
    <col min="71" max="71" width="16.42578125" style="271" customWidth="1" outlineLevel="1"/>
    <col min="72" max="72" width="15" style="271" customWidth="1" outlineLevel="1" collapsed="1"/>
    <col min="73" max="74" width="15" style="271" customWidth="1" outlineLevel="1"/>
    <col min="75" max="75" width="16.42578125" style="271" customWidth="1" outlineLevel="1"/>
    <col min="76" max="76" width="19" style="271" customWidth="1" outlineLevel="1"/>
    <col min="77" max="77" width="16.42578125" style="271" customWidth="1" outlineLevel="1"/>
    <col min="78" max="78" width="22" style="271" customWidth="1" outlineLevel="1"/>
    <col min="79" max="81" width="30.5703125" style="271" customWidth="1" outlineLevel="1"/>
    <col min="82" max="82" width="16.42578125" style="271" customWidth="1" outlineLevel="1"/>
    <col min="83" max="83" width="15" style="271" customWidth="1" outlineLevel="1" collapsed="1"/>
    <col min="84" max="85" width="15" style="271" customWidth="1" outlineLevel="1"/>
    <col min="86" max="86" width="16.42578125" style="271" customWidth="1" outlineLevel="1"/>
    <col min="87" max="87" width="19" style="271" customWidth="1" outlineLevel="1"/>
    <col min="88" max="88" width="16.42578125" style="271" customWidth="1" outlineLevel="1"/>
    <col min="89" max="89" width="22" style="271" customWidth="1" outlineLevel="1"/>
    <col min="90" max="92" width="30.5703125" style="271" customWidth="1" outlineLevel="1"/>
    <col min="93" max="93" width="16.42578125" style="271" customWidth="1" outlineLevel="1"/>
    <col min="94" max="16384" width="8.7109375" style="271"/>
  </cols>
  <sheetData>
    <row r="1" spans="1:93" s="163" customFormat="1" ht="15">
      <c r="D1" s="240" t="s">
        <v>151</v>
      </c>
      <c r="E1" s="240"/>
      <c r="F1" s="240"/>
      <c r="G1" s="1316" t="s">
        <v>152</v>
      </c>
      <c r="H1" s="1317" t="s">
        <v>150</v>
      </c>
      <c r="AL1" s="271"/>
      <c r="AW1" s="271"/>
      <c r="BH1" s="271"/>
      <c r="BS1" s="271"/>
      <c r="CD1" s="271"/>
      <c r="CO1" s="271"/>
    </row>
    <row r="2" spans="1:93" s="163" customFormat="1" ht="15">
      <c r="D2" s="240"/>
      <c r="E2" s="240"/>
      <c r="F2" s="240"/>
      <c r="G2" s="240"/>
      <c r="AL2" s="271"/>
      <c r="AW2" s="271"/>
      <c r="BH2" s="271"/>
      <c r="BS2" s="271"/>
      <c r="CD2" s="271"/>
      <c r="CO2" s="271"/>
    </row>
    <row r="3" spans="1:93" s="207" customFormat="1" ht="18">
      <c r="A3" s="1034"/>
      <c r="C3" s="1456" t="s">
        <v>577</v>
      </c>
      <c r="D3" s="1456"/>
      <c r="E3" s="1456"/>
      <c r="F3" s="1456"/>
      <c r="G3" s="1456"/>
      <c r="H3" s="1456"/>
      <c r="I3" s="732"/>
      <c r="J3" s="732"/>
      <c r="K3" s="732"/>
      <c r="L3" s="732"/>
      <c r="M3" s="732"/>
      <c r="N3" s="732"/>
      <c r="O3" s="732"/>
      <c r="P3" s="732"/>
      <c r="Q3" s="348"/>
      <c r="R3" s="348"/>
      <c r="S3" s="348"/>
      <c r="T3" s="732"/>
      <c r="U3" s="732"/>
      <c r="V3" s="732"/>
      <c r="W3" s="732"/>
      <c r="X3" s="732"/>
      <c r="Y3" s="732"/>
      <c r="Z3" s="348"/>
      <c r="AA3" s="348"/>
      <c r="AE3" s="349"/>
      <c r="AF3" s="349"/>
      <c r="AG3" s="349"/>
      <c r="AH3" s="349"/>
      <c r="AI3" s="349"/>
      <c r="AJ3" s="349"/>
      <c r="AK3" s="732"/>
      <c r="AL3" s="545"/>
      <c r="AP3" s="349"/>
      <c r="AQ3" s="349"/>
      <c r="AR3" s="349"/>
      <c r="AS3" s="349"/>
      <c r="AT3" s="349"/>
      <c r="AU3" s="349"/>
      <c r="AV3" s="732"/>
      <c r="AW3" s="545"/>
      <c r="BA3" s="732"/>
      <c r="BB3" s="732"/>
      <c r="BC3" s="732"/>
      <c r="BD3" s="732"/>
      <c r="BE3" s="732"/>
      <c r="BF3" s="732"/>
      <c r="BG3" s="732"/>
      <c r="BH3" s="732"/>
      <c r="BL3" s="732"/>
      <c r="BM3" s="732"/>
      <c r="BN3" s="732"/>
      <c r="BO3" s="732"/>
      <c r="BP3" s="732"/>
      <c r="BQ3" s="732"/>
      <c r="BR3" s="732"/>
      <c r="BS3" s="732"/>
      <c r="BW3" s="732"/>
      <c r="BX3" s="732"/>
      <c r="BY3" s="732"/>
      <c r="BZ3" s="732"/>
      <c r="CA3" s="732"/>
      <c r="CB3" s="732"/>
      <c r="CC3" s="732"/>
      <c r="CD3" s="732"/>
      <c r="CH3" s="732"/>
      <c r="CI3" s="732"/>
      <c r="CJ3" s="732"/>
      <c r="CK3" s="732"/>
      <c r="CL3" s="732"/>
      <c r="CM3" s="732"/>
      <c r="CN3" s="732"/>
      <c r="CO3" s="732"/>
    </row>
    <row r="4" spans="1:93" s="207" customFormat="1" ht="18">
      <c r="A4" s="1034"/>
      <c r="C4" s="1456"/>
      <c r="D4" s="1456"/>
      <c r="E4" s="1456"/>
      <c r="F4" s="1456"/>
      <c r="G4" s="1456"/>
      <c r="H4" s="1456"/>
      <c r="I4" s="732"/>
      <c r="J4" s="732"/>
      <c r="K4" s="732"/>
      <c r="L4" s="732"/>
      <c r="M4" s="732"/>
      <c r="N4" s="732"/>
      <c r="O4" s="732"/>
      <c r="P4" s="732"/>
      <c r="Q4" s="348"/>
      <c r="R4" s="348"/>
      <c r="S4" s="348"/>
      <c r="T4" s="732"/>
      <c r="U4" s="732"/>
      <c r="V4" s="732"/>
      <c r="W4" s="732"/>
      <c r="X4" s="732"/>
      <c r="Y4" s="732"/>
      <c r="Z4" s="348"/>
      <c r="AA4" s="348"/>
      <c r="AE4" s="349"/>
      <c r="AF4" s="349"/>
      <c r="AG4" s="349"/>
      <c r="AH4" s="349"/>
      <c r="AI4" s="349"/>
      <c r="AJ4" s="349"/>
      <c r="AK4" s="732"/>
      <c r="AL4" s="545"/>
      <c r="AP4" s="349"/>
      <c r="AQ4" s="349"/>
      <c r="AR4" s="349"/>
      <c r="AS4" s="349"/>
      <c r="AT4" s="349"/>
      <c r="AU4" s="349"/>
      <c r="AV4" s="732"/>
      <c r="AW4" s="545"/>
      <c r="BA4" s="732"/>
      <c r="BB4" s="732"/>
      <c r="BC4" s="732"/>
      <c r="BD4" s="732"/>
      <c r="BE4" s="732"/>
      <c r="BF4" s="732"/>
      <c r="BG4" s="732"/>
      <c r="BH4" s="732"/>
      <c r="BL4" s="732"/>
      <c r="BM4" s="732"/>
      <c r="BN4" s="732"/>
      <c r="BO4" s="732"/>
      <c r="BP4" s="732"/>
      <c r="BQ4" s="732"/>
      <c r="BR4" s="732"/>
      <c r="BS4" s="732"/>
      <c r="BW4" s="732"/>
      <c r="BX4" s="732"/>
      <c r="BY4" s="732"/>
      <c r="BZ4" s="732"/>
      <c r="CA4" s="732"/>
      <c r="CB4" s="732"/>
      <c r="CC4" s="732"/>
      <c r="CD4" s="732"/>
      <c r="CH4" s="732"/>
      <c r="CI4" s="732"/>
      <c r="CJ4" s="732"/>
      <c r="CK4" s="732"/>
      <c r="CL4" s="732"/>
      <c r="CM4" s="732"/>
      <c r="CN4" s="732"/>
      <c r="CO4" s="732"/>
    </row>
    <row r="5" spans="1:93" s="273" customFormat="1" ht="18.75" customHeight="1" outlineLevel="1" thickBot="1">
      <c r="A5" s="1475"/>
      <c r="B5" s="1476"/>
      <c r="C5" s="1476"/>
      <c r="D5" s="1476"/>
      <c r="E5" s="1476"/>
      <c r="F5" s="1476"/>
      <c r="G5" s="1476"/>
      <c r="H5" s="1476"/>
      <c r="I5" s="1476"/>
      <c r="J5" s="1476"/>
      <c r="K5" s="1476"/>
      <c r="L5" s="1476"/>
      <c r="M5" s="1476"/>
      <c r="N5" s="1476"/>
      <c r="O5" s="1476"/>
      <c r="P5" s="1476"/>
      <c r="Q5" s="570"/>
      <c r="R5" s="570"/>
      <c r="S5" s="570"/>
      <c r="T5" s="570"/>
      <c r="U5" s="570"/>
      <c r="V5" s="570"/>
      <c r="W5" s="570"/>
      <c r="X5" s="570"/>
      <c r="Y5" s="570"/>
      <c r="Z5" s="570"/>
      <c r="AA5" s="570"/>
      <c r="AE5" s="570"/>
      <c r="AF5" s="570"/>
      <c r="AG5" s="570"/>
      <c r="AH5" s="570"/>
      <c r="AI5" s="570"/>
      <c r="AJ5" s="570"/>
      <c r="AK5" s="570"/>
      <c r="AL5" s="570"/>
      <c r="AP5" s="570"/>
      <c r="AQ5" s="570"/>
      <c r="AR5" s="570"/>
      <c r="AS5" s="570"/>
      <c r="AT5" s="570"/>
      <c r="AU5" s="570"/>
      <c r="AV5" s="570"/>
      <c r="AW5" s="570"/>
      <c r="BA5" s="570"/>
      <c r="BB5" s="570"/>
      <c r="BC5" s="570"/>
      <c r="BD5" s="570"/>
      <c r="BE5" s="570"/>
      <c r="BF5" s="570"/>
      <c r="BG5" s="570"/>
      <c r="BH5" s="570"/>
      <c r="BL5" s="570"/>
      <c r="BM5" s="570"/>
      <c r="BN5" s="570"/>
      <c r="BO5" s="570"/>
      <c r="BP5" s="570"/>
      <c r="BQ5" s="570"/>
      <c r="BR5" s="570"/>
      <c r="BS5" s="570"/>
      <c r="BW5" s="570"/>
      <c r="BX5" s="570"/>
      <c r="BY5" s="570"/>
      <c r="BZ5" s="570"/>
      <c r="CA5" s="570"/>
      <c r="CB5" s="570"/>
      <c r="CC5" s="570"/>
      <c r="CD5" s="570"/>
      <c r="CH5" s="570"/>
      <c r="CI5" s="570"/>
      <c r="CJ5" s="570"/>
      <c r="CK5" s="570"/>
      <c r="CL5" s="570"/>
      <c r="CM5" s="570"/>
      <c r="CN5" s="570"/>
      <c r="CO5" s="570"/>
    </row>
    <row r="6" spans="1:93" s="171" customFormat="1" ht="21.6" customHeight="1" thickBot="1">
      <c r="C6" s="283"/>
      <c r="D6" s="284"/>
      <c r="E6" s="1467" t="s">
        <v>578</v>
      </c>
      <c r="F6" s="1469" t="s">
        <v>154</v>
      </c>
      <c r="G6" s="1470"/>
      <c r="H6" s="1470"/>
      <c r="I6" s="1470"/>
      <c r="J6" s="1470"/>
      <c r="K6" s="1470"/>
      <c r="L6" s="1470"/>
      <c r="M6" s="1470"/>
      <c r="N6" s="1470"/>
      <c r="O6" s="1470"/>
      <c r="P6" s="1471"/>
      <c r="Q6" s="1472" t="s">
        <v>358</v>
      </c>
      <c r="R6" s="1472"/>
      <c r="S6" s="1472"/>
      <c r="T6" s="1472"/>
      <c r="U6" s="1472"/>
      <c r="V6" s="1472"/>
      <c r="W6" s="1472"/>
      <c r="X6" s="1472"/>
      <c r="Y6" s="1472"/>
      <c r="Z6" s="1472"/>
      <c r="AA6" s="1472"/>
      <c r="AB6" s="1473" t="s">
        <v>359</v>
      </c>
      <c r="AC6" s="1472"/>
      <c r="AD6" s="1472"/>
      <c r="AE6" s="1472"/>
      <c r="AF6" s="1472"/>
      <c r="AG6" s="1472"/>
      <c r="AH6" s="1472"/>
      <c r="AI6" s="1472"/>
      <c r="AJ6" s="1472"/>
      <c r="AK6" s="1472"/>
      <c r="AL6" s="1474"/>
      <c r="AM6" s="1465" t="s">
        <v>360</v>
      </c>
      <c r="AN6" s="1465"/>
      <c r="AO6" s="1465"/>
      <c r="AP6" s="1465"/>
      <c r="AQ6" s="1465"/>
      <c r="AR6" s="1465"/>
      <c r="AS6" s="1465"/>
      <c r="AT6" s="1465"/>
      <c r="AU6" s="1465"/>
      <c r="AV6" s="1465"/>
      <c r="AW6" s="1466"/>
      <c r="AX6" s="1465" t="s">
        <v>361</v>
      </c>
      <c r="AY6" s="1465"/>
      <c r="AZ6" s="1465"/>
      <c r="BA6" s="1465"/>
      <c r="BB6" s="1465"/>
      <c r="BC6" s="1465"/>
      <c r="BD6" s="1465"/>
      <c r="BE6" s="1465"/>
      <c r="BF6" s="1465"/>
      <c r="BG6" s="1465"/>
      <c r="BH6" s="1466"/>
      <c r="BI6" s="1464" t="s">
        <v>362</v>
      </c>
      <c r="BJ6" s="1465"/>
      <c r="BK6" s="1465"/>
      <c r="BL6" s="1465"/>
      <c r="BM6" s="1465"/>
      <c r="BN6" s="1465"/>
      <c r="BO6" s="1465"/>
      <c r="BP6" s="1465"/>
      <c r="BQ6" s="1465"/>
      <c r="BR6" s="1465"/>
      <c r="BS6" s="1466"/>
      <c r="BT6" s="1464" t="s">
        <v>363</v>
      </c>
      <c r="BU6" s="1465"/>
      <c r="BV6" s="1465"/>
      <c r="BW6" s="1465"/>
      <c r="BX6" s="1465"/>
      <c r="BY6" s="1465"/>
      <c r="BZ6" s="1465"/>
      <c r="CA6" s="1465"/>
      <c r="CB6" s="1465"/>
      <c r="CC6" s="1465"/>
      <c r="CD6" s="1466"/>
      <c r="CE6" s="1464" t="s">
        <v>364</v>
      </c>
      <c r="CF6" s="1465"/>
      <c r="CG6" s="1465"/>
      <c r="CH6" s="1465"/>
      <c r="CI6" s="1465"/>
      <c r="CJ6" s="1465"/>
      <c r="CK6" s="1465"/>
      <c r="CL6" s="1465"/>
      <c r="CM6" s="1465"/>
      <c r="CN6" s="1465"/>
      <c r="CO6" s="1466"/>
    </row>
    <row r="7" spans="1:93" s="171" customFormat="1" ht="64.5" customHeight="1" thickBot="1">
      <c r="C7" s="172"/>
      <c r="D7" s="285"/>
      <c r="E7" s="1468"/>
      <c r="F7" s="748" t="s">
        <v>162</v>
      </c>
      <c r="G7" s="749" t="s">
        <v>163</v>
      </c>
      <c r="H7" s="749" t="s">
        <v>164</v>
      </c>
      <c r="I7" s="745" t="s">
        <v>166</v>
      </c>
      <c r="J7" s="745" t="s">
        <v>167</v>
      </c>
      <c r="K7" s="746" t="s">
        <v>168</v>
      </c>
      <c r="L7" s="745" t="s">
        <v>169</v>
      </c>
      <c r="M7" s="745" t="s">
        <v>170</v>
      </c>
      <c r="N7" s="746" t="s">
        <v>171</v>
      </c>
      <c r="O7" s="746" t="s">
        <v>125</v>
      </c>
      <c r="P7" s="755" t="s">
        <v>164</v>
      </c>
      <c r="Q7" s="751" t="s">
        <v>162</v>
      </c>
      <c r="R7" s="752" t="s">
        <v>163</v>
      </c>
      <c r="S7" s="752" t="s">
        <v>164</v>
      </c>
      <c r="T7" s="753" t="s">
        <v>166</v>
      </c>
      <c r="U7" s="753" t="s">
        <v>167</v>
      </c>
      <c r="V7" s="754" t="s">
        <v>168</v>
      </c>
      <c r="W7" s="753" t="s">
        <v>169</v>
      </c>
      <c r="X7" s="753" t="s">
        <v>170</v>
      </c>
      <c r="Y7" s="754" t="s">
        <v>171</v>
      </c>
      <c r="Z7" s="754" t="s">
        <v>125</v>
      </c>
      <c r="AA7" s="755" t="s">
        <v>164</v>
      </c>
      <c r="AB7" s="751" t="s">
        <v>162</v>
      </c>
      <c r="AC7" s="752" t="s">
        <v>163</v>
      </c>
      <c r="AD7" s="752" t="s">
        <v>164</v>
      </c>
      <c r="AE7" s="753" t="s">
        <v>166</v>
      </c>
      <c r="AF7" s="753" t="s">
        <v>167</v>
      </c>
      <c r="AG7" s="754" t="s">
        <v>168</v>
      </c>
      <c r="AH7" s="753" t="s">
        <v>169</v>
      </c>
      <c r="AI7" s="753" t="s">
        <v>170</v>
      </c>
      <c r="AJ7" s="754" t="s">
        <v>171</v>
      </c>
      <c r="AK7" s="754" t="s">
        <v>125</v>
      </c>
      <c r="AL7" s="1027" t="s">
        <v>164</v>
      </c>
      <c r="AM7" s="739" t="s">
        <v>162</v>
      </c>
      <c r="AN7" s="739" t="s">
        <v>163</v>
      </c>
      <c r="AO7" s="739" t="s">
        <v>164</v>
      </c>
      <c r="AP7" s="740" t="s">
        <v>166</v>
      </c>
      <c r="AQ7" s="740" t="s">
        <v>167</v>
      </c>
      <c r="AR7" s="741" t="s">
        <v>168</v>
      </c>
      <c r="AS7" s="740" t="s">
        <v>169</v>
      </c>
      <c r="AT7" s="740" t="s">
        <v>170</v>
      </c>
      <c r="AU7" s="741" t="s">
        <v>171</v>
      </c>
      <c r="AV7" s="741" t="s">
        <v>125</v>
      </c>
      <c r="AW7" s="742" t="s">
        <v>164</v>
      </c>
      <c r="AX7" s="739" t="s">
        <v>162</v>
      </c>
      <c r="AY7" s="739" t="s">
        <v>163</v>
      </c>
      <c r="AZ7" s="739" t="s">
        <v>164</v>
      </c>
      <c r="BA7" s="740" t="s">
        <v>166</v>
      </c>
      <c r="BB7" s="740" t="s">
        <v>167</v>
      </c>
      <c r="BC7" s="741" t="s">
        <v>168</v>
      </c>
      <c r="BD7" s="740" t="s">
        <v>169</v>
      </c>
      <c r="BE7" s="740" t="s">
        <v>170</v>
      </c>
      <c r="BF7" s="741" t="s">
        <v>171</v>
      </c>
      <c r="BG7" s="741" t="s">
        <v>125</v>
      </c>
      <c r="BH7" s="742" t="s">
        <v>164</v>
      </c>
      <c r="BI7" s="739" t="s">
        <v>162</v>
      </c>
      <c r="BJ7" s="739" t="s">
        <v>163</v>
      </c>
      <c r="BK7" s="739" t="s">
        <v>164</v>
      </c>
      <c r="BL7" s="740" t="s">
        <v>166</v>
      </c>
      <c r="BM7" s="740" t="s">
        <v>167</v>
      </c>
      <c r="BN7" s="741" t="s">
        <v>168</v>
      </c>
      <c r="BO7" s="740" t="s">
        <v>169</v>
      </c>
      <c r="BP7" s="740" t="s">
        <v>170</v>
      </c>
      <c r="BQ7" s="741" t="s">
        <v>171</v>
      </c>
      <c r="BR7" s="741" t="s">
        <v>125</v>
      </c>
      <c r="BS7" s="742" t="s">
        <v>164</v>
      </c>
      <c r="BT7" s="739" t="s">
        <v>162</v>
      </c>
      <c r="BU7" s="739" t="s">
        <v>163</v>
      </c>
      <c r="BV7" s="739" t="s">
        <v>164</v>
      </c>
      <c r="BW7" s="740" t="s">
        <v>166</v>
      </c>
      <c r="BX7" s="740" t="s">
        <v>167</v>
      </c>
      <c r="BY7" s="741" t="s">
        <v>168</v>
      </c>
      <c r="BZ7" s="740" t="s">
        <v>169</v>
      </c>
      <c r="CA7" s="740" t="s">
        <v>170</v>
      </c>
      <c r="CB7" s="741" t="s">
        <v>171</v>
      </c>
      <c r="CC7" s="741" t="s">
        <v>125</v>
      </c>
      <c r="CD7" s="742" t="s">
        <v>164</v>
      </c>
      <c r="CE7" s="739" t="s">
        <v>162</v>
      </c>
      <c r="CF7" s="739" t="s">
        <v>163</v>
      </c>
      <c r="CG7" s="739" t="s">
        <v>164</v>
      </c>
      <c r="CH7" s="740" t="s">
        <v>166</v>
      </c>
      <c r="CI7" s="740" t="s">
        <v>167</v>
      </c>
      <c r="CJ7" s="741" t="s">
        <v>168</v>
      </c>
      <c r="CK7" s="740" t="s">
        <v>169</v>
      </c>
      <c r="CL7" s="740" t="s">
        <v>170</v>
      </c>
      <c r="CM7" s="741" t="s">
        <v>171</v>
      </c>
      <c r="CN7" s="741" t="s">
        <v>125</v>
      </c>
      <c r="CO7" s="742" t="s">
        <v>164</v>
      </c>
    </row>
    <row r="8" spans="1:93" s="171" customFormat="1">
      <c r="C8" s="173"/>
      <c r="D8" s="383" t="s">
        <v>579</v>
      </c>
      <c r="E8" s="286"/>
      <c r="F8" s="747"/>
      <c r="G8" s="733"/>
      <c r="H8" s="734"/>
      <c r="I8" s="312"/>
      <c r="J8" s="735"/>
      <c r="K8" s="735"/>
      <c r="L8" s="736"/>
      <c r="M8" s="312"/>
      <c r="N8" s="737"/>
      <c r="O8" s="312"/>
      <c r="P8" s="738"/>
      <c r="Q8" s="1015"/>
      <c r="R8" s="1016"/>
      <c r="S8" s="1017"/>
      <c r="T8" s="312"/>
      <c r="U8" s="735"/>
      <c r="V8" s="735"/>
      <c r="W8" s="736"/>
      <c r="X8" s="312"/>
      <c r="Y8" s="737"/>
      <c r="Z8" s="312"/>
      <c r="AA8" s="738"/>
      <c r="AB8" s="1028"/>
      <c r="AC8" s="750"/>
      <c r="AD8" s="734"/>
      <c r="AE8" s="312"/>
      <c r="AF8" s="735"/>
      <c r="AG8" s="735"/>
      <c r="AH8" s="736"/>
      <c r="AI8" s="312"/>
      <c r="AJ8" s="737"/>
      <c r="AK8" s="312"/>
      <c r="AL8" s="1029"/>
      <c r="AM8" s="1022"/>
      <c r="AN8" s="1022"/>
      <c r="AO8" s="1017"/>
      <c r="AP8" s="1023"/>
      <c r="AQ8" s="1024"/>
      <c r="AR8" s="1025"/>
      <c r="AS8" s="1023"/>
      <c r="AT8" s="1024"/>
      <c r="AU8" s="1025"/>
      <c r="AV8" s="1025"/>
      <c r="AW8" s="738"/>
      <c r="AX8" s="1022"/>
      <c r="AY8" s="1022"/>
      <c r="AZ8" s="1017"/>
      <c r="BA8" s="1023"/>
      <c r="BB8" s="1024"/>
      <c r="BC8" s="1025"/>
      <c r="BD8" s="1023"/>
      <c r="BE8" s="1024"/>
      <c r="BF8" s="1025"/>
      <c r="BG8" s="1025"/>
      <c r="BH8" s="738"/>
      <c r="BI8" s="1022"/>
      <c r="BJ8" s="1022"/>
      <c r="BK8" s="1017"/>
      <c r="BL8" s="1023"/>
      <c r="BM8" s="1024"/>
      <c r="BN8" s="1025"/>
      <c r="BO8" s="1023"/>
      <c r="BP8" s="1024"/>
      <c r="BQ8" s="1025"/>
      <c r="BR8" s="1025"/>
      <c r="BS8" s="738"/>
      <c r="BT8" s="1022"/>
      <c r="BU8" s="1022"/>
      <c r="BV8" s="1017"/>
      <c r="BW8" s="1023"/>
      <c r="BX8" s="1024"/>
      <c r="BY8" s="1025"/>
      <c r="BZ8" s="1023"/>
      <c r="CA8" s="1024"/>
      <c r="CB8" s="1025"/>
      <c r="CC8" s="1025"/>
      <c r="CD8" s="738"/>
      <c r="CE8" s="1022"/>
      <c r="CF8" s="1022"/>
      <c r="CG8" s="1017"/>
      <c r="CH8" s="1023"/>
      <c r="CI8" s="1024"/>
      <c r="CJ8" s="1025"/>
      <c r="CK8" s="1023"/>
      <c r="CL8" s="1024"/>
      <c r="CM8" s="1025"/>
      <c r="CN8" s="1025"/>
      <c r="CO8" s="738"/>
    </row>
    <row r="9" spans="1:93" s="171" customFormat="1" ht="21" customHeight="1">
      <c r="A9" s="171">
        <v>1</v>
      </c>
      <c r="C9" s="351" t="s">
        <v>522</v>
      </c>
      <c r="D9" s="175" t="s">
        <v>521</v>
      </c>
      <c r="E9" s="565" t="e">
        <f>#REF!</f>
        <v>#REF!</v>
      </c>
      <c r="F9" s="674"/>
      <c r="G9" s="675"/>
      <c r="H9" s="676"/>
      <c r="I9" s="564"/>
      <c r="J9" s="571"/>
      <c r="K9" s="258"/>
      <c r="L9" s="564"/>
      <c r="M9" s="571"/>
      <c r="N9" s="258"/>
      <c r="O9" s="564"/>
      <c r="P9" s="338"/>
      <c r="Q9" s="674"/>
      <c r="R9" s="675"/>
      <c r="S9" s="676"/>
      <c r="T9" s="564"/>
      <c r="U9" s="571"/>
      <c r="V9" s="258"/>
      <c r="W9" s="564"/>
      <c r="X9" s="571"/>
      <c r="Y9" s="258"/>
      <c r="Z9" s="571"/>
      <c r="AA9" s="338"/>
      <c r="AB9" s="674"/>
      <c r="AC9" s="675"/>
      <c r="AD9" s="676"/>
      <c r="AE9" s="868"/>
      <c r="AF9" s="869"/>
      <c r="AG9" s="258"/>
      <c r="AH9" s="868"/>
      <c r="AI9" s="869"/>
      <c r="AJ9" s="258"/>
      <c r="AK9" s="876"/>
      <c r="AL9" s="365"/>
      <c r="AM9" s="675"/>
      <c r="AN9" s="675"/>
      <c r="AO9" s="676"/>
      <c r="AP9" s="870"/>
      <c r="AQ9" s="571"/>
      <c r="AR9" s="389"/>
      <c r="AS9" s="870"/>
      <c r="AT9" s="571"/>
      <c r="AU9" s="389"/>
      <c r="AV9" s="876"/>
      <c r="AW9" s="338"/>
      <c r="AX9" s="675"/>
      <c r="AY9" s="675"/>
      <c r="AZ9" s="1239"/>
      <c r="BA9" s="870"/>
      <c r="BB9" s="571"/>
      <c r="BC9" s="389"/>
      <c r="BD9" s="870"/>
      <c r="BE9" s="571"/>
      <c r="BF9" s="389"/>
      <c r="BG9" s="876"/>
      <c r="BH9" s="338"/>
      <c r="BI9" s="675"/>
      <c r="BJ9" s="675"/>
      <c r="BK9" s="676"/>
      <c r="BL9" s="870"/>
      <c r="BM9" s="571"/>
      <c r="BN9" s="389"/>
      <c r="BO9" s="870"/>
      <c r="BP9" s="571"/>
      <c r="BQ9" s="389"/>
      <c r="BR9" s="876"/>
      <c r="BS9" s="338"/>
      <c r="BT9" s="675"/>
      <c r="BU9" s="675"/>
      <c r="BV9" s="1239"/>
      <c r="BW9" s="870"/>
      <c r="BX9" s="571"/>
      <c r="BY9" s="389"/>
      <c r="BZ9" s="870"/>
      <c r="CA9" s="571"/>
      <c r="CB9" s="389"/>
      <c r="CC9" s="876"/>
      <c r="CD9" s="338"/>
      <c r="CE9" s="675"/>
      <c r="CF9" s="675"/>
      <c r="CG9" s="1239"/>
      <c r="CH9" s="870"/>
      <c r="CI9" s="571"/>
      <c r="CJ9" s="389"/>
      <c r="CK9" s="870"/>
      <c r="CL9" s="571"/>
      <c r="CM9" s="389"/>
      <c r="CN9" s="876"/>
      <c r="CO9" s="338"/>
    </row>
    <row r="10" spans="1:93" s="171" customFormat="1" ht="21" customHeight="1">
      <c r="A10" s="171">
        <v>1</v>
      </c>
      <c r="C10" s="178"/>
      <c r="D10" s="162" t="s">
        <v>557</v>
      </c>
      <c r="E10" s="566"/>
      <c r="F10" s="674"/>
      <c r="G10" s="675"/>
      <c r="H10" s="677"/>
      <c r="I10" s="564"/>
      <c r="J10" s="571"/>
      <c r="K10" s="258"/>
      <c r="L10" s="564"/>
      <c r="M10" s="571"/>
      <c r="N10" s="258"/>
      <c r="O10" s="564"/>
      <c r="P10" s="338"/>
      <c r="Q10" s="674"/>
      <c r="R10" s="675"/>
      <c r="S10" s="677"/>
      <c r="T10" s="564"/>
      <c r="U10" s="571"/>
      <c r="V10" s="258"/>
      <c r="W10" s="564"/>
      <c r="X10" s="571"/>
      <c r="Y10" s="258"/>
      <c r="Z10" s="571"/>
      <c r="AA10" s="338"/>
      <c r="AB10" s="674"/>
      <c r="AC10" s="675"/>
      <c r="AD10" s="677"/>
      <c r="AE10" s="870"/>
      <c r="AF10" s="571"/>
      <c r="AG10" s="258"/>
      <c r="AH10" s="870"/>
      <c r="AI10" s="571"/>
      <c r="AJ10" s="258"/>
      <c r="AK10" s="877"/>
      <c r="AL10" s="365"/>
      <c r="AM10" s="675"/>
      <c r="AN10" s="675"/>
      <c r="AO10" s="677"/>
      <c r="AP10" s="870"/>
      <c r="AQ10" s="571"/>
      <c r="AR10" s="389"/>
      <c r="AS10" s="870"/>
      <c r="AT10" s="571"/>
      <c r="AU10" s="389"/>
      <c r="AV10" s="877"/>
      <c r="AW10" s="338"/>
      <c r="AX10" s="675"/>
      <c r="AY10" s="675"/>
      <c r="AZ10" s="1240"/>
      <c r="BA10" s="870"/>
      <c r="BB10" s="571"/>
      <c r="BC10" s="389"/>
      <c r="BD10" s="870"/>
      <c r="BE10" s="571"/>
      <c r="BF10" s="389"/>
      <c r="BG10" s="877"/>
      <c r="BH10" s="338"/>
      <c r="BI10" s="675"/>
      <c r="BJ10" s="675"/>
      <c r="BK10" s="677"/>
      <c r="BL10" s="870"/>
      <c r="BM10" s="571"/>
      <c r="BN10" s="389"/>
      <c r="BO10" s="870"/>
      <c r="BP10" s="571"/>
      <c r="BQ10" s="389"/>
      <c r="BR10" s="877"/>
      <c r="BS10" s="338"/>
      <c r="BT10" s="675"/>
      <c r="BU10" s="675"/>
      <c r="BV10" s="1240"/>
      <c r="BW10" s="870"/>
      <c r="BX10" s="571"/>
      <c r="BY10" s="389"/>
      <c r="BZ10" s="870"/>
      <c r="CA10" s="571"/>
      <c r="CB10" s="389"/>
      <c r="CC10" s="877"/>
      <c r="CD10" s="338"/>
      <c r="CE10" s="675"/>
      <c r="CF10" s="675"/>
      <c r="CG10" s="1240"/>
      <c r="CH10" s="870"/>
      <c r="CI10" s="571"/>
      <c r="CJ10" s="389"/>
      <c r="CK10" s="870"/>
      <c r="CL10" s="571"/>
      <c r="CM10" s="389"/>
      <c r="CN10" s="877"/>
      <c r="CO10" s="338"/>
    </row>
    <row r="11" spans="1:93" s="171" customFormat="1" ht="21" customHeight="1">
      <c r="A11" s="171">
        <v>1</v>
      </c>
      <c r="C11" s="178"/>
      <c r="D11" s="162" t="s">
        <v>558</v>
      </c>
      <c r="E11" s="566"/>
      <c r="F11" s="674"/>
      <c r="G11" s="675"/>
      <c r="H11" s="677"/>
      <c r="I11" s="564"/>
      <c r="J11" s="571"/>
      <c r="K11" s="258"/>
      <c r="L11" s="564"/>
      <c r="M11" s="571"/>
      <c r="N11" s="258"/>
      <c r="O11" s="564"/>
      <c r="P11" s="338"/>
      <c r="Q11" s="674"/>
      <c r="R11" s="675"/>
      <c r="S11" s="677"/>
      <c r="T11" s="564"/>
      <c r="U11" s="571"/>
      <c r="V11" s="258"/>
      <c r="W11" s="564"/>
      <c r="X11" s="571"/>
      <c r="Y11" s="258"/>
      <c r="Z11" s="571"/>
      <c r="AA11" s="338"/>
      <c r="AB11" s="674"/>
      <c r="AC11" s="675"/>
      <c r="AD11" s="677"/>
      <c r="AE11" s="870"/>
      <c r="AF11" s="571"/>
      <c r="AG11" s="258"/>
      <c r="AH11" s="870"/>
      <c r="AI11" s="571"/>
      <c r="AJ11" s="258"/>
      <c r="AK11" s="877"/>
      <c r="AL11" s="365"/>
      <c r="AM11" s="675"/>
      <c r="AN11" s="675"/>
      <c r="AO11" s="677"/>
      <c r="AP11" s="870"/>
      <c r="AQ11" s="571"/>
      <c r="AR11" s="389"/>
      <c r="AS11" s="870"/>
      <c r="AT11" s="571"/>
      <c r="AU11" s="389"/>
      <c r="AV11" s="877"/>
      <c r="AW11" s="338"/>
      <c r="AX11" s="675"/>
      <c r="AY11" s="675"/>
      <c r="AZ11" s="1240"/>
      <c r="BA11" s="870"/>
      <c r="BB11" s="571"/>
      <c r="BC11" s="389"/>
      <c r="BD11" s="870"/>
      <c r="BE11" s="571"/>
      <c r="BF11" s="389"/>
      <c r="BG11" s="877"/>
      <c r="BH11" s="338"/>
      <c r="BI11" s="675"/>
      <c r="BJ11" s="675"/>
      <c r="BK11" s="677"/>
      <c r="BL11" s="870"/>
      <c r="BM11" s="571"/>
      <c r="BN11" s="389"/>
      <c r="BO11" s="870"/>
      <c r="BP11" s="571"/>
      <c r="BQ11" s="389"/>
      <c r="BR11" s="877"/>
      <c r="BS11" s="338"/>
      <c r="BT11" s="675"/>
      <c r="BU11" s="675"/>
      <c r="BV11" s="1240"/>
      <c r="BW11" s="870"/>
      <c r="BX11" s="571"/>
      <c r="BY11" s="389"/>
      <c r="BZ11" s="870"/>
      <c r="CA11" s="571"/>
      <c r="CB11" s="389"/>
      <c r="CC11" s="877"/>
      <c r="CD11" s="338"/>
      <c r="CE11" s="675"/>
      <c r="CF11" s="675"/>
      <c r="CG11" s="1240"/>
      <c r="CH11" s="870"/>
      <c r="CI11" s="571"/>
      <c r="CJ11" s="389"/>
      <c r="CK11" s="870"/>
      <c r="CL11" s="571"/>
      <c r="CM11" s="389"/>
      <c r="CN11" s="877"/>
      <c r="CO11" s="338"/>
    </row>
    <row r="12" spans="1:93" s="171" customFormat="1" ht="21" customHeight="1">
      <c r="A12" s="171">
        <v>1</v>
      </c>
      <c r="C12" s="352"/>
      <c r="D12" s="427" t="s">
        <v>580</v>
      </c>
      <c r="E12" s="567"/>
      <c r="F12" s="678"/>
      <c r="G12" s="679"/>
      <c r="H12" s="680"/>
      <c r="I12" s="428"/>
      <c r="J12" s="429"/>
      <c r="K12" s="429"/>
      <c r="L12" s="428"/>
      <c r="M12" s="429"/>
      <c r="N12" s="429"/>
      <c r="O12" s="429"/>
      <c r="P12" s="826"/>
      <c r="Q12" s="678"/>
      <c r="R12" s="679"/>
      <c r="S12" s="680"/>
      <c r="T12" s="428"/>
      <c r="U12" s="429"/>
      <c r="V12" s="429"/>
      <c r="W12" s="428"/>
      <c r="X12" s="429"/>
      <c r="Y12" s="429"/>
      <c r="Z12" s="428"/>
      <c r="AA12" s="826"/>
      <c r="AB12" s="678"/>
      <c r="AC12" s="679"/>
      <c r="AD12" s="680"/>
      <c r="AE12" s="430"/>
      <c r="AF12" s="429"/>
      <c r="AG12" s="429"/>
      <c r="AH12" s="430"/>
      <c r="AI12" s="429"/>
      <c r="AJ12" s="429"/>
      <c r="AK12" s="431"/>
      <c r="AL12" s="1030"/>
      <c r="AM12" s="679"/>
      <c r="AN12" s="679"/>
      <c r="AO12" s="680"/>
      <c r="AP12" s="430"/>
      <c r="AQ12" s="429"/>
      <c r="AR12" s="431"/>
      <c r="AS12" s="430"/>
      <c r="AT12" s="429"/>
      <c r="AU12" s="431"/>
      <c r="AV12" s="431"/>
      <c r="AW12" s="875"/>
      <c r="AX12" s="679"/>
      <c r="AY12" s="679"/>
      <c r="AZ12" s="1241"/>
      <c r="BA12" s="430"/>
      <c r="BB12" s="429"/>
      <c r="BC12" s="431"/>
      <c r="BD12" s="430"/>
      <c r="BE12" s="429"/>
      <c r="BF12" s="431"/>
      <c r="BG12" s="431"/>
      <c r="BH12" s="875"/>
      <c r="BI12" s="679"/>
      <c r="BJ12" s="679"/>
      <c r="BK12" s="680"/>
      <c r="BL12" s="430"/>
      <c r="BM12" s="429"/>
      <c r="BN12" s="431"/>
      <c r="BO12" s="430"/>
      <c r="BP12" s="429"/>
      <c r="BQ12" s="431"/>
      <c r="BR12" s="431"/>
      <c r="BS12" s="875"/>
      <c r="BT12" s="679"/>
      <c r="BU12" s="679"/>
      <c r="BV12" s="1241"/>
      <c r="BW12" s="430"/>
      <c r="BX12" s="429"/>
      <c r="BY12" s="431"/>
      <c r="BZ12" s="430"/>
      <c r="CA12" s="429"/>
      <c r="CB12" s="431"/>
      <c r="CC12" s="431"/>
      <c r="CD12" s="875"/>
      <c r="CE12" s="679"/>
      <c r="CF12" s="679"/>
      <c r="CG12" s="1241"/>
      <c r="CH12" s="430"/>
      <c r="CI12" s="429"/>
      <c r="CJ12" s="431"/>
      <c r="CK12" s="430"/>
      <c r="CL12" s="429"/>
      <c r="CM12" s="431"/>
      <c r="CN12" s="431"/>
      <c r="CO12" s="875"/>
    </row>
    <row r="13" spans="1:93" s="171" customFormat="1" ht="21" customHeight="1">
      <c r="A13" s="171">
        <v>2</v>
      </c>
      <c r="C13" s="351" t="s">
        <v>524</v>
      </c>
      <c r="D13" s="162" t="s">
        <v>521</v>
      </c>
      <c r="E13" s="565" t="e">
        <f>#REF!</f>
        <v>#REF!</v>
      </c>
      <c r="F13" s="674"/>
      <c r="G13" s="675"/>
      <c r="H13" s="676"/>
      <c r="I13" s="564"/>
      <c r="J13" s="571"/>
      <c r="K13" s="258"/>
      <c r="L13" s="564"/>
      <c r="M13" s="571"/>
      <c r="N13" s="258"/>
      <c r="O13" s="564"/>
      <c r="P13" s="338"/>
      <c r="Q13" s="674"/>
      <c r="R13" s="675"/>
      <c r="S13" s="676"/>
      <c r="T13" s="564"/>
      <c r="U13" s="571"/>
      <c r="V13" s="258"/>
      <c r="W13" s="564"/>
      <c r="X13" s="571"/>
      <c r="Y13" s="258"/>
      <c r="Z13" s="571"/>
      <c r="AA13" s="338"/>
      <c r="AB13" s="674"/>
      <c r="AC13" s="675"/>
      <c r="AD13" s="676"/>
      <c r="AE13" s="870"/>
      <c r="AF13" s="571"/>
      <c r="AG13" s="258"/>
      <c r="AH13" s="870"/>
      <c r="AI13" s="571"/>
      <c r="AJ13" s="258"/>
      <c r="AK13" s="877"/>
      <c r="AL13" s="365"/>
      <c r="AM13" s="675"/>
      <c r="AN13" s="675"/>
      <c r="AO13" s="676"/>
      <c r="AP13" s="870"/>
      <c r="AQ13" s="571"/>
      <c r="AR13" s="389"/>
      <c r="AS13" s="870"/>
      <c r="AT13" s="571"/>
      <c r="AU13" s="389"/>
      <c r="AV13" s="877"/>
      <c r="AW13" s="338"/>
      <c r="AX13" s="675"/>
      <c r="AY13" s="675"/>
      <c r="AZ13" s="1239"/>
      <c r="BA13" s="870"/>
      <c r="BB13" s="571"/>
      <c r="BC13" s="389"/>
      <c r="BD13" s="870"/>
      <c r="BE13" s="571"/>
      <c r="BF13" s="389"/>
      <c r="BG13" s="877"/>
      <c r="BH13" s="338"/>
      <c r="BI13" s="675"/>
      <c r="BJ13" s="675"/>
      <c r="BK13" s="676"/>
      <c r="BL13" s="870"/>
      <c r="BM13" s="571"/>
      <c r="BN13" s="389"/>
      <c r="BO13" s="870"/>
      <c r="BP13" s="571"/>
      <c r="BQ13" s="389"/>
      <c r="BR13" s="877"/>
      <c r="BS13" s="338"/>
      <c r="BT13" s="675"/>
      <c r="BU13" s="675"/>
      <c r="BV13" s="1239"/>
      <c r="BW13" s="870"/>
      <c r="BX13" s="571"/>
      <c r="BY13" s="389"/>
      <c r="BZ13" s="870"/>
      <c r="CA13" s="571"/>
      <c r="CB13" s="389"/>
      <c r="CC13" s="877"/>
      <c r="CD13" s="338"/>
      <c r="CE13" s="675"/>
      <c r="CF13" s="675"/>
      <c r="CG13" s="1239"/>
      <c r="CH13" s="870"/>
      <c r="CI13" s="571"/>
      <c r="CJ13" s="389"/>
      <c r="CK13" s="870"/>
      <c r="CL13" s="571"/>
      <c r="CM13" s="389"/>
      <c r="CN13" s="877"/>
      <c r="CO13" s="338"/>
    </row>
    <row r="14" spans="1:93" s="171" customFormat="1" ht="21" customHeight="1">
      <c r="A14" s="171">
        <v>2</v>
      </c>
      <c r="C14" s="178"/>
      <c r="D14" s="162" t="s">
        <v>557</v>
      </c>
      <c r="E14" s="566"/>
      <c r="F14" s="674"/>
      <c r="G14" s="675"/>
      <c r="H14" s="677"/>
      <c r="I14" s="564"/>
      <c r="J14" s="571"/>
      <c r="K14" s="258"/>
      <c r="L14" s="564"/>
      <c r="M14" s="571"/>
      <c r="N14" s="258"/>
      <c r="O14" s="564"/>
      <c r="P14" s="338"/>
      <c r="Q14" s="674"/>
      <c r="R14" s="675"/>
      <c r="S14" s="677"/>
      <c r="T14" s="564"/>
      <c r="U14" s="571"/>
      <c r="V14" s="258"/>
      <c r="W14" s="564"/>
      <c r="X14" s="571"/>
      <c r="Y14" s="258"/>
      <c r="Z14" s="571"/>
      <c r="AA14" s="338"/>
      <c r="AB14" s="674"/>
      <c r="AC14" s="675"/>
      <c r="AD14" s="677"/>
      <c r="AE14" s="870"/>
      <c r="AF14" s="571"/>
      <c r="AG14" s="258"/>
      <c r="AH14" s="870"/>
      <c r="AI14" s="571"/>
      <c r="AJ14" s="258"/>
      <c r="AK14" s="877"/>
      <c r="AL14" s="365"/>
      <c r="AM14" s="675"/>
      <c r="AN14" s="675"/>
      <c r="AO14" s="677"/>
      <c r="AP14" s="870"/>
      <c r="AQ14" s="571"/>
      <c r="AR14" s="389"/>
      <c r="AS14" s="870"/>
      <c r="AT14" s="571"/>
      <c r="AU14" s="389"/>
      <c r="AV14" s="877"/>
      <c r="AW14" s="338"/>
      <c r="AX14" s="675"/>
      <c r="AY14" s="675"/>
      <c r="AZ14" s="1240"/>
      <c r="BA14" s="870"/>
      <c r="BB14" s="571"/>
      <c r="BC14" s="389"/>
      <c r="BD14" s="870"/>
      <c r="BE14" s="571"/>
      <c r="BF14" s="389"/>
      <c r="BG14" s="877"/>
      <c r="BH14" s="338"/>
      <c r="BI14" s="675"/>
      <c r="BJ14" s="675"/>
      <c r="BK14" s="677"/>
      <c r="BL14" s="870"/>
      <c r="BM14" s="571"/>
      <c r="BN14" s="389"/>
      <c r="BO14" s="870"/>
      <c r="BP14" s="571"/>
      <c r="BQ14" s="389"/>
      <c r="BR14" s="877"/>
      <c r="BS14" s="338"/>
      <c r="BT14" s="675"/>
      <c r="BU14" s="675"/>
      <c r="BV14" s="1240"/>
      <c r="BW14" s="870"/>
      <c r="BX14" s="571"/>
      <c r="BY14" s="389"/>
      <c r="BZ14" s="870"/>
      <c r="CA14" s="571"/>
      <c r="CB14" s="389"/>
      <c r="CC14" s="877"/>
      <c r="CD14" s="338"/>
      <c r="CE14" s="675"/>
      <c r="CF14" s="675"/>
      <c r="CG14" s="1240"/>
      <c r="CH14" s="870"/>
      <c r="CI14" s="571"/>
      <c r="CJ14" s="389"/>
      <c r="CK14" s="870"/>
      <c r="CL14" s="571"/>
      <c r="CM14" s="389"/>
      <c r="CN14" s="877"/>
      <c r="CO14" s="338"/>
    </row>
    <row r="15" spans="1:93" s="171" customFormat="1" ht="21" customHeight="1">
      <c r="A15" s="171">
        <v>2</v>
      </c>
      <c r="C15" s="178"/>
      <c r="D15" s="177" t="s">
        <v>558</v>
      </c>
      <c r="E15" s="566"/>
      <c r="F15" s="674"/>
      <c r="G15" s="675"/>
      <c r="H15" s="677"/>
      <c r="I15" s="564"/>
      <c r="J15" s="571"/>
      <c r="K15" s="258"/>
      <c r="L15" s="564"/>
      <c r="M15" s="571"/>
      <c r="N15" s="258"/>
      <c r="O15" s="564"/>
      <c r="P15" s="338"/>
      <c r="Q15" s="674"/>
      <c r="R15" s="675"/>
      <c r="S15" s="677"/>
      <c r="T15" s="564"/>
      <c r="U15" s="571"/>
      <c r="V15" s="258"/>
      <c r="W15" s="564"/>
      <c r="X15" s="571"/>
      <c r="Y15" s="258"/>
      <c r="Z15" s="571"/>
      <c r="AA15" s="338"/>
      <c r="AB15" s="674"/>
      <c r="AC15" s="675"/>
      <c r="AD15" s="677"/>
      <c r="AE15" s="870"/>
      <c r="AF15" s="571"/>
      <c r="AG15" s="258"/>
      <c r="AH15" s="870"/>
      <c r="AI15" s="571"/>
      <c r="AJ15" s="258"/>
      <c r="AK15" s="877"/>
      <c r="AL15" s="365"/>
      <c r="AM15" s="675"/>
      <c r="AN15" s="675"/>
      <c r="AO15" s="677"/>
      <c r="AP15" s="870"/>
      <c r="AQ15" s="571"/>
      <c r="AR15" s="389"/>
      <c r="AS15" s="870"/>
      <c r="AT15" s="571"/>
      <c r="AU15" s="389"/>
      <c r="AV15" s="877"/>
      <c r="AW15" s="338"/>
      <c r="AX15" s="675"/>
      <c r="AY15" s="675"/>
      <c r="AZ15" s="1240"/>
      <c r="BA15" s="870"/>
      <c r="BB15" s="571"/>
      <c r="BC15" s="389"/>
      <c r="BD15" s="870"/>
      <c r="BE15" s="571"/>
      <c r="BF15" s="389"/>
      <c r="BG15" s="877"/>
      <c r="BH15" s="338"/>
      <c r="BI15" s="675"/>
      <c r="BJ15" s="675"/>
      <c r="BK15" s="677"/>
      <c r="BL15" s="870"/>
      <c r="BM15" s="571"/>
      <c r="BN15" s="389"/>
      <c r="BO15" s="870"/>
      <c r="BP15" s="571"/>
      <c r="BQ15" s="389"/>
      <c r="BR15" s="877"/>
      <c r="BS15" s="338"/>
      <c r="BT15" s="675"/>
      <c r="BU15" s="675"/>
      <c r="BV15" s="1240"/>
      <c r="BW15" s="870"/>
      <c r="BX15" s="571"/>
      <c r="BY15" s="389"/>
      <c r="BZ15" s="870"/>
      <c r="CA15" s="571"/>
      <c r="CB15" s="389"/>
      <c r="CC15" s="877"/>
      <c r="CD15" s="338"/>
      <c r="CE15" s="675"/>
      <c r="CF15" s="675"/>
      <c r="CG15" s="1240"/>
      <c r="CH15" s="870"/>
      <c r="CI15" s="571"/>
      <c r="CJ15" s="389"/>
      <c r="CK15" s="870"/>
      <c r="CL15" s="571"/>
      <c r="CM15" s="389"/>
      <c r="CN15" s="877"/>
      <c r="CO15" s="338"/>
    </row>
    <row r="16" spans="1:93" s="171" customFormat="1" ht="21" customHeight="1">
      <c r="A16" s="171">
        <v>2</v>
      </c>
      <c r="C16" s="352"/>
      <c r="D16" s="427" t="s">
        <v>580</v>
      </c>
      <c r="E16" s="567"/>
      <c r="F16" s="678"/>
      <c r="G16" s="679"/>
      <c r="H16" s="680"/>
      <c r="I16" s="428"/>
      <c r="J16" s="429"/>
      <c r="K16" s="429"/>
      <c r="L16" s="428"/>
      <c r="M16" s="429"/>
      <c r="N16" s="429"/>
      <c r="O16" s="429"/>
      <c r="P16" s="826"/>
      <c r="Q16" s="678"/>
      <c r="R16" s="679"/>
      <c r="S16" s="680"/>
      <c r="T16" s="428"/>
      <c r="U16" s="429"/>
      <c r="V16" s="429"/>
      <c r="W16" s="428"/>
      <c r="X16" s="429"/>
      <c r="Y16" s="429"/>
      <c r="Z16" s="428"/>
      <c r="AA16" s="826"/>
      <c r="AB16" s="678"/>
      <c r="AC16" s="679"/>
      <c r="AD16" s="680"/>
      <c r="AE16" s="430"/>
      <c r="AF16" s="429"/>
      <c r="AG16" s="429"/>
      <c r="AH16" s="430"/>
      <c r="AI16" s="429"/>
      <c r="AJ16" s="429"/>
      <c r="AK16" s="431"/>
      <c r="AL16" s="1030"/>
      <c r="AM16" s="679"/>
      <c r="AN16" s="679"/>
      <c r="AO16" s="680"/>
      <c r="AP16" s="430"/>
      <c r="AQ16" s="429"/>
      <c r="AR16" s="431"/>
      <c r="AS16" s="430"/>
      <c r="AT16" s="429"/>
      <c r="AU16" s="431"/>
      <c r="AV16" s="431"/>
      <c r="AW16" s="875"/>
      <c r="AX16" s="679"/>
      <c r="AY16" s="679"/>
      <c r="AZ16" s="1241"/>
      <c r="BA16" s="430"/>
      <c r="BB16" s="429"/>
      <c r="BC16" s="431"/>
      <c r="BD16" s="430"/>
      <c r="BE16" s="429"/>
      <c r="BF16" s="431"/>
      <c r="BG16" s="431"/>
      <c r="BH16" s="875"/>
      <c r="BI16" s="679"/>
      <c r="BJ16" s="679"/>
      <c r="BK16" s="680"/>
      <c r="BL16" s="430"/>
      <c r="BM16" s="429"/>
      <c r="BN16" s="431"/>
      <c r="BO16" s="430"/>
      <c r="BP16" s="429"/>
      <c r="BQ16" s="431"/>
      <c r="BR16" s="431"/>
      <c r="BS16" s="875"/>
      <c r="BT16" s="679"/>
      <c r="BU16" s="679"/>
      <c r="BV16" s="1241"/>
      <c r="BW16" s="430"/>
      <c r="BX16" s="429"/>
      <c r="BY16" s="431"/>
      <c r="BZ16" s="430"/>
      <c r="CA16" s="429"/>
      <c r="CB16" s="431"/>
      <c r="CC16" s="431"/>
      <c r="CD16" s="875"/>
      <c r="CE16" s="679"/>
      <c r="CF16" s="679"/>
      <c r="CG16" s="1241"/>
      <c r="CH16" s="430"/>
      <c r="CI16" s="429"/>
      <c r="CJ16" s="431"/>
      <c r="CK16" s="430"/>
      <c r="CL16" s="429"/>
      <c r="CM16" s="431"/>
      <c r="CN16" s="431"/>
      <c r="CO16" s="875"/>
    </row>
    <row r="17" spans="1:93" s="171" customFormat="1" ht="21" customHeight="1">
      <c r="A17" s="171">
        <v>3</v>
      </c>
      <c r="C17" s="351" t="s">
        <v>526</v>
      </c>
      <c r="D17" s="175" t="s">
        <v>521</v>
      </c>
      <c r="E17" s="565" t="e">
        <f>#REF!</f>
        <v>#REF!</v>
      </c>
      <c r="F17" s="674"/>
      <c r="G17" s="675"/>
      <c r="H17" s="676"/>
      <c r="I17" s="564"/>
      <c r="J17" s="571"/>
      <c r="K17" s="258"/>
      <c r="L17" s="564"/>
      <c r="M17" s="571"/>
      <c r="N17" s="258"/>
      <c r="O17" s="564"/>
      <c r="P17" s="338"/>
      <c r="Q17" s="674"/>
      <c r="R17" s="675"/>
      <c r="S17" s="676"/>
      <c r="T17" s="564"/>
      <c r="U17" s="571"/>
      <c r="V17" s="258"/>
      <c r="W17" s="564"/>
      <c r="X17" s="571"/>
      <c r="Y17" s="258"/>
      <c r="Z17" s="571"/>
      <c r="AA17" s="338"/>
      <c r="AB17" s="674"/>
      <c r="AC17" s="675"/>
      <c r="AD17" s="676"/>
      <c r="AE17" s="870"/>
      <c r="AF17" s="571"/>
      <c r="AG17" s="258"/>
      <c r="AH17" s="870"/>
      <c r="AI17" s="571"/>
      <c r="AJ17" s="258"/>
      <c r="AK17" s="877"/>
      <c r="AL17" s="365"/>
      <c r="AM17" s="675"/>
      <c r="AN17" s="675"/>
      <c r="AO17" s="676"/>
      <c r="AP17" s="870"/>
      <c r="AQ17" s="571"/>
      <c r="AR17" s="389"/>
      <c r="AS17" s="870"/>
      <c r="AT17" s="571"/>
      <c r="AU17" s="389"/>
      <c r="AV17" s="877"/>
      <c r="AW17" s="338"/>
      <c r="AX17" s="675"/>
      <c r="AY17" s="675"/>
      <c r="AZ17" s="1239"/>
      <c r="BA17" s="870"/>
      <c r="BB17" s="571"/>
      <c r="BC17" s="389"/>
      <c r="BD17" s="870"/>
      <c r="BE17" s="571"/>
      <c r="BF17" s="389"/>
      <c r="BG17" s="877"/>
      <c r="BH17" s="338"/>
      <c r="BI17" s="675"/>
      <c r="BJ17" s="675"/>
      <c r="BK17" s="676"/>
      <c r="BL17" s="870"/>
      <c r="BM17" s="571"/>
      <c r="BN17" s="389"/>
      <c r="BO17" s="870"/>
      <c r="BP17" s="571"/>
      <c r="BQ17" s="389"/>
      <c r="BR17" s="877"/>
      <c r="BS17" s="338"/>
      <c r="BT17" s="675"/>
      <c r="BU17" s="675"/>
      <c r="BV17" s="1239"/>
      <c r="BW17" s="870"/>
      <c r="BX17" s="571"/>
      <c r="BY17" s="389"/>
      <c r="BZ17" s="870"/>
      <c r="CA17" s="571"/>
      <c r="CB17" s="389"/>
      <c r="CC17" s="877"/>
      <c r="CD17" s="338"/>
      <c r="CE17" s="675"/>
      <c r="CF17" s="675"/>
      <c r="CG17" s="1239"/>
      <c r="CH17" s="870"/>
      <c r="CI17" s="571"/>
      <c r="CJ17" s="389"/>
      <c r="CK17" s="870"/>
      <c r="CL17" s="571"/>
      <c r="CM17" s="389"/>
      <c r="CN17" s="877"/>
      <c r="CO17" s="338"/>
    </row>
    <row r="18" spans="1:93" s="171" customFormat="1" ht="21" customHeight="1">
      <c r="A18" s="171">
        <v>3</v>
      </c>
      <c r="C18" s="178"/>
      <c r="D18" s="162" t="s">
        <v>557</v>
      </c>
      <c r="E18" s="566"/>
      <c r="F18" s="674"/>
      <c r="G18" s="675"/>
      <c r="H18" s="677"/>
      <c r="I18" s="564"/>
      <c r="J18" s="571"/>
      <c r="K18" s="258"/>
      <c r="L18" s="564"/>
      <c r="M18" s="571"/>
      <c r="N18" s="258"/>
      <c r="O18" s="564"/>
      <c r="P18" s="338"/>
      <c r="Q18" s="674"/>
      <c r="R18" s="675"/>
      <c r="S18" s="677"/>
      <c r="T18" s="564"/>
      <c r="U18" s="571"/>
      <c r="V18" s="258"/>
      <c r="W18" s="564"/>
      <c r="X18" s="571"/>
      <c r="Y18" s="258"/>
      <c r="Z18" s="571"/>
      <c r="AA18" s="338"/>
      <c r="AB18" s="674"/>
      <c r="AC18" s="675"/>
      <c r="AD18" s="677"/>
      <c r="AE18" s="870"/>
      <c r="AF18" s="571"/>
      <c r="AG18" s="258"/>
      <c r="AH18" s="870"/>
      <c r="AI18" s="571"/>
      <c r="AJ18" s="258"/>
      <c r="AK18" s="877"/>
      <c r="AL18" s="365"/>
      <c r="AM18" s="675"/>
      <c r="AN18" s="675"/>
      <c r="AO18" s="677"/>
      <c r="AP18" s="870"/>
      <c r="AQ18" s="571"/>
      <c r="AR18" s="389"/>
      <c r="AS18" s="870"/>
      <c r="AT18" s="571"/>
      <c r="AU18" s="389"/>
      <c r="AV18" s="877"/>
      <c r="AW18" s="338"/>
      <c r="AX18" s="675"/>
      <c r="AY18" s="675"/>
      <c r="AZ18" s="1240"/>
      <c r="BA18" s="870"/>
      <c r="BB18" s="571"/>
      <c r="BC18" s="389"/>
      <c r="BD18" s="870"/>
      <c r="BE18" s="571"/>
      <c r="BF18" s="389"/>
      <c r="BG18" s="877"/>
      <c r="BH18" s="338"/>
      <c r="BI18" s="675"/>
      <c r="BJ18" s="675"/>
      <c r="BK18" s="677"/>
      <c r="BL18" s="870"/>
      <c r="BM18" s="571"/>
      <c r="BN18" s="389"/>
      <c r="BO18" s="870"/>
      <c r="BP18" s="571"/>
      <c r="BQ18" s="389"/>
      <c r="BR18" s="877"/>
      <c r="BS18" s="338"/>
      <c r="BT18" s="675"/>
      <c r="BU18" s="675"/>
      <c r="BV18" s="1240"/>
      <c r="BW18" s="870"/>
      <c r="BX18" s="571"/>
      <c r="BY18" s="389"/>
      <c r="BZ18" s="870"/>
      <c r="CA18" s="571"/>
      <c r="CB18" s="389"/>
      <c r="CC18" s="877"/>
      <c r="CD18" s="338"/>
      <c r="CE18" s="675"/>
      <c r="CF18" s="675"/>
      <c r="CG18" s="1240"/>
      <c r="CH18" s="870"/>
      <c r="CI18" s="571"/>
      <c r="CJ18" s="389"/>
      <c r="CK18" s="870"/>
      <c r="CL18" s="571"/>
      <c r="CM18" s="389"/>
      <c r="CN18" s="877"/>
      <c r="CO18" s="338"/>
    </row>
    <row r="19" spans="1:93" s="171" customFormat="1" ht="21" customHeight="1" thickBot="1">
      <c r="A19" s="171">
        <v>3</v>
      </c>
      <c r="C19" s="178"/>
      <c r="D19" s="177" t="s">
        <v>558</v>
      </c>
      <c r="E19" s="566"/>
      <c r="F19" s="674"/>
      <c r="G19" s="675"/>
      <c r="H19" s="677"/>
      <c r="I19" s="564"/>
      <c r="J19" s="571"/>
      <c r="K19" s="258"/>
      <c r="L19" s="564"/>
      <c r="M19" s="571"/>
      <c r="N19" s="258"/>
      <c r="O19" s="564"/>
      <c r="P19" s="338"/>
      <c r="Q19" s="674"/>
      <c r="R19" s="675"/>
      <c r="S19" s="677"/>
      <c r="T19" s="564"/>
      <c r="U19" s="571"/>
      <c r="V19" s="258"/>
      <c r="W19" s="564"/>
      <c r="X19" s="571"/>
      <c r="Y19" s="258"/>
      <c r="Z19" s="571"/>
      <c r="AA19" s="338"/>
      <c r="AB19" s="1031"/>
      <c r="AC19" s="675"/>
      <c r="AD19" s="677"/>
      <c r="AE19" s="870"/>
      <c r="AF19" s="571"/>
      <c r="AG19" s="258"/>
      <c r="AH19" s="870"/>
      <c r="AI19" s="571"/>
      <c r="AJ19" s="258"/>
      <c r="AK19" s="877"/>
      <c r="AL19" s="365"/>
      <c r="AM19" s="675"/>
      <c r="AN19" s="675"/>
      <c r="AO19" s="677"/>
      <c r="AP19" s="870"/>
      <c r="AQ19" s="571"/>
      <c r="AR19" s="389"/>
      <c r="AS19" s="870"/>
      <c r="AT19" s="571"/>
      <c r="AU19" s="389"/>
      <c r="AV19" s="877"/>
      <c r="AW19" s="338"/>
      <c r="AX19" s="675"/>
      <c r="AY19" s="675"/>
      <c r="AZ19" s="1240"/>
      <c r="BA19" s="870"/>
      <c r="BB19" s="571"/>
      <c r="BC19" s="389"/>
      <c r="BD19" s="870"/>
      <c r="BE19" s="571"/>
      <c r="BF19" s="389"/>
      <c r="BG19" s="877"/>
      <c r="BH19" s="338"/>
      <c r="BI19" s="675"/>
      <c r="BJ19" s="675"/>
      <c r="BK19" s="677"/>
      <c r="BL19" s="870"/>
      <c r="BM19" s="571"/>
      <c r="BN19" s="389"/>
      <c r="BO19" s="870"/>
      <c r="BP19" s="571"/>
      <c r="BQ19" s="389"/>
      <c r="BR19" s="877"/>
      <c r="BS19" s="338"/>
      <c r="BT19" s="675"/>
      <c r="BU19" s="675"/>
      <c r="BV19" s="1240"/>
      <c r="BW19" s="870"/>
      <c r="BX19" s="571"/>
      <c r="BY19" s="389"/>
      <c r="BZ19" s="870"/>
      <c r="CA19" s="571"/>
      <c r="CB19" s="389"/>
      <c r="CC19" s="877"/>
      <c r="CD19" s="338"/>
      <c r="CE19" s="675"/>
      <c r="CF19" s="675"/>
      <c r="CG19" s="1240"/>
      <c r="CH19" s="870"/>
      <c r="CI19" s="571"/>
      <c r="CJ19" s="389"/>
      <c r="CK19" s="870"/>
      <c r="CL19" s="571"/>
      <c r="CM19" s="389"/>
      <c r="CN19" s="877"/>
      <c r="CO19" s="338"/>
    </row>
    <row r="20" spans="1:93" s="171" customFormat="1" ht="21" customHeight="1" thickTop="1">
      <c r="A20" s="171">
        <v>3</v>
      </c>
      <c r="C20" s="352"/>
      <c r="D20" s="427" t="s">
        <v>580</v>
      </c>
      <c r="E20" s="567"/>
      <c r="F20" s="678"/>
      <c r="G20" s="679"/>
      <c r="H20" s="680"/>
      <c r="I20" s="428"/>
      <c r="J20" s="429"/>
      <c r="K20" s="429"/>
      <c r="L20" s="428"/>
      <c r="M20" s="429"/>
      <c r="N20" s="429"/>
      <c r="O20" s="429"/>
      <c r="P20" s="826"/>
      <c r="Q20" s="678"/>
      <c r="R20" s="679"/>
      <c r="S20" s="680"/>
      <c r="T20" s="428"/>
      <c r="U20" s="429"/>
      <c r="V20" s="429"/>
      <c r="W20" s="428"/>
      <c r="X20" s="429"/>
      <c r="Y20" s="429"/>
      <c r="Z20" s="428"/>
      <c r="AA20" s="826"/>
      <c r="AB20" s="1032"/>
      <c r="AC20" s="679"/>
      <c r="AD20" s="680"/>
      <c r="AE20" s="430"/>
      <c r="AF20" s="429"/>
      <c r="AG20" s="429"/>
      <c r="AH20" s="430"/>
      <c r="AI20" s="429"/>
      <c r="AJ20" s="429"/>
      <c r="AK20" s="431"/>
      <c r="AL20" s="1030"/>
      <c r="AM20" s="679"/>
      <c r="AN20" s="679"/>
      <c r="AO20" s="680"/>
      <c r="AP20" s="430"/>
      <c r="AQ20" s="429"/>
      <c r="AR20" s="431"/>
      <c r="AS20" s="430"/>
      <c r="AT20" s="429"/>
      <c r="AU20" s="431"/>
      <c r="AV20" s="431"/>
      <c r="AW20" s="875"/>
      <c r="AX20" s="679"/>
      <c r="AY20" s="679"/>
      <c r="AZ20" s="1241"/>
      <c r="BA20" s="430"/>
      <c r="BB20" s="429"/>
      <c r="BC20" s="431"/>
      <c r="BD20" s="430"/>
      <c r="BE20" s="429"/>
      <c r="BF20" s="431"/>
      <c r="BG20" s="431"/>
      <c r="BH20" s="875"/>
      <c r="BI20" s="679"/>
      <c r="BJ20" s="679"/>
      <c r="BK20" s="680"/>
      <c r="BL20" s="430"/>
      <c r="BM20" s="429"/>
      <c r="BN20" s="431"/>
      <c r="BO20" s="430"/>
      <c r="BP20" s="429"/>
      <c r="BQ20" s="431"/>
      <c r="BR20" s="431"/>
      <c r="BS20" s="875"/>
      <c r="BT20" s="679"/>
      <c r="BU20" s="679"/>
      <c r="BV20" s="1241"/>
      <c r="BW20" s="430"/>
      <c r="BX20" s="429"/>
      <c r="BY20" s="431"/>
      <c r="BZ20" s="430"/>
      <c r="CA20" s="429"/>
      <c r="CB20" s="431"/>
      <c r="CC20" s="431"/>
      <c r="CD20" s="875"/>
      <c r="CE20" s="679"/>
      <c r="CF20" s="679"/>
      <c r="CG20" s="1241"/>
      <c r="CH20" s="430"/>
      <c r="CI20" s="429"/>
      <c r="CJ20" s="431"/>
      <c r="CK20" s="430"/>
      <c r="CL20" s="429"/>
      <c r="CM20" s="431"/>
      <c r="CN20" s="431"/>
      <c r="CO20" s="875"/>
    </row>
    <row r="21" spans="1:93" s="171" customFormat="1" ht="21" customHeight="1">
      <c r="A21" s="171">
        <v>4</v>
      </c>
      <c r="C21" s="351" t="s">
        <v>527</v>
      </c>
      <c r="D21" s="175" t="s">
        <v>521</v>
      </c>
      <c r="E21" s="565" t="e">
        <f>#REF!</f>
        <v>#REF!</v>
      </c>
      <c r="F21" s="674"/>
      <c r="G21" s="675"/>
      <c r="H21" s="676"/>
      <c r="I21" s="564"/>
      <c r="J21" s="571"/>
      <c r="K21" s="258"/>
      <c r="L21" s="564"/>
      <c r="M21" s="571"/>
      <c r="N21" s="258"/>
      <c r="O21" s="564"/>
      <c r="P21" s="338"/>
      <c r="Q21" s="674"/>
      <c r="R21" s="675"/>
      <c r="S21" s="676"/>
      <c r="T21" s="564"/>
      <c r="U21" s="571"/>
      <c r="V21" s="258"/>
      <c r="W21" s="564"/>
      <c r="X21" s="571"/>
      <c r="Y21" s="258"/>
      <c r="Z21" s="571"/>
      <c r="AA21" s="338"/>
      <c r="AB21" s="674"/>
      <c r="AC21" s="675"/>
      <c r="AD21" s="676"/>
      <c r="AE21" s="870"/>
      <c r="AF21" s="571"/>
      <c r="AG21" s="258"/>
      <c r="AH21" s="870"/>
      <c r="AI21" s="571"/>
      <c r="AJ21" s="258"/>
      <c r="AK21" s="877"/>
      <c r="AL21" s="365"/>
      <c r="AM21" s="675"/>
      <c r="AN21" s="675"/>
      <c r="AO21" s="676"/>
      <c r="AP21" s="870"/>
      <c r="AQ21" s="571"/>
      <c r="AR21" s="389"/>
      <c r="AS21" s="870"/>
      <c r="AT21" s="571"/>
      <c r="AU21" s="389"/>
      <c r="AV21" s="877"/>
      <c r="AW21" s="338"/>
      <c r="AX21" s="675"/>
      <c r="AY21" s="675"/>
      <c r="AZ21" s="1239"/>
      <c r="BA21" s="870"/>
      <c r="BB21" s="571"/>
      <c r="BC21" s="389"/>
      <c r="BD21" s="870"/>
      <c r="BE21" s="571"/>
      <c r="BF21" s="389"/>
      <c r="BG21" s="877"/>
      <c r="BH21" s="338"/>
      <c r="BI21" s="675"/>
      <c r="BJ21" s="675"/>
      <c r="BK21" s="676"/>
      <c r="BL21" s="870"/>
      <c r="BM21" s="571"/>
      <c r="BN21" s="389"/>
      <c r="BO21" s="870"/>
      <c r="BP21" s="571"/>
      <c r="BQ21" s="389"/>
      <c r="BR21" s="877"/>
      <c r="BS21" s="338"/>
      <c r="BT21" s="675"/>
      <c r="BU21" s="675"/>
      <c r="BV21" s="1239"/>
      <c r="BW21" s="870"/>
      <c r="BX21" s="571"/>
      <c r="BY21" s="389"/>
      <c r="BZ21" s="870"/>
      <c r="CA21" s="571"/>
      <c r="CB21" s="389"/>
      <c r="CC21" s="877"/>
      <c r="CD21" s="338"/>
      <c r="CE21" s="675"/>
      <c r="CF21" s="675"/>
      <c r="CG21" s="1239"/>
      <c r="CH21" s="870"/>
      <c r="CI21" s="571"/>
      <c r="CJ21" s="389"/>
      <c r="CK21" s="870"/>
      <c r="CL21" s="571"/>
      <c r="CM21" s="389"/>
      <c r="CN21" s="877"/>
      <c r="CO21" s="338"/>
    </row>
    <row r="22" spans="1:93" s="171" customFormat="1" ht="21" customHeight="1">
      <c r="A22" s="171">
        <v>4</v>
      </c>
      <c r="C22" s="178"/>
      <c r="D22" s="162" t="s">
        <v>557</v>
      </c>
      <c r="E22" s="566"/>
      <c r="F22" s="674"/>
      <c r="G22" s="675"/>
      <c r="H22" s="677"/>
      <c r="I22" s="564"/>
      <c r="J22" s="571"/>
      <c r="K22" s="258"/>
      <c r="L22" s="564"/>
      <c r="M22" s="571"/>
      <c r="N22" s="258"/>
      <c r="O22" s="564"/>
      <c r="P22" s="338"/>
      <c r="Q22" s="674"/>
      <c r="R22" s="675"/>
      <c r="S22" s="677"/>
      <c r="T22" s="564"/>
      <c r="U22" s="571"/>
      <c r="V22" s="258"/>
      <c r="W22" s="564"/>
      <c r="X22" s="571"/>
      <c r="Y22" s="258"/>
      <c r="Z22" s="571"/>
      <c r="AA22" s="338"/>
      <c r="AB22" s="674"/>
      <c r="AC22" s="675"/>
      <c r="AD22" s="677"/>
      <c r="AE22" s="870"/>
      <c r="AF22" s="571"/>
      <c r="AG22" s="258"/>
      <c r="AH22" s="870"/>
      <c r="AI22" s="571"/>
      <c r="AJ22" s="258"/>
      <c r="AK22" s="877"/>
      <c r="AL22" s="365"/>
      <c r="AM22" s="675"/>
      <c r="AN22" s="675"/>
      <c r="AO22" s="677"/>
      <c r="AP22" s="870"/>
      <c r="AQ22" s="571"/>
      <c r="AR22" s="389"/>
      <c r="AS22" s="870"/>
      <c r="AT22" s="571"/>
      <c r="AU22" s="389"/>
      <c r="AV22" s="877"/>
      <c r="AW22" s="338"/>
      <c r="AX22" s="675"/>
      <c r="AY22" s="675"/>
      <c r="AZ22" s="1240"/>
      <c r="BA22" s="870"/>
      <c r="BB22" s="571"/>
      <c r="BC22" s="389"/>
      <c r="BD22" s="870"/>
      <c r="BE22" s="571"/>
      <c r="BF22" s="389"/>
      <c r="BG22" s="877"/>
      <c r="BH22" s="338"/>
      <c r="BI22" s="675"/>
      <c r="BJ22" s="675"/>
      <c r="BK22" s="677"/>
      <c r="BL22" s="870"/>
      <c r="BM22" s="571"/>
      <c r="BN22" s="389"/>
      <c r="BO22" s="870"/>
      <c r="BP22" s="571"/>
      <c r="BQ22" s="389"/>
      <c r="BR22" s="877"/>
      <c r="BS22" s="338"/>
      <c r="BT22" s="675"/>
      <c r="BU22" s="675"/>
      <c r="BV22" s="1240"/>
      <c r="BW22" s="870"/>
      <c r="BX22" s="571"/>
      <c r="BY22" s="389"/>
      <c r="BZ22" s="870"/>
      <c r="CA22" s="571"/>
      <c r="CB22" s="389"/>
      <c r="CC22" s="877"/>
      <c r="CD22" s="338"/>
      <c r="CE22" s="675"/>
      <c r="CF22" s="675"/>
      <c r="CG22" s="1240"/>
      <c r="CH22" s="870"/>
      <c r="CI22" s="571"/>
      <c r="CJ22" s="389"/>
      <c r="CK22" s="870"/>
      <c r="CL22" s="571"/>
      <c r="CM22" s="389"/>
      <c r="CN22" s="877"/>
      <c r="CO22" s="338"/>
    </row>
    <row r="23" spans="1:93" s="171" customFormat="1" ht="21" customHeight="1">
      <c r="A23" s="171">
        <v>4</v>
      </c>
      <c r="C23" s="178"/>
      <c r="D23" s="177" t="s">
        <v>558</v>
      </c>
      <c r="E23" s="566"/>
      <c r="F23" s="674"/>
      <c r="G23" s="675"/>
      <c r="H23" s="677"/>
      <c r="I23" s="564"/>
      <c r="J23" s="571"/>
      <c r="K23" s="258"/>
      <c r="L23" s="564"/>
      <c r="M23" s="571"/>
      <c r="N23" s="258"/>
      <c r="O23" s="564"/>
      <c r="P23" s="338"/>
      <c r="Q23" s="674"/>
      <c r="R23" s="675"/>
      <c r="S23" s="677"/>
      <c r="T23" s="564"/>
      <c r="U23" s="571"/>
      <c r="V23" s="258"/>
      <c r="W23" s="564"/>
      <c r="X23" s="571"/>
      <c r="Y23" s="258"/>
      <c r="Z23" s="571"/>
      <c r="AA23" s="338"/>
      <c r="AB23" s="674"/>
      <c r="AC23" s="675"/>
      <c r="AD23" s="677"/>
      <c r="AE23" s="870"/>
      <c r="AF23" s="571"/>
      <c r="AG23" s="258"/>
      <c r="AH23" s="870"/>
      <c r="AI23" s="571"/>
      <c r="AJ23" s="258"/>
      <c r="AK23" s="877"/>
      <c r="AL23" s="365"/>
      <c r="AM23" s="675"/>
      <c r="AN23" s="675"/>
      <c r="AO23" s="677"/>
      <c r="AP23" s="870"/>
      <c r="AQ23" s="571"/>
      <c r="AR23" s="389"/>
      <c r="AS23" s="870"/>
      <c r="AT23" s="571"/>
      <c r="AU23" s="389"/>
      <c r="AV23" s="877"/>
      <c r="AW23" s="338"/>
      <c r="AX23" s="675"/>
      <c r="AY23" s="675"/>
      <c r="AZ23" s="1240"/>
      <c r="BA23" s="870"/>
      <c r="BB23" s="571"/>
      <c r="BC23" s="389"/>
      <c r="BD23" s="870"/>
      <c r="BE23" s="571"/>
      <c r="BF23" s="389"/>
      <c r="BG23" s="877"/>
      <c r="BH23" s="338"/>
      <c r="BI23" s="675"/>
      <c r="BJ23" s="675"/>
      <c r="BK23" s="677"/>
      <c r="BL23" s="870"/>
      <c r="BM23" s="571"/>
      <c r="BN23" s="389"/>
      <c r="BO23" s="870"/>
      <c r="BP23" s="571"/>
      <c r="BQ23" s="389"/>
      <c r="BR23" s="877"/>
      <c r="BS23" s="338"/>
      <c r="BT23" s="675"/>
      <c r="BU23" s="675"/>
      <c r="BV23" s="1240"/>
      <c r="BW23" s="870"/>
      <c r="BX23" s="571"/>
      <c r="BY23" s="389"/>
      <c r="BZ23" s="870"/>
      <c r="CA23" s="571"/>
      <c r="CB23" s="389"/>
      <c r="CC23" s="877"/>
      <c r="CD23" s="338"/>
      <c r="CE23" s="675"/>
      <c r="CF23" s="675"/>
      <c r="CG23" s="1240"/>
      <c r="CH23" s="870"/>
      <c r="CI23" s="571"/>
      <c r="CJ23" s="389"/>
      <c r="CK23" s="870"/>
      <c r="CL23" s="571"/>
      <c r="CM23" s="389"/>
      <c r="CN23" s="877"/>
      <c r="CO23" s="338"/>
    </row>
    <row r="24" spans="1:93" s="171" customFormat="1" ht="21" customHeight="1">
      <c r="A24" s="171">
        <v>4</v>
      </c>
      <c r="C24" s="352"/>
      <c r="D24" s="427" t="s">
        <v>580</v>
      </c>
      <c r="E24" s="567"/>
      <c r="F24" s="678"/>
      <c r="G24" s="679"/>
      <c r="H24" s="680"/>
      <c r="I24" s="428"/>
      <c r="J24" s="429"/>
      <c r="K24" s="429"/>
      <c r="L24" s="428"/>
      <c r="M24" s="429"/>
      <c r="N24" s="429"/>
      <c r="O24" s="429"/>
      <c r="P24" s="826"/>
      <c r="Q24" s="678"/>
      <c r="R24" s="679"/>
      <c r="S24" s="680"/>
      <c r="T24" s="428"/>
      <c r="U24" s="429"/>
      <c r="V24" s="429"/>
      <c r="W24" s="428"/>
      <c r="X24" s="429"/>
      <c r="Y24" s="429"/>
      <c r="Z24" s="428"/>
      <c r="AA24" s="826"/>
      <c r="AB24" s="678"/>
      <c r="AC24" s="679"/>
      <c r="AD24" s="680"/>
      <c r="AE24" s="430"/>
      <c r="AF24" s="429"/>
      <c r="AG24" s="429"/>
      <c r="AH24" s="430"/>
      <c r="AI24" s="429"/>
      <c r="AJ24" s="429"/>
      <c r="AK24" s="431"/>
      <c r="AL24" s="1030"/>
      <c r="AM24" s="679"/>
      <c r="AN24" s="679"/>
      <c r="AO24" s="680"/>
      <c r="AP24" s="430"/>
      <c r="AQ24" s="429"/>
      <c r="AR24" s="431"/>
      <c r="AS24" s="430"/>
      <c r="AT24" s="429"/>
      <c r="AU24" s="431"/>
      <c r="AV24" s="431"/>
      <c r="AW24" s="875"/>
      <c r="AX24" s="679"/>
      <c r="AY24" s="679"/>
      <c r="AZ24" s="1241"/>
      <c r="BA24" s="430"/>
      <c r="BB24" s="429"/>
      <c r="BC24" s="431"/>
      <c r="BD24" s="430"/>
      <c r="BE24" s="429"/>
      <c r="BF24" s="431"/>
      <c r="BG24" s="431"/>
      <c r="BH24" s="875"/>
      <c r="BI24" s="679"/>
      <c r="BJ24" s="679"/>
      <c r="BK24" s="680"/>
      <c r="BL24" s="430"/>
      <c r="BM24" s="429"/>
      <c r="BN24" s="431"/>
      <c r="BO24" s="430"/>
      <c r="BP24" s="429"/>
      <c r="BQ24" s="431"/>
      <c r="BR24" s="431"/>
      <c r="BS24" s="875"/>
      <c r="BT24" s="679"/>
      <c r="BU24" s="679"/>
      <c r="BV24" s="1241"/>
      <c r="BW24" s="430"/>
      <c r="BX24" s="429"/>
      <c r="BY24" s="431"/>
      <c r="BZ24" s="430"/>
      <c r="CA24" s="429"/>
      <c r="CB24" s="431"/>
      <c r="CC24" s="431"/>
      <c r="CD24" s="875"/>
      <c r="CE24" s="679"/>
      <c r="CF24" s="679"/>
      <c r="CG24" s="1241"/>
      <c r="CH24" s="430"/>
      <c r="CI24" s="429"/>
      <c r="CJ24" s="431"/>
      <c r="CK24" s="430"/>
      <c r="CL24" s="429"/>
      <c r="CM24" s="431"/>
      <c r="CN24" s="431"/>
      <c r="CO24" s="875"/>
    </row>
    <row r="25" spans="1:93" s="171" customFormat="1" ht="21" customHeight="1">
      <c r="A25" s="171">
        <v>5</v>
      </c>
      <c r="C25" s="351" t="s">
        <v>528</v>
      </c>
      <c r="D25" s="175" t="s">
        <v>521</v>
      </c>
      <c r="E25" s="565" t="e">
        <f>#REF!</f>
        <v>#REF!</v>
      </c>
      <c r="F25" s="674"/>
      <c r="G25" s="675"/>
      <c r="H25" s="676"/>
      <c r="I25" s="564"/>
      <c r="J25" s="571"/>
      <c r="K25" s="258"/>
      <c r="L25" s="564"/>
      <c r="M25" s="571"/>
      <c r="N25" s="258"/>
      <c r="O25" s="564"/>
      <c r="P25" s="338"/>
      <c r="Q25" s="674"/>
      <c r="R25" s="675"/>
      <c r="S25" s="676"/>
      <c r="T25" s="564"/>
      <c r="U25" s="571"/>
      <c r="V25" s="258"/>
      <c r="W25" s="564"/>
      <c r="X25" s="571"/>
      <c r="Y25" s="258"/>
      <c r="Z25" s="571"/>
      <c r="AA25" s="338"/>
      <c r="AB25" s="674"/>
      <c r="AC25" s="675"/>
      <c r="AD25" s="676"/>
      <c r="AE25" s="870"/>
      <c r="AF25" s="571"/>
      <c r="AG25" s="258"/>
      <c r="AH25" s="870"/>
      <c r="AI25" s="571"/>
      <c r="AJ25" s="258"/>
      <c r="AK25" s="877"/>
      <c r="AL25" s="365"/>
      <c r="AM25" s="675"/>
      <c r="AN25" s="675"/>
      <c r="AO25" s="676"/>
      <c r="AP25" s="870"/>
      <c r="AQ25" s="571"/>
      <c r="AR25" s="389"/>
      <c r="AS25" s="870"/>
      <c r="AT25" s="571"/>
      <c r="AU25" s="389"/>
      <c r="AV25" s="877"/>
      <c r="AW25" s="338"/>
      <c r="AX25" s="675"/>
      <c r="AY25" s="675"/>
      <c r="AZ25" s="1239"/>
      <c r="BA25" s="870"/>
      <c r="BB25" s="571"/>
      <c r="BC25" s="389"/>
      <c r="BD25" s="870"/>
      <c r="BE25" s="571"/>
      <c r="BF25" s="389"/>
      <c r="BG25" s="877"/>
      <c r="BH25" s="338"/>
      <c r="BI25" s="675"/>
      <c r="BJ25" s="675"/>
      <c r="BK25" s="676"/>
      <c r="BL25" s="870"/>
      <c r="BM25" s="571"/>
      <c r="BN25" s="389"/>
      <c r="BO25" s="870"/>
      <c r="BP25" s="571"/>
      <c r="BQ25" s="389"/>
      <c r="BR25" s="877"/>
      <c r="BS25" s="338"/>
      <c r="BT25" s="675"/>
      <c r="BU25" s="675"/>
      <c r="BV25" s="1239"/>
      <c r="BW25" s="870"/>
      <c r="BX25" s="571"/>
      <c r="BY25" s="389"/>
      <c r="BZ25" s="870"/>
      <c r="CA25" s="571"/>
      <c r="CB25" s="389"/>
      <c r="CC25" s="877"/>
      <c r="CD25" s="338"/>
      <c r="CE25" s="675"/>
      <c r="CF25" s="675"/>
      <c r="CG25" s="1239"/>
      <c r="CH25" s="870"/>
      <c r="CI25" s="571"/>
      <c r="CJ25" s="389"/>
      <c r="CK25" s="870"/>
      <c r="CL25" s="571"/>
      <c r="CM25" s="389"/>
      <c r="CN25" s="877"/>
      <c r="CO25" s="338"/>
    </row>
    <row r="26" spans="1:93" s="171" customFormat="1" ht="21" customHeight="1">
      <c r="A26" s="171">
        <v>5</v>
      </c>
      <c r="C26" s="178"/>
      <c r="D26" s="162" t="s">
        <v>557</v>
      </c>
      <c r="E26" s="566"/>
      <c r="F26" s="674"/>
      <c r="G26" s="675"/>
      <c r="H26" s="677"/>
      <c r="I26" s="564"/>
      <c r="J26" s="571"/>
      <c r="K26" s="258"/>
      <c r="L26" s="564"/>
      <c r="M26" s="571"/>
      <c r="N26" s="258"/>
      <c r="O26" s="564"/>
      <c r="P26" s="338"/>
      <c r="Q26" s="674"/>
      <c r="R26" s="675"/>
      <c r="S26" s="677"/>
      <c r="T26" s="564"/>
      <c r="U26" s="571"/>
      <c r="V26" s="258"/>
      <c r="W26" s="564"/>
      <c r="X26" s="571"/>
      <c r="Y26" s="258"/>
      <c r="Z26" s="571"/>
      <c r="AA26" s="338"/>
      <c r="AB26" s="674"/>
      <c r="AC26" s="675"/>
      <c r="AD26" s="677"/>
      <c r="AE26" s="870"/>
      <c r="AF26" s="571"/>
      <c r="AG26" s="258"/>
      <c r="AH26" s="870"/>
      <c r="AI26" s="571"/>
      <c r="AJ26" s="258"/>
      <c r="AK26" s="877"/>
      <c r="AL26" s="365"/>
      <c r="AM26" s="675"/>
      <c r="AN26" s="675"/>
      <c r="AO26" s="677"/>
      <c r="AP26" s="870"/>
      <c r="AQ26" s="571"/>
      <c r="AR26" s="389"/>
      <c r="AS26" s="870"/>
      <c r="AT26" s="571"/>
      <c r="AU26" s="389"/>
      <c r="AV26" s="877"/>
      <c r="AW26" s="338"/>
      <c r="AX26" s="675"/>
      <c r="AY26" s="675"/>
      <c r="AZ26" s="1240"/>
      <c r="BA26" s="870"/>
      <c r="BB26" s="571"/>
      <c r="BC26" s="389"/>
      <c r="BD26" s="870"/>
      <c r="BE26" s="571"/>
      <c r="BF26" s="389"/>
      <c r="BG26" s="877"/>
      <c r="BH26" s="338"/>
      <c r="BI26" s="675"/>
      <c r="BJ26" s="675"/>
      <c r="BK26" s="677"/>
      <c r="BL26" s="870"/>
      <c r="BM26" s="571"/>
      <c r="BN26" s="389"/>
      <c r="BO26" s="870"/>
      <c r="BP26" s="571"/>
      <c r="BQ26" s="389"/>
      <c r="BR26" s="877"/>
      <c r="BS26" s="338"/>
      <c r="BT26" s="675"/>
      <c r="BU26" s="675"/>
      <c r="BV26" s="1240"/>
      <c r="BW26" s="870"/>
      <c r="BX26" s="571"/>
      <c r="BY26" s="389"/>
      <c r="BZ26" s="870"/>
      <c r="CA26" s="571"/>
      <c r="CB26" s="389"/>
      <c r="CC26" s="877"/>
      <c r="CD26" s="338"/>
      <c r="CE26" s="675"/>
      <c r="CF26" s="675"/>
      <c r="CG26" s="1240"/>
      <c r="CH26" s="870"/>
      <c r="CI26" s="571"/>
      <c r="CJ26" s="389"/>
      <c r="CK26" s="870"/>
      <c r="CL26" s="571"/>
      <c r="CM26" s="389"/>
      <c r="CN26" s="877"/>
      <c r="CO26" s="338"/>
    </row>
    <row r="27" spans="1:93" s="171" customFormat="1" ht="21" customHeight="1">
      <c r="A27" s="171">
        <v>5</v>
      </c>
      <c r="C27" s="178"/>
      <c r="D27" s="177" t="s">
        <v>558</v>
      </c>
      <c r="E27" s="566"/>
      <c r="F27" s="674"/>
      <c r="G27" s="675"/>
      <c r="H27" s="677"/>
      <c r="I27" s="564"/>
      <c r="J27" s="571"/>
      <c r="K27" s="258"/>
      <c r="L27" s="564"/>
      <c r="M27" s="571"/>
      <c r="N27" s="258"/>
      <c r="O27" s="564"/>
      <c r="P27" s="338"/>
      <c r="Q27" s="674"/>
      <c r="R27" s="675"/>
      <c r="S27" s="677"/>
      <c r="T27" s="564"/>
      <c r="U27" s="571"/>
      <c r="V27" s="258"/>
      <c r="W27" s="564"/>
      <c r="X27" s="571"/>
      <c r="Y27" s="258"/>
      <c r="Z27" s="571"/>
      <c r="AA27" s="338"/>
      <c r="AB27" s="674"/>
      <c r="AC27" s="675"/>
      <c r="AD27" s="677"/>
      <c r="AE27" s="870"/>
      <c r="AF27" s="571"/>
      <c r="AG27" s="258"/>
      <c r="AH27" s="870"/>
      <c r="AI27" s="571"/>
      <c r="AJ27" s="258"/>
      <c r="AK27" s="877"/>
      <c r="AL27" s="365"/>
      <c r="AM27" s="675"/>
      <c r="AN27" s="675"/>
      <c r="AO27" s="677"/>
      <c r="AP27" s="870"/>
      <c r="AQ27" s="571"/>
      <c r="AR27" s="389"/>
      <c r="AS27" s="870"/>
      <c r="AT27" s="571"/>
      <c r="AU27" s="389"/>
      <c r="AV27" s="877"/>
      <c r="AW27" s="338"/>
      <c r="AX27" s="675"/>
      <c r="AY27" s="675"/>
      <c r="AZ27" s="1240"/>
      <c r="BA27" s="870"/>
      <c r="BB27" s="571"/>
      <c r="BC27" s="389"/>
      <c r="BD27" s="870"/>
      <c r="BE27" s="571"/>
      <c r="BF27" s="389"/>
      <c r="BG27" s="877"/>
      <c r="BH27" s="338"/>
      <c r="BI27" s="675"/>
      <c r="BJ27" s="675"/>
      <c r="BK27" s="677"/>
      <c r="BL27" s="870"/>
      <c r="BM27" s="571"/>
      <c r="BN27" s="389"/>
      <c r="BO27" s="870"/>
      <c r="BP27" s="571"/>
      <c r="BQ27" s="389"/>
      <c r="BR27" s="877"/>
      <c r="BS27" s="338"/>
      <c r="BT27" s="675"/>
      <c r="BU27" s="675"/>
      <c r="BV27" s="1240"/>
      <c r="BW27" s="870"/>
      <c r="BX27" s="571"/>
      <c r="BY27" s="389"/>
      <c r="BZ27" s="870"/>
      <c r="CA27" s="571"/>
      <c r="CB27" s="389"/>
      <c r="CC27" s="877"/>
      <c r="CD27" s="338"/>
      <c r="CE27" s="675"/>
      <c r="CF27" s="675"/>
      <c r="CG27" s="1240"/>
      <c r="CH27" s="870"/>
      <c r="CI27" s="571"/>
      <c r="CJ27" s="389"/>
      <c r="CK27" s="870"/>
      <c r="CL27" s="571"/>
      <c r="CM27" s="389"/>
      <c r="CN27" s="877"/>
      <c r="CO27" s="338"/>
    </row>
    <row r="28" spans="1:93" s="171" customFormat="1" ht="21" customHeight="1">
      <c r="A28" s="171">
        <v>5</v>
      </c>
      <c r="C28" s="352"/>
      <c r="D28" s="427" t="s">
        <v>580</v>
      </c>
      <c r="E28" s="567"/>
      <c r="F28" s="678"/>
      <c r="G28" s="679"/>
      <c r="H28" s="680"/>
      <c r="I28" s="428"/>
      <c r="J28" s="429"/>
      <c r="K28" s="429"/>
      <c r="L28" s="428"/>
      <c r="M28" s="429"/>
      <c r="N28" s="429"/>
      <c r="O28" s="429"/>
      <c r="P28" s="826"/>
      <c r="Q28" s="678"/>
      <c r="R28" s="679"/>
      <c r="S28" s="680"/>
      <c r="T28" s="428"/>
      <c r="U28" s="429"/>
      <c r="V28" s="429"/>
      <c r="W28" s="428"/>
      <c r="X28" s="429"/>
      <c r="Y28" s="429"/>
      <c r="Z28" s="428"/>
      <c r="AA28" s="826"/>
      <c r="AB28" s="678"/>
      <c r="AC28" s="679"/>
      <c r="AD28" s="680"/>
      <c r="AE28" s="430"/>
      <c r="AF28" s="429"/>
      <c r="AG28" s="429"/>
      <c r="AH28" s="430"/>
      <c r="AI28" s="429"/>
      <c r="AJ28" s="429"/>
      <c r="AK28" s="431"/>
      <c r="AL28" s="1030"/>
      <c r="AM28" s="679"/>
      <c r="AN28" s="679"/>
      <c r="AO28" s="680"/>
      <c r="AP28" s="430"/>
      <c r="AQ28" s="429"/>
      <c r="AR28" s="431"/>
      <c r="AS28" s="430"/>
      <c r="AT28" s="429"/>
      <c r="AU28" s="431"/>
      <c r="AV28" s="431"/>
      <c r="AW28" s="875"/>
      <c r="AX28" s="679"/>
      <c r="AY28" s="679"/>
      <c r="AZ28" s="1241"/>
      <c r="BA28" s="430"/>
      <c r="BB28" s="429"/>
      <c r="BC28" s="431"/>
      <c r="BD28" s="430"/>
      <c r="BE28" s="429"/>
      <c r="BF28" s="431"/>
      <c r="BG28" s="431"/>
      <c r="BH28" s="875"/>
      <c r="BI28" s="679"/>
      <c r="BJ28" s="679"/>
      <c r="BK28" s="680"/>
      <c r="BL28" s="430"/>
      <c r="BM28" s="429"/>
      <c r="BN28" s="431"/>
      <c r="BO28" s="430"/>
      <c r="BP28" s="429"/>
      <c r="BQ28" s="431"/>
      <c r="BR28" s="431"/>
      <c r="BS28" s="875"/>
      <c r="BT28" s="679"/>
      <c r="BU28" s="679"/>
      <c r="BV28" s="1241"/>
      <c r="BW28" s="430"/>
      <c r="BX28" s="429"/>
      <c r="BY28" s="431"/>
      <c r="BZ28" s="430"/>
      <c r="CA28" s="429"/>
      <c r="CB28" s="431"/>
      <c r="CC28" s="431"/>
      <c r="CD28" s="875"/>
      <c r="CE28" s="679"/>
      <c r="CF28" s="679"/>
      <c r="CG28" s="1241"/>
      <c r="CH28" s="430"/>
      <c r="CI28" s="429"/>
      <c r="CJ28" s="431"/>
      <c r="CK28" s="430"/>
      <c r="CL28" s="429"/>
      <c r="CM28" s="431"/>
      <c r="CN28" s="431"/>
      <c r="CO28" s="875"/>
    </row>
    <row r="29" spans="1:93" s="171" customFormat="1" ht="21" customHeight="1">
      <c r="A29" s="171">
        <v>6</v>
      </c>
      <c r="C29" s="351" t="s">
        <v>529</v>
      </c>
      <c r="D29" s="175" t="s">
        <v>521</v>
      </c>
      <c r="E29" s="565" t="e">
        <f>#REF!</f>
        <v>#REF!</v>
      </c>
      <c r="F29" s="674"/>
      <c r="G29" s="675"/>
      <c r="H29" s="676"/>
      <c r="I29" s="564"/>
      <c r="J29" s="571"/>
      <c r="K29" s="258"/>
      <c r="L29" s="564"/>
      <c r="M29" s="571"/>
      <c r="N29" s="258"/>
      <c r="O29" s="564"/>
      <c r="P29" s="338"/>
      <c r="Q29" s="674"/>
      <c r="R29" s="675"/>
      <c r="S29" s="676"/>
      <c r="T29" s="564"/>
      <c r="U29" s="571"/>
      <c r="V29" s="258"/>
      <c r="W29" s="564"/>
      <c r="X29" s="571"/>
      <c r="Y29" s="258"/>
      <c r="Z29" s="571"/>
      <c r="AA29" s="338"/>
      <c r="AB29" s="674"/>
      <c r="AC29" s="675"/>
      <c r="AD29" s="676"/>
      <c r="AE29" s="870"/>
      <c r="AF29" s="571"/>
      <c r="AG29" s="258"/>
      <c r="AH29" s="870"/>
      <c r="AI29" s="571"/>
      <c r="AJ29" s="258"/>
      <c r="AK29" s="877"/>
      <c r="AL29" s="365"/>
      <c r="AM29" s="675"/>
      <c r="AN29" s="675"/>
      <c r="AO29" s="676"/>
      <c r="AP29" s="870"/>
      <c r="AQ29" s="571"/>
      <c r="AR29" s="389"/>
      <c r="AS29" s="870"/>
      <c r="AT29" s="571"/>
      <c r="AU29" s="389"/>
      <c r="AV29" s="877"/>
      <c r="AW29" s="338"/>
      <c r="AX29" s="675"/>
      <c r="AY29" s="675"/>
      <c r="AZ29" s="1239"/>
      <c r="BA29" s="870"/>
      <c r="BB29" s="571"/>
      <c r="BC29" s="389"/>
      <c r="BD29" s="870"/>
      <c r="BE29" s="571"/>
      <c r="BF29" s="389"/>
      <c r="BG29" s="877"/>
      <c r="BH29" s="338"/>
      <c r="BI29" s="675"/>
      <c r="BJ29" s="675"/>
      <c r="BK29" s="676"/>
      <c r="BL29" s="870"/>
      <c r="BM29" s="571"/>
      <c r="BN29" s="389"/>
      <c r="BO29" s="870"/>
      <c r="BP29" s="571"/>
      <c r="BQ29" s="389"/>
      <c r="BR29" s="877"/>
      <c r="BS29" s="338"/>
      <c r="BT29" s="675"/>
      <c r="BU29" s="675"/>
      <c r="BV29" s="1239"/>
      <c r="BW29" s="870"/>
      <c r="BX29" s="571"/>
      <c r="BY29" s="389"/>
      <c r="BZ29" s="870"/>
      <c r="CA29" s="571"/>
      <c r="CB29" s="389"/>
      <c r="CC29" s="877"/>
      <c r="CD29" s="338"/>
      <c r="CE29" s="675"/>
      <c r="CF29" s="675"/>
      <c r="CG29" s="1239"/>
      <c r="CH29" s="870"/>
      <c r="CI29" s="571"/>
      <c r="CJ29" s="389"/>
      <c r="CK29" s="870"/>
      <c r="CL29" s="571"/>
      <c r="CM29" s="389"/>
      <c r="CN29" s="877"/>
      <c r="CO29" s="338"/>
    </row>
    <row r="30" spans="1:93" s="171" customFormat="1" ht="21" customHeight="1">
      <c r="A30" s="171">
        <v>6</v>
      </c>
      <c r="C30" s="178"/>
      <c r="D30" s="162" t="s">
        <v>557</v>
      </c>
      <c r="E30" s="566"/>
      <c r="F30" s="674"/>
      <c r="G30" s="675"/>
      <c r="H30" s="677"/>
      <c r="I30" s="564"/>
      <c r="J30" s="571"/>
      <c r="K30" s="258"/>
      <c r="L30" s="564"/>
      <c r="M30" s="571"/>
      <c r="N30" s="258"/>
      <c r="O30" s="564"/>
      <c r="P30" s="338"/>
      <c r="Q30" s="674"/>
      <c r="R30" s="675"/>
      <c r="S30" s="677"/>
      <c r="T30" s="564"/>
      <c r="U30" s="571"/>
      <c r="V30" s="258"/>
      <c r="W30" s="564"/>
      <c r="X30" s="571"/>
      <c r="Y30" s="258"/>
      <c r="Z30" s="571"/>
      <c r="AA30" s="338"/>
      <c r="AB30" s="674"/>
      <c r="AC30" s="675"/>
      <c r="AD30" s="677"/>
      <c r="AE30" s="870"/>
      <c r="AF30" s="571"/>
      <c r="AG30" s="258"/>
      <c r="AH30" s="870"/>
      <c r="AI30" s="571"/>
      <c r="AJ30" s="258"/>
      <c r="AK30" s="877"/>
      <c r="AL30" s="365"/>
      <c r="AM30" s="675"/>
      <c r="AN30" s="675"/>
      <c r="AO30" s="677"/>
      <c r="AP30" s="870"/>
      <c r="AQ30" s="571"/>
      <c r="AR30" s="389"/>
      <c r="AS30" s="870"/>
      <c r="AT30" s="571"/>
      <c r="AU30" s="389"/>
      <c r="AV30" s="877"/>
      <c r="AW30" s="338"/>
      <c r="AX30" s="675"/>
      <c r="AY30" s="675"/>
      <c r="AZ30" s="1240"/>
      <c r="BA30" s="870"/>
      <c r="BB30" s="571"/>
      <c r="BC30" s="389"/>
      <c r="BD30" s="870"/>
      <c r="BE30" s="571"/>
      <c r="BF30" s="389"/>
      <c r="BG30" s="877"/>
      <c r="BH30" s="338"/>
      <c r="BI30" s="675"/>
      <c r="BJ30" s="675"/>
      <c r="BK30" s="677"/>
      <c r="BL30" s="870"/>
      <c r="BM30" s="571"/>
      <c r="BN30" s="389"/>
      <c r="BO30" s="870"/>
      <c r="BP30" s="571"/>
      <c r="BQ30" s="389"/>
      <c r="BR30" s="877"/>
      <c r="BS30" s="338"/>
      <c r="BT30" s="675"/>
      <c r="BU30" s="675"/>
      <c r="BV30" s="1240"/>
      <c r="BW30" s="870"/>
      <c r="BX30" s="571"/>
      <c r="BY30" s="389"/>
      <c r="BZ30" s="870"/>
      <c r="CA30" s="571"/>
      <c r="CB30" s="389"/>
      <c r="CC30" s="877"/>
      <c r="CD30" s="338"/>
      <c r="CE30" s="675"/>
      <c r="CF30" s="675"/>
      <c r="CG30" s="1240"/>
      <c r="CH30" s="870"/>
      <c r="CI30" s="571"/>
      <c r="CJ30" s="389"/>
      <c r="CK30" s="870"/>
      <c r="CL30" s="571"/>
      <c r="CM30" s="389"/>
      <c r="CN30" s="877"/>
      <c r="CO30" s="338"/>
    </row>
    <row r="31" spans="1:93" s="171" customFormat="1" ht="21" customHeight="1">
      <c r="A31" s="171">
        <v>6</v>
      </c>
      <c r="C31" s="178"/>
      <c r="D31" s="177" t="s">
        <v>558</v>
      </c>
      <c r="E31" s="566"/>
      <c r="F31" s="674"/>
      <c r="G31" s="675"/>
      <c r="H31" s="677"/>
      <c r="I31" s="564"/>
      <c r="J31" s="571"/>
      <c r="K31" s="258"/>
      <c r="L31" s="564"/>
      <c r="M31" s="571"/>
      <c r="N31" s="258"/>
      <c r="O31" s="564"/>
      <c r="P31" s="338"/>
      <c r="Q31" s="674"/>
      <c r="R31" s="675"/>
      <c r="S31" s="677"/>
      <c r="T31" s="564"/>
      <c r="U31" s="571"/>
      <c r="V31" s="258"/>
      <c r="W31" s="564"/>
      <c r="X31" s="571"/>
      <c r="Y31" s="258"/>
      <c r="Z31" s="571"/>
      <c r="AA31" s="338"/>
      <c r="AB31" s="674"/>
      <c r="AC31" s="675"/>
      <c r="AD31" s="677"/>
      <c r="AE31" s="870"/>
      <c r="AF31" s="571"/>
      <c r="AG31" s="258"/>
      <c r="AH31" s="870"/>
      <c r="AI31" s="571"/>
      <c r="AJ31" s="258"/>
      <c r="AK31" s="877"/>
      <c r="AL31" s="365"/>
      <c r="AM31" s="675"/>
      <c r="AN31" s="675"/>
      <c r="AO31" s="677"/>
      <c r="AP31" s="870"/>
      <c r="AQ31" s="571"/>
      <c r="AR31" s="389"/>
      <c r="AS31" s="870"/>
      <c r="AT31" s="571"/>
      <c r="AU31" s="389"/>
      <c r="AV31" s="877"/>
      <c r="AW31" s="338"/>
      <c r="AX31" s="675"/>
      <c r="AY31" s="675"/>
      <c r="AZ31" s="1240"/>
      <c r="BA31" s="870"/>
      <c r="BB31" s="571"/>
      <c r="BC31" s="389"/>
      <c r="BD31" s="870"/>
      <c r="BE31" s="571"/>
      <c r="BF31" s="389"/>
      <c r="BG31" s="877"/>
      <c r="BH31" s="338"/>
      <c r="BI31" s="675"/>
      <c r="BJ31" s="675"/>
      <c r="BK31" s="677"/>
      <c r="BL31" s="870"/>
      <c r="BM31" s="571"/>
      <c r="BN31" s="389"/>
      <c r="BO31" s="870"/>
      <c r="BP31" s="571"/>
      <c r="BQ31" s="389"/>
      <c r="BR31" s="877"/>
      <c r="BS31" s="338"/>
      <c r="BT31" s="675"/>
      <c r="BU31" s="675"/>
      <c r="BV31" s="1240"/>
      <c r="BW31" s="870"/>
      <c r="BX31" s="571"/>
      <c r="BY31" s="389"/>
      <c r="BZ31" s="870"/>
      <c r="CA31" s="571"/>
      <c r="CB31" s="389"/>
      <c r="CC31" s="877"/>
      <c r="CD31" s="338"/>
      <c r="CE31" s="675"/>
      <c r="CF31" s="675"/>
      <c r="CG31" s="1240"/>
      <c r="CH31" s="870"/>
      <c r="CI31" s="571"/>
      <c r="CJ31" s="389"/>
      <c r="CK31" s="870"/>
      <c r="CL31" s="571"/>
      <c r="CM31" s="389"/>
      <c r="CN31" s="877"/>
      <c r="CO31" s="338"/>
    </row>
    <row r="32" spans="1:93" s="171" customFormat="1" ht="21" customHeight="1">
      <c r="A32" s="171">
        <v>6</v>
      </c>
      <c r="C32" s="352"/>
      <c r="D32" s="427" t="s">
        <v>580</v>
      </c>
      <c r="E32" s="567"/>
      <c r="F32" s="678"/>
      <c r="G32" s="679"/>
      <c r="H32" s="680"/>
      <c r="I32" s="428"/>
      <c r="J32" s="429"/>
      <c r="K32" s="429"/>
      <c r="L32" s="428"/>
      <c r="M32" s="429"/>
      <c r="N32" s="429"/>
      <c r="O32" s="429"/>
      <c r="P32" s="826"/>
      <c r="Q32" s="678"/>
      <c r="R32" s="679"/>
      <c r="S32" s="680"/>
      <c r="T32" s="428"/>
      <c r="U32" s="429"/>
      <c r="V32" s="429"/>
      <c r="W32" s="428"/>
      <c r="X32" s="429"/>
      <c r="Y32" s="429"/>
      <c r="Z32" s="428"/>
      <c r="AA32" s="826"/>
      <c r="AB32" s="678"/>
      <c r="AC32" s="679"/>
      <c r="AD32" s="680"/>
      <c r="AE32" s="430"/>
      <c r="AF32" s="429"/>
      <c r="AG32" s="429"/>
      <c r="AH32" s="430"/>
      <c r="AI32" s="429"/>
      <c r="AJ32" s="429"/>
      <c r="AK32" s="431"/>
      <c r="AL32" s="1030"/>
      <c r="AM32" s="679"/>
      <c r="AN32" s="679"/>
      <c r="AO32" s="680"/>
      <c r="AP32" s="430"/>
      <c r="AQ32" s="429"/>
      <c r="AR32" s="431"/>
      <c r="AS32" s="430"/>
      <c r="AT32" s="429"/>
      <c r="AU32" s="431"/>
      <c r="AV32" s="431"/>
      <c r="AW32" s="875"/>
      <c r="AX32" s="679"/>
      <c r="AY32" s="679"/>
      <c r="AZ32" s="1241"/>
      <c r="BA32" s="430"/>
      <c r="BB32" s="429"/>
      <c r="BC32" s="431"/>
      <c r="BD32" s="430"/>
      <c r="BE32" s="429"/>
      <c r="BF32" s="431"/>
      <c r="BG32" s="431"/>
      <c r="BH32" s="875"/>
      <c r="BI32" s="679"/>
      <c r="BJ32" s="679"/>
      <c r="BK32" s="680"/>
      <c r="BL32" s="430"/>
      <c r="BM32" s="429"/>
      <c r="BN32" s="431"/>
      <c r="BO32" s="430"/>
      <c r="BP32" s="429"/>
      <c r="BQ32" s="431"/>
      <c r="BR32" s="431"/>
      <c r="BS32" s="875"/>
      <c r="BT32" s="679"/>
      <c r="BU32" s="679"/>
      <c r="BV32" s="1241"/>
      <c r="BW32" s="430"/>
      <c r="BX32" s="429"/>
      <c r="BY32" s="431"/>
      <c r="BZ32" s="430"/>
      <c r="CA32" s="429"/>
      <c r="CB32" s="431"/>
      <c r="CC32" s="431"/>
      <c r="CD32" s="875"/>
      <c r="CE32" s="679"/>
      <c r="CF32" s="679"/>
      <c r="CG32" s="1241"/>
      <c r="CH32" s="430"/>
      <c r="CI32" s="429"/>
      <c r="CJ32" s="431"/>
      <c r="CK32" s="430"/>
      <c r="CL32" s="429"/>
      <c r="CM32" s="431"/>
      <c r="CN32" s="431"/>
      <c r="CO32" s="875"/>
    </row>
    <row r="33" spans="1:93" s="171" customFormat="1" ht="21" customHeight="1">
      <c r="A33" s="171">
        <v>7</v>
      </c>
      <c r="C33" s="848" t="s">
        <v>530</v>
      </c>
      <c r="D33" s="175" t="s">
        <v>521</v>
      </c>
      <c r="E33" s="565" t="e">
        <f>#REF!</f>
        <v>#REF!</v>
      </c>
      <c r="F33" s="674"/>
      <c r="G33" s="675"/>
      <c r="H33" s="676"/>
      <c r="I33" s="564"/>
      <c r="J33" s="571"/>
      <c r="K33" s="258"/>
      <c r="L33" s="564"/>
      <c r="M33" s="571"/>
      <c r="N33" s="258"/>
      <c r="O33" s="564"/>
      <c r="P33" s="338"/>
      <c r="Q33" s="674"/>
      <c r="R33" s="675"/>
      <c r="S33" s="676"/>
      <c r="T33" s="564"/>
      <c r="U33" s="571"/>
      <c r="V33" s="258"/>
      <c r="W33" s="564"/>
      <c r="X33" s="571"/>
      <c r="Y33" s="258"/>
      <c r="Z33" s="571"/>
      <c r="AA33" s="338"/>
      <c r="AB33" s="674"/>
      <c r="AC33" s="675"/>
      <c r="AD33" s="676"/>
      <c r="AE33" s="870"/>
      <c r="AF33" s="571"/>
      <c r="AG33" s="258"/>
      <c r="AH33" s="870"/>
      <c r="AI33" s="571"/>
      <c r="AJ33" s="258"/>
      <c r="AK33" s="877"/>
      <c r="AL33" s="365"/>
      <c r="AM33" s="675"/>
      <c r="AN33" s="675"/>
      <c r="AO33" s="676"/>
      <c r="AP33" s="870"/>
      <c r="AQ33" s="571"/>
      <c r="AR33" s="389"/>
      <c r="AS33" s="870"/>
      <c r="AT33" s="571"/>
      <c r="AU33" s="389"/>
      <c r="AV33" s="877"/>
      <c r="AW33" s="338"/>
      <c r="AX33" s="675"/>
      <c r="AY33" s="675"/>
      <c r="AZ33" s="1239"/>
      <c r="BA33" s="870"/>
      <c r="BB33" s="571"/>
      <c r="BC33" s="389"/>
      <c r="BD33" s="870"/>
      <c r="BE33" s="571"/>
      <c r="BF33" s="389"/>
      <c r="BG33" s="877"/>
      <c r="BH33" s="338"/>
      <c r="BI33" s="675"/>
      <c r="BJ33" s="675"/>
      <c r="BK33" s="676"/>
      <c r="BL33" s="870"/>
      <c r="BM33" s="571"/>
      <c r="BN33" s="389"/>
      <c r="BO33" s="870"/>
      <c r="BP33" s="571"/>
      <c r="BQ33" s="389"/>
      <c r="BR33" s="877"/>
      <c r="BS33" s="338"/>
      <c r="BT33" s="675"/>
      <c r="BU33" s="675"/>
      <c r="BV33" s="1239"/>
      <c r="BW33" s="870"/>
      <c r="BX33" s="571"/>
      <c r="BY33" s="389"/>
      <c r="BZ33" s="870"/>
      <c r="CA33" s="571"/>
      <c r="CB33" s="389"/>
      <c r="CC33" s="877"/>
      <c r="CD33" s="338"/>
      <c r="CE33" s="675"/>
      <c r="CF33" s="675"/>
      <c r="CG33" s="1239"/>
      <c r="CH33" s="870"/>
      <c r="CI33" s="571"/>
      <c r="CJ33" s="389"/>
      <c r="CK33" s="870"/>
      <c r="CL33" s="571"/>
      <c r="CM33" s="389"/>
      <c r="CN33" s="877"/>
      <c r="CO33" s="338"/>
    </row>
    <row r="34" spans="1:93" s="171" customFormat="1" ht="21" customHeight="1">
      <c r="A34" s="171">
        <v>7</v>
      </c>
      <c r="C34" s="849"/>
      <c r="D34" s="162" t="s">
        <v>557</v>
      </c>
      <c r="E34" s="566"/>
      <c r="F34" s="674"/>
      <c r="G34" s="675"/>
      <c r="H34" s="677"/>
      <c r="I34" s="564"/>
      <c r="J34" s="571"/>
      <c r="K34" s="258"/>
      <c r="L34" s="564"/>
      <c r="M34" s="571"/>
      <c r="N34" s="258"/>
      <c r="O34" s="564"/>
      <c r="P34" s="338"/>
      <c r="Q34" s="674"/>
      <c r="R34" s="675"/>
      <c r="S34" s="677"/>
      <c r="T34" s="564"/>
      <c r="U34" s="571"/>
      <c r="V34" s="258"/>
      <c r="W34" s="564"/>
      <c r="X34" s="571"/>
      <c r="Y34" s="258"/>
      <c r="Z34" s="571"/>
      <c r="AA34" s="338"/>
      <c r="AB34" s="674"/>
      <c r="AC34" s="675"/>
      <c r="AD34" s="677"/>
      <c r="AE34" s="870"/>
      <c r="AF34" s="571"/>
      <c r="AG34" s="258"/>
      <c r="AH34" s="870"/>
      <c r="AI34" s="571"/>
      <c r="AJ34" s="258"/>
      <c r="AK34" s="877"/>
      <c r="AL34" s="365"/>
      <c r="AM34" s="675"/>
      <c r="AN34" s="675"/>
      <c r="AO34" s="677"/>
      <c r="AP34" s="870"/>
      <c r="AQ34" s="571"/>
      <c r="AR34" s="389"/>
      <c r="AS34" s="870"/>
      <c r="AT34" s="571"/>
      <c r="AU34" s="389"/>
      <c r="AV34" s="877"/>
      <c r="AW34" s="338"/>
      <c r="AX34" s="675"/>
      <c r="AY34" s="675"/>
      <c r="AZ34" s="1240"/>
      <c r="BA34" s="870"/>
      <c r="BB34" s="571"/>
      <c r="BC34" s="389"/>
      <c r="BD34" s="870"/>
      <c r="BE34" s="571"/>
      <c r="BF34" s="389"/>
      <c r="BG34" s="877"/>
      <c r="BH34" s="338"/>
      <c r="BI34" s="675"/>
      <c r="BJ34" s="675"/>
      <c r="BK34" s="677"/>
      <c r="BL34" s="870"/>
      <c r="BM34" s="571"/>
      <c r="BN34" s="389"/>
      <c r="BO34" s="870"/>
      <c r="BP34" s="571"/>
      <c r="BQ34" s="389"/>
      <c r="BR34" s="877"/>
      <c r="BS34" s="338"/>
      <c r="BT34" s="675"/>
      <c r="BU34" s="675"/>
      <c r="BV34" s="1240"/>
      <c r="BW34" s="870"/>
      <c r="BX34" s="571"/>
      <c r="BY34" s="389"/>
      <c r="BZ34" s="870"/>
      <c r="CA34" s="571"/>
      <c r="CB34" s="389"/>
      <c r="CC34" s="877"/>
      <c r="CD34" s="338"/>
      <c r="CE34" s="675"/>
      <c r="CF34" s="675"/>
      <c r="CG34" s="1240"/>
      <c r="CH34" s="870"/>
      <c r="CI34" s="571"/>
      <c r="CJ34" s="389"/>
      <c r="CK34" s="870"/>
      <c r="CL34" s="571"/>
      <c r="CM34" s="389"/>
      <c r="CN34" s="877"/>
      <c r="CO34" s="338"/>
    </row>
    <row r="35" spans="1:93" s="171" customFormat="1" ht="21" customHeight="1">
      <c r="A35" s="171">
        <v>7</v>
      </c>
      <c r="C35" s="849"/>
      <c r="D35" s="177" t="s">
        <v>558</v>
      </c>
      <c r="E35" s="566"/>
      <c r="F35" s="674"/>
      <c r="G35" s="675"/>
      <c r="H35" s="677"/>
      <c r="I35" s="564"/>
      <c r="J35" s="571"/>
      <c r="K35" s="258"/>
      <c r="L35" s="564"/>
      <c r="M35" s="571"/>
      <c r="N35" s="258"/>
      <c r="O35" s="564"/>
      <c r="P35" s="338"/>
      <c r="Q35" s="674"/>
      <c r="R35" s="675"/>
      <c r="S35" s="677"/>
      <c r="T35" s="564"/>
      <c r="U35" s="571"/>
      <c r="V35" s="258"/>
      <c r="W35" s="564"/>
      <c r="X35" s="571"/>
      <c r="Y35" s="258"/>
      <c r="Z35" s="571"/>
      <c r="AA35" s="338"/>
      <c r="AB35" s="674"/>
      <c r="AC35" s="675"/>
      <c r="AD35" s="677"/>
      <c r="AE35" s="870"/>
      <c r="AF35" s="571"/>
      <c r="AG35" s="258"/>
      <c r="AH35" s="870"/>
      <c r="AI35" s="571"/>
      <c r="AJ35" s="258"/>
      <c r="AK35" s="877"/>
      <c r="AL35" s="365"/>
      <c r="AM35" s="675"/>
      <c r="AN35" s="675"/>
      <c r="AO35" s="677"/>
      <c r="AP35" s="870"/>
      <c r="AQ35" s="571"/>
      <c r="AR35" s="389"/>
      <c r="AS35" s="870"/>
      <c r="AT35" s="571"/>
      <c r="AU35" s="389"/>
      <c r="AV35" s="877"/>
      <c r="AW35" s="338"/>
      <c r="AX35" s="675"/>
      <c r="AY35" s="675"/>
      <c r="AZ35" s="1240"/>
      <c r="BA35" s="870"/>
      <c r="BB35" s="571"/>
      <c r="BC35" s="389"/>
      <c r="BD35" s="870"/>
      <c r="BE35" s="571"/>
      <c r="BF35" s="389"/>
      <c r="BG35" s="877"/>
      <c r="BH35" s="338"/>
      <c r="BI35" s="675"/>
      <c r="BJ35" s="675"/>
      <c r="BK35" s="677"/>
      <c r="BL35" s="870"/>
      <c r="BM35" s="571"/>
      <c r="BN35" s="389"/>
      <c r="BO35" s="870"/>
      <c r="BP35" s="571"/>
      <c r="BQ35" s="389"/>
      <c r="BR35" s="877"/>
      <c r="BS35" s="338"/>
      <c r="BT35" s="675"/>
      <c r="BU35" s="675"/>
      <c r="BV35" s="1240"/>
      <c r="BW35" s="870"/>
      <c r="BX35" s="571"/>
      <c r="BY35" s="389"/>
      <c r="BZ35" s="870"/>
      <c r="CA35" s="571"/>
      <c r="CB35" s="389"/>
      <c r="CC35" s="877"/>
      <c r="CD35" s="338"/>
      <c r="CE35" s="675"/>
      <c r="CF35" s="675"/>
      <c r="CG35" s="1240"/>
      <c r="CH35" s="870"/>
      <c r="CI35" s="571"/>
      <c r="CJ35" s="389"/>
      <c r="CK35" s="870"/>
      <c r="CL35" s="571"/>
      <c r="CM35" s="389"/>
      <c r="CN35" s="877"/>
      <c r="CO35" s="338"/>
    </row>
    <row r="36" spans="1:93" s="171" customFormat="1" ht="21" customHeight="1">
      <c r="A36" s="171">
        <v>7</v>
      </c>
      <c r="C36" s="850"/>
      <c r="D36" s="427" t="s">
        <v>580</v>
      </c>
      <c r="E36" s="567"/>
      <c r="F36" s="678"/>
      <c r="G36" s="679"/>
      <c r="H36" s="680"/>
      <c r="I36" s="428"/>
      <c r="J36" s="429"/>
      <c r="K36" s="429"/>
      <c r="L36" s="428"/>
      <c r="M36" s="429"/>
      <c r="N36" s="429"/>
      <c r="O36" s="429"/>
      <c r="P36" s="826"/>
      <c r="Q36" s="678"/>
      <c r="R36" s="679"/>
      <c r="S36" s="680"/>
      <c r="T36" s="428"/>
      <c r="U36" s="429"/>
      <c r="V36" s="429"/>
      <c r="W36" s="428"/>
      <c r="X36" s="429"/>
      <c r="Y36" s="429"/>
      <c r="Z36" s="428"/>
      <c r="AA36" s="826"/>
      <c r="AB36" s="678"/>
      <c r="AC36" s="679"/>
      <c r="AD36" s="680"/>
      <c r="AE36" s="430"/>
      <c r="AF36" s="429"/>
      <c r="AG36" s="429"/>
      <c r="AH36" s="430"/>
      <c r="AI36" s="429"/>
      <c r="AJ36" s="429"/>
      <c r="AK36" s="431"/>
      <c r="AL36" s="1030"/>
      <c r="AM36" s="679"/>
      <c r="AN36" s="679"/>
      <c r="AO36" s="680"/>
      <c r="AP36" s="430"/>
      <c r="AQ36" s="429"/>
      <c r="AR36" s="431"/>
      <c r="AS36" s="430"/>
      <c r="AT36" s="429"/>
      <c r="AU36" s="431"/>
      <c r="AV36" s="431"/>
      <c r="AW36" s="875"/>
      <c r="AX36" s="679"/>
      <c r="AY36" s="679"/>
      <c r="AZ36" s="1241"/>
      <c r="BA36" s="430"/>
      <c r="BB36" s="429"/>
      <c r="BC36" s="431"/>
      <c r="BD36" s="430"/>
      <c r="BE36" s="429"/>
      <c r="BF36" s="431"/>
      <c r="BG36" s="431"/>
      <c r="BH36" s="875"/>
      <c r="BI36" s="679"/>
      <c r="BJ36" s="679"/>
      <c r="BK36" s="680"/>
      <c r="BL36" s="430"/>
      <c r="BM36" s="429"/>
      <c r="BN36" s="431"/>
      <c r="BO36" s="430"/>
      <c r="BP36" s="429"/>
      <c r="BQ36" s="431"/>
      <c r="BR36" s="431"/>
      <c r="BS36" s="875"/>
      <c r="BT36" s="679"/>
      <c r="BU36" s="679"/>
      <c r="BV36" s="1241"/>
      <c r="BW36" s="430"/>
      <c r="BX36" s="429"/>
      <c r="BY36" s="431"/>
      <c r="BZ36" s="430"/>
      <c r="CA36" s="429"/>
      <c r="CB36" s="431"/>
      <c r="CC36" s="431"/>
      <c r="CD36" s="875"/>
      <c r="CE36" s="679"/>
      <c r="CF36" s="679"/>
      <c r="CG36" s="1241"/>
      <c r="CH36" s="430"/>
      <c r="CI36" s="429"/>
      <c r="CJ36" s="431"/>
      <c r="CK36" s="430"/>
      <c r="CL36" s="429"/>
      <c r="CM36" s="431"/>
      <c r="CN36" s="431"/>
      <c r="CO36" s="875"/>
    </row>
    <row r="37" spans="1:93" s="171" customFormat="1" ht="21" customHeight="1">
      <c r="A37" s="171">
        <v>8</v>
      </c>
      <c r="C37" s="848" t="s">
        <v>531</v>
      </c>
      <c r="D37" s="175" t="s">
        <v>521</v>
      </c>
      <c r="E37" s="565" t="e">
        <f>#REF!</f>
        <v>#REF!</v>
      </c>
      <c r="F37" s="674"/>
      <c r="G37" s="675"/>
      <c r="H37" s="676"/>
      <c r="I37" s="564"/>
      <c r="J37" s="571"/>
      <c r="K37" s="258"/>
      <c r="L37" s="564"/>
      <c r="M37" s="571"/>
      <c r="N37" s="258"/>
      <c r="O37" s="564"/>
      <c r="P37" s="338"/>
      <c r="Q37" s="674"/>
      <c r="R37" s="675"/>
      <c r="S37" s="676"/>
      <c r="T37" s="564"/>
      <c r="U37" s="571"/>
      <c r="V37" s="258"/>
      <c r="W37" s="564"/>
      <c r="X37" s="571"/>
      <c r="Y37" s="258"/>
      <c r="Z37" s="571"/>
      <c r="AA37" s="338"/>
      <c r="AB37" s="674"/>
      <c r="AC37" s="675"/>
      <c r="AD37" s="676"/>
      <c r="AE37" s="870"/>
      <c r="AF37" s="571"/>
      <c r="AG37" s="258"/>
      <c r="AH37" s="870"/>
      <c r="AI37" s="571"/>
      <c r="AJ37" s="258"/>
      <c r="AK37" s="877"/>
      <c r="AL37" s="365"/>
      <c r="AM37" s="675"/>
      <c r="AN37" s="675"/>
      <c r="AO37" s="676"/>
      <c r="AP37" s="870"/>
      <c r="AQ37" s="571"/>
      <c r="AR37" s="389"/>
      <c r="AS37" s="870"/>
      <c r="AT37" s="571"/>
      <c r="AU37" s="389"/>
      <c r="AV37" s="877"/>
      <c r="AW37" s="338"/>
      <c r="AX37" s="675"/>
      <c r="AY37" s="675"/>
      <c r="AZ37" s="1239"/>
      <c r="BA37" s="870"/>
      <c r="BB37" s="571"/>
      <c r="BC37" s="389"/>
      <c r="BD37" s="870"/>
      <c r="BE37" s="571"/>
      <c r="BF37" s="389"/>
      <c r="BG37" s="877"/>
      <c r="BH37" s="338"/>
      <c r="BI37" s="675"/>
      <c r="BJ37" s="675"/>
      <c r="BK37" s="676"/>
      <c r="BL37" s="870"/>
      <c r="BM37" s="571"/>
      <c r="BN37" s="389"/>
      <c r="BO37" s="870"/>
      <c r="BP37" s="571"/>
      <c r="BQ37" s="389"/>
      <c r="BR37" s="877"/>
      <c r="BS37" s="338"/>
      <c r="BT37" s="675"/>
      <c r="BU37" s="675"/>
      <c r="BV37" s="1239"/>
      <c r="BW37" s="870"/>
      <c r="BX37" s="571"/>
      <c r="BY37" s="389"/>
      <c r="BZ37" s="870"/>
      <c r="CA37" s="571"/>
      <c r="CB37" s="389"/>
      <c r="CC37" s="877"/>
      <c r="CD37" s="338"/>
      <c r="CE37" s="675"/>
      <c r="CF37" s="675"/>
      <c r="CG37" s="1239"/>
      <c r="CH37" s="870"/>
      <c r="CI37" s="571"/>
      <c r="CJ37" s="389"/>
      <c r="CK37" s="870"/>
      <c r="CL37" s="571"/>
      <c r="CM37" s="389"/>
      <c r="CN37" s="877"/>
      <c r="CO37" s="338"/>
    </row>
    <row r="38" spans="1:93" s="171" customFormat="1" ht="21" customHeight="1">
      <c r="A38" s="171">
        <v>8</v>
      </c>
      <c r="C38" s="849"/>
      <c r="D38" s="162" t="s">
        <v>557</v>
      </c>
      <c r="E38" s="566"/>
      <c r="F38" s="674"/>
      <c r="G38" s="675"/>
      <c r="H38" s="677"/>
      <c r="I38" s="564"/>
      <c r="J38" s="571"/>
      <c r="K38" s="258"/>
      <c r="L38" s="564"/>
      <c r="M38" s="571"/>
      <c r="N38" s="258"/>
      <c r="O38" s="564"/>
      <c r="P38" s="338"/>
      <c r="Q38" s="674"/>
      <c r="R38" s="675"/>
      <c r="S38" s="677"/>
      <c r="T38" s="564"/>
      <c r="U38" s="571"/>
      <c r="V38" s="258"/>
      <c r="W38" s="564"/>
      <c r="X38" s="571"/>
      <c r="Y38" s="258"/>
      <c r="Z38" s="571"/>
      <c r="AA38" s="338"/>
      <c r="AB38" s="674"/>
      <c r="AC38" s="675"/>
      <c r="AD38" s="677"/>
      <c r="AE38" s="870"/>
      <c r="AF38" s="571"/>
      <c r="AG38" s="258"/>
      <c r="AH38" s="870"/>
      <c r="AI38" s="571"/>
      <c r="AJ38" s="258"/>
      <c r="AK38" s="877"/>
      <c r="AL38" s="365"/>
      <c r="AM38" s="675"/>
      <c r="AN38" s="675"/>
      <c r="AO38" s="677"/>
      <c r="AP38" s="870"/>
      <c r="AQ38" s="571"/>
      <c r="AR38" s="389"/>
      <c r="AS38" s="870"/>
      <c r="AT38" s="571"/>
      <c r="AU38" s="389"/>
      <c r="AV38" s="877"/>
      <c r="AW38" s="338"/>
      <c r="AX38" s="675"/>
      <c r="AY38" s="675"/>
      <c r="AZ38" s="1240"/>
      <c r="BA38" s="870"/>
      <c r="BB38" s="571"/>
      <c r="BC38" s="389"/>
      <c r="BD38" s="870"/>
      <c r="BE38" s="571"/>
      <c r="BF38" s="389"/>
      <c r="BG38" s="877"/>
      <c r="BH38" s="338"/>
      <c r="BI38" s="675"/>
      <c r="BJ38" s="675"/>
      <c r="BK38" s="677"/>
      <c r="BL38" s="870"/>
      <c r="BM38" s="571"/>
      <c r="BN38" s="389"/>
      <c r="BO38" s="870"/>
      <c r="BP38" s="571"/>
      <c r="BQ38" s="389"/>
      <c r="BR38" s="877"/>
      <c r="BS38" s="338"/>
      <c r="BT38" s="675"/>
      <c r="BU38" s="675"/>
      <c r="BV38" s="1240"/>
      <c r="BW38" s="870"/>
      <c r="BX38" s="571"/>
      <c r="BY38" s="389"/>
      <c r="BZ38" s="870"/>
      <c r="CA38" s="571"/>
      <c r="CB38" s="389"/>
      <c r="CC38" s="877"/>
      <c r="CD38" s="338"/>
      <c r="CE38" s="675"/>
      <c r="CF38" s="675"/>
      <c r="CG38" s="1240"/>
      <c r="CH38" s="870"/>
      <c r="CI38" s="571"/>
      <c r="CJ38" s="389"/>
      <c r="CK38" s="870"/>
      <c r="CL38" s="571"/>
      <c r="CM38" s="389"/>
      <c r="CN38" s="877"/>
      <c r="CO38" s="338"/>
    </row>
    <row r="39" spans="1:93" s="171" customFormat="1" ht="21" customHeight="1">
      <c r="A39" s="171">
        <v>8</v>
      </c>
      <c r="C39" s="849"/>
      <c r="D39" s="177" t="s">
        <v>558</v>
      </c>
      <c r="E39" s="566"/>
      <c r="F39" s="674"/>
      <c r="G39" s="675"/>
      <c r="H39" s="677"/>
      <c r="I39" s="564"/>
      <c r="J39" s="571"/>
      <c r="K39" s="258"/>
      <c r="L39" s="564"/>
      <c r="M39" s="571"/>
      <c r="N39" s="258"/>
      <c r="O39" s="564"/>
      <c r="P39" s="338"/>
      <c r="Q39" s="674"/>
      <c r="R39" s="675"/>
      <c r="S39" s="677"/>
      <c r="T39" s="564"/>
      <c r="U39" s="571"/>
      <c r="V39" s="258"/>
      <c r="W39" s="564"/>
      <c r="X39" s="571"/>
      <c r="Y39" s="258"/>
      <c r="Z39" s="571"/>
      <c r="AA39" s="338"/>
      <c r="AB39" s="674"/>
      <c r="AC39" s="675"/>
      <c r="AD39" s="677"/>
      <c r="AE39" s="870"/>
      <c r="AF39" s="571"/>
      <c r="AG39" s="258"/>
      <c r="AH39" s="870"/>
      <c r="AI39" s="571"/>
      <c r="AJ39" s="258"/>
      <c r="AK39" s="877"/>
      <c r="AL39" s="365"/>
      <c r="AM39" s="675"/>
      <c r="AN39" s="675"/>
      <c r="AO39" s="677"/>
      <c r="AP39" s="870"/>
      <c r="AQ39" s="571"/>
      <c r="AR39" s="389"/>
      <c r="AS39" s="870"/>
      <c r="AT39" s="571"/>
      <c r="AU39" s="389"/>
      <c r="AV39" s="877"/>
      <c r="AW39" s="338"/>
      <c r="AX39" s="675"/>
      <c r="AY39" s="675"/>
      <c r="AZ39" s="1240"/>
      <c r="BA39" s="870"/>
      <c r="BB39" s="571"/>
      <c r="BC39" s="389"/>
      <c r="BD39" s="870"/>
      <c r="BE39" s="571"/>
      <c r="BF39" s="389"/>
      <c r="BG39" s="877"/>
      <c r="BH39" s="338"/>
      <c r="BI39" s="675"/>
      <c r="BJ39" s="675"/>
      <c r="BK39" s="677"/>
      <c r="BL39" s="870"/>
      <c r="BM39" s="571"/>
      <c r="BN39" s="389"/>
      <c r="BO39" s="870"/>
      <c r="BP39" s="571"/>
      <c r="BQ39" s="389"/>
      <c r="BR39" s="877"/>
      <c r="BS39" s="338"/>
      <c r="BT39" s="675"/>
      <c r="BU39" s="675"/>
      <c r="BV39" s="1240"/>
      <c r="BW39" s="870"/>
      <c r="BX39" s="571"/>
      <c r="BY39" s="389"/>
      <c r="BZ39" s="870"/>
      <c r="CA39" s="571"/>
      <c r="CB39" s="389"/>
      <c r="CC39" s="877"/>
      <c r="CD39" s="338"/>
      <c r="CE39" s="675"/>
      <c r="CF39" s="675"/>
      <c r="CG39" s="1240"/>
      <c r="CH39" s="870"/>
      <c r="CI39" s="571"/>
      <c r="CJ39" s="389"/>
      <c r="CK39" s="870"/>
      <c r="CL39" s="571"/>
      <c r="CM39" s="389"/>
      <c r="CN39" s="877"/>
      <c r="CO39" s="338"/>
    </row>
    <row r="40" spans="1:93" s="171" customFormat="1" ht="21" customHeight="1">
      <c r="A40" s="171">
        <v>8</v>
      </c>
      <c r="C40" s="850"/>
      <c r="D40" s="427" t="s">
        <v>580</v>
      </c>
      <c r="E40" s="567"/>
      <c r="F40" s="678"/>
      <c r="G40" s="679"/>
      <c r="H40" s="680"/>
      <c r="I40" s="428"/>
      <c r="J40" s="429"/>
      <c r="K40" s="429"/>
      <c r="L40" s="428"/>
      <c r="M40" s="429"/>
      <c r="N40" s="429"/>
      <c r="O40" s="429"/>
      <c r="P40" s="826"/>
      <c r="Q40" s="678"/>
      <c r="R40" s="679"/>
      <c r="S40" s="680"/>
      <c r="T40" s="428"/>
      <c r="U40" s="429"/>
      <c r="V40" s="429"/>
      <c r="W40" s="428"/>
      <c r="X40" s="429"/>
      <c r="Y40" s="429"/>
      <c r="Z40" s="428"/>
      <c r="AA40" s="826"/>
      <c r="AB40" s="678"/>
      <c r="AC40" s="679"/>
      <c r="AD40" s="680"/>
      <c r="AE40" s="430"/>
      <c r="AF40" s="429"/>
      <c r="AG40" s="429"/>
      <c r="AH40" s="430"/>
      <c r="AI40" s="429"/>
      <c r="AJ40" s="429"/>
      <c r="AK40" s="431"/>
      <c r="AL40" s="1030"/>
      <c r="AM40" s="679"/>
      <c r="AN40" s="679"/>
      <c r="AO40" s="680"/>
      <c r="AP40" s="430"/>
      <c r="AQ40" s="429"/>
      <c r="AR40" s="431"/>
      <c r="AS40" s="430"/>
      <c r="AT40" s="429"/>
      <c r="AU40" s="431"/>
      <c r="AV40" s="431"/>
      <c r="AW40" s="875"/>
      <c r="AX40" s="679"/>
      <c r="AY40" s="679"/>
      <c r="AZ40" s="1241"/>
      <c r="BA40" s="430"/>
      <c r="BB40" s="429"/>
      <c r="BC40" s="431"/>
      <c r="BD40" s="430"/>
      <c r="BE40" s="429"/>
      <c r="BF40" s="431"/>
      <c r="BG40" s="431"/>
      <c r="BH40" s="875"/>
      <c r="BI40" s="679"/>
      <c r="BJ40" s="679"/>
      <c r="BK40" s="680"/>
      <c r="BL40" s="430"/>
      <c r="BM40" s="429"/>
      <c r="BN40" s="431"/>
      <c r="BO40" s="430"/>
      <c r="BP40" s="429"/>
      <c r="BQ40" s="431"/>
      <c r="BR40" s="431"/>
      <c r="BS40" s="875"/>
      <c r="BT40" s="679"/>
      <c r="BU40" s="679"/>
      <c r="BV40" s="1241"/>
      <c r="BW40" s="430"/>
      <c r="BX40" s="429"/>
      <c r="BY40" s="431"/>
      <c r="BZ40" s="430"/>
      <c r="CA40" s="429"/>
      <c r="CB40" s="431"/>
      <c r="CC40" s="431"/>
      <c r="CD40" s="875"/>
      <c r="CE40" s="679"/>
      <c r="CF40" s="679"/>
      <c r="CG40" s="1241"/>
      <c r="CH40" s="430"/>
      <c r="CI40" s="429"/>
      <c r="CJ40" s="431"/>
      <c r="CK40" s="430"/>
      <c r="CL40" s="429"/>
      <c r="CM40" s="431"/>
      <c r="CN40" s="431"/>
      <c r="CO40" s="875"/>
    </row>
    <row r="41" spans="1:93" s="171" customFormat="1" ht="21" customHeight="1">
      <c r="A41" s="171">
        <v>9</v>
      </c>
      <c r="C41" s="848" t="s">
        <v>532</v>
      </c>
      <c r="D41" s="175" t="s">
        <v>521</v>
      </c>
      <c r="E41" s="565" t="s">
        <v>581</v>
      </c>
      <c r="F41" s="674"/>
      <c r="G41" s="675"/>
      <c r="H41" s="676"/>
      <c r="I41" s="564"/>
      <c r="J41" s="571"/>
      <c r="K41" s="258"/>
      <c r="L41" s="564"/>
      <c r="M41" s="571"/>
      <c r="N41" s="258"/>
      <c r="O41" s="564"/>
      <c r="P41" s="338"/>
      <c r="Q41" s="674"/>
      <c r="R41" s="675"/>
      <c r="S41" s="676"/>
      <c r="T41" s="564"/>
      <c r="U41" s="571"/>
      <c r="V41" s="258"/>
      <c r="W41" s="564"/>
      <c r="X41" s="571"/>
      <c r="Y41" s="258"/>
      <c r="Z41" s="571"/>
      <c r="AA41" s="338"/>
      <c r="AB41" s="674"/>
      <c r="AC41" s="675"/>
      <c r="AD41" s="676"/>
      <c r="AE41" s="870"/>
      <c r="AF41" s="571"/>
      <c r="AG41" s="258"/>
      <c r="AH41" s="870"/>
      <c r="AI41" s="571"/>
      <c r="AJ41" s="258"/>
      <c r="AK41" s="877"/>
      <c r="AL41" s="365"/>
      <c r="AM41" s="675"/>
      <c r="AN41" s="675"/>
      <c r="AO41" s="676"/>
      <c r="AP41" s="870"/>
      <c r="AQ41" s="571"/>
      <c r="AR41" s="389"/>
      <c r="AS41" s="870"/>
      <c r="AT41" s="571"/>
      <c r="AU41" s="389"/>
      <c r="AV41" s="877"/>
      <c r="AW41" s="338"/>
      <c r="AX41" s="675"/>
      <c r="AY41" s="675"/>
      <c r="AZ41" s="1239"/>
      <c r="BA41" s="870"/>
      <c r="BB41" s="571"/>
      <c r="BC41" s="389"/>
      <c r="BD41" s="870"/>
      <c r="BE41" s="571"/>
      <c r="BF41" s="389"/>
      <c r="BG41" s="877"/>
      <c r="BH41" s="338"/>
      <c r="BI41" s="675"/>
      <c r="BJ41" s="675"/>
      <c r="BK41" s="676"/>
      <c r="BL41" s="870"/>
      <c r="BM41" s="571"/>
      <c r="BN41" s="389"/>
      <c r="BO41" s="870"/>
      <c r="BP41" s="571"/>
      <c r="BQ41" s="389"/>
      <c r="BR41" s="877"/>
      <c r="BS41" s="338"/>
      <c r="BT41" s="675"/>
      <c r="BU41" s="675"/>
      <c r="BV41" s="1239"/>
      <c r="BW41" s="870"/>
      <c r="BX41" s="571"/>
      <c r="BY41" s="389"/>
      <c r="BZ41" s="870"/>
      <c r="CA41" s="571"/>
      <c r="CB41" s="389"/>
      <c r="CC41" s="877"/>
      <c r="CD41" s="338"/>
      <c r="CE41" s="675"/>
      <c r="CF41" s="675"/>
      <c r="CG41" s="1239"/>
      <c r="CH41" s="870"/>
      <c r="CI41" s="571"/>
      <c r="CJ41" s="389"/>
      <c r="CK41" s="870"/>
      <c r="CL41" s="571"/>
      <c r="CM41" s="389"/>
      <c r="CN41" s="877"/>
      <c r="CO41" s="338"/>
    </row>
    <row r="42" spans="1:93" s="171" customFormat="1" ht="21" customHeight="1">
      <c r="A42" s="171">
        <v>9</v>
      </c>
      <c r="C42" s="849"/>
      <c r="D42" s="162" t="s">
        <v>557</v>
      </c>
      <c r="E42" s="566"/>
      <c r="F42" s="674"/>
      <c r="G42" s="675"/>
      <c r="H42" s="677"/>
      <c r="I42" s="564"/>
      <c r="J42" s="571"/>
      <c r="K42" s="258"/>
      <c r="L42" s="564"/>
      <c r="M42" s="571"/>
      <c r="N42" s="258"/>
      <c r="O42" s="564"/>
      <c r="P42" s="338"/>
      <c r="Q42" s="674"/>
      <c r="R42" s="675"/>
      <c r="S42" s="677"/>
      <c r="T42" s="564"/>
      <c r="U42" s="571"/>
      <c r="V42" s="258"/>
      <c r="W42" s="564"/>
      <c r="X42" s="571"/>
      <c r="Y42" s="258"/>
      <c r="Z42" s="571"/>
      <c r="AA42" s="338"/>
      <c r="AB42" s="674"/>
      <c r="AC42" s="675"/>
      <c r="AD42" s="677"/>
      <c r="AE42" s="870"/>
      <c r="AF42" s="571"/>
      <c r="AG42" s="258"/>
      <c r="AH42" s="870"/>
      <c r="AI42" s="571"/>
      <c r="AJ42" s="258"/>
      <c r="AK42" s="877"/>
      <c r="AL42" s="365"/>
      <c r="AM42" s="675"/>
      <c r="AN42" s="675"/>
      <c r="AO42" s="677"/>
      <c r="AP42" s="870"/>
      <c r="AQ42" s="571"/>
      <c r="AR42" s="389"/>
      <c r="AS42" s="870"/>
      <c r="AT42" s="571"/>
      <c r="AU42" s="389"/>
      <c r="AV42" s="877"/>
      <c r="AW42" s="338"/>
      <c r="AX42" s="675"/>
      <c r="AY42" s="675"/>
      <c r="AZ42" s="1240"/>
      <c r="BA42" s="870"/>
      <c r="BB42" s="571"/>
      <c r="BC42" s="389"/>
      <c r="BD42" s="870"/>
      <c r="BE42" s="571"/>
      <c r="BF42" s="389"/>
      <c r="BG42" s="877"/>
      <c r="BH42" s="338"/>
      <c r="BI42" s="675"/>
      <c r="BJ42" s="675"/>
      <c r="BK42" s="677"/>
      <c r="BL42" s="870"/>
      <c r="BM42" s="571"/>
      <c r="BN42" s="389"/>
      <c r="BO42" s="870"/>
      <c r="BP42" s="571"/>
      <c r="BQ42" s="389"/>
      <c r="BR42" s="877"/>
      <c r="BS42" s="338"/>
      <c r="BT42" s="675"/>
      <c r="BU42" s="675"/>
      <c r="BV42" s="1240"/>
      <c r="BW42" s="870"/>
      <c r="BX42" s="571"/>
      <c r="BY42" s="389"/>
      <c r="BZ42" s="870"/>
      <c r="CA42" s="571"/>
      <c r="CB42" s="389"/>
      <c r="CC42" s="877"/>
      <c r="CD42" s="338"/>
      <c r="CE42" s="675"/>
      <c r="CF42" s="675"/>
      <c r="CG42" s="1240"/>
      <c r="CH42" s="870"/>
      <c r="CI42" s="571"/>
      <c r="CJ42" s="389"/>
      <c r="CK42" s="870"/>
      <c r="CL42" s="571"/>
      <c r="CM42" s="389"/>
      <c r="CN42" s="877"/>
      <c r="CO42" s="338"/>
    </row>
    <row r="43" spans="1:93" s="171" customFormat="1" ht="21" customHeight="1">
      <c r="A43" s="171">
        <v>9</v>
      </c>
      <c r="C43" s="849"/>
      <c r="D43" s="177" t="s">
        <v>558</v>
      </c>
      <c r="E43" s="566"/>
      <c r="F43" s="674"/>
      <c r="G43" s="675"/>
      <c r="H43" s="677"/>
      <c r="I43" s="564"/>
      <c r="J43" s="571"/>
      <c r="K43" s="258"/>
      <c r="L43" s="564"/>
      <c r="M43" s="571"/>
      <c r="N43" s="258"/>
      <c r="O43" s="564"/>
      <c r="P43" s="338"/>
      <c r="Q43" s="674"/>
      <c r="R43" s="675"/>
      <c r="S43" s="677"/>
      <c r="T43" s="564"/>
      <c r="U43" s="571"/>
      <c r="V43" s="258"/>
      <c r="W43" s="564"/>
      <c r="X43" s="571"/>
      <c r="Y43" s="258"/>
      <c r="Z43" s="571"/>
      <c r="AA43" s="338"/>
      <c r="AB43" s="674"/>
      <c r="AC43" s="675"/>
      <c r="AD43" s="677"/>
      <c r="AE43" s="870"/>
      <c r="AF43" s="571"/>
      <c r="AG43" s="258"/>
      <c r="AH43" s="870"/>
      <c r="AI43" s="571"/>
      <c r="AJ43" s="258"/>
      <c r="AK43" s="877"/>
      <c r="AL43" s="365"/>
      <c r="AM43" s="675"/>
      <c r="AN43" s="675"/>
      <c r="AO43" s="677"/>
      <c r="AP43" s="870"/>
      <c r="AQ43" s="571"/>
      <c r="AR43" s="389"/>
      <c r="AS43" s="870"/>
      <c r="AT43" s="571"/>
      <c r="AU43" s="389"/>
      <c r="AV43" s="877"/>
      <c r="AW43" s="338"/>
      <c r="AX43" s="675"/>
      <c r="AY43" s="675"/>
      <c r="AZ43" s="1240"/>
      <c r="BA43" s="870"/>
      <c r="BB43" s="571"/>
      <c r="BC43" s="389"/>
      <c r="BD43" s="870"/>
      <c r="BE43" s="571"/>
      <c r="BF43" s="389"/>
      <c r="BG43" s="877"/>
      <c r="BH43" s="338"/>
      <c r="BI43" s="675"/>
      <c r="BJ43" s="675"/>
      <c r="BK43" s="677"/>
      <c r="BL43" s="870"/>
      <c r="BM43" s="571"/>
      <c r="BN43" s="389"/>
      <c r="BO43" s="870"/>
      <c r="BP43" s="571"/>
      <c r="BQ43" s="389"/>
      <c r="BR43" s="877"/>
      <c r="BS43" s="338"/>
      <c r="BT43" s="675"/>
      <c r="BU43" s="675"/>
      <c r="BV43" s="1240"/>
      <c r="BW43" s="870"/>
      <c r="BX43" s="571"/>
      <c r="BY43" s="389"/>
      <c r="BZ43" s="870"/>
      <c r="CA43" s="571"/>
      <c r="CB43" s="389"/>
      <c r="CC43" s="877"/>
      <c r="CD43" s="338"/>
      <c r="CE43" s="675"/>
      <c r="CF43" s="675"/>
      <c r="CG43" s="1240"/>
      <c r="CH43" s="870"/>
      <c r="CI43" s="571"/>
      <c r="CJ43" s="389"/>
      <c r="CK43" s="870"/>
      <c r="CL43" s="571"/>
      <c r="CM43" s="389"/>
      <c r="CN43" s="877"/>
      <c r="CO43" s="338"/>
    </row>
    <row r="44" spans="1:93" s="171" customFormat="1" ht="21" customHeight="1">
      <c r="A44" s="171">
        <v>9</v>
      </c>
      <c r="C44" s="850"/>
      <c r="D44" s="427" t="s">
        <v>580</v>
      </c>
      <c r="E44" s="567"/>
      <c r="F44" s="678"/>
      <c r="G44" s="679"/>
      <c r="H44" s="680"/>
      <c r="I44" s="428"/>
      <c r="J44" s="429"/>
      <c r="K44" s="429"/>
      <c r="L44" s="428"/>
      <c r="M44" s="429"/>
      <c r="N44" s="429"/>
      <c r="O44" s="429"/>
      <c r="P44" s="826"/>
      <c r="Q44" s="678"/>
      <c r="R44" s="679"/>
      <c r="S44" s="680"/>
      <c r="T44" s="428"/>
      <c r="U44" s="429"/>
      <c r="V44" s="429"/>
      <c r="W44" s="428"/>
      <c r="X44" s="429"/>
      <c r="Y44" s="429"/>
      <c r="Z44" s="428"/>
      <c r="AA44" s="826"/>
      <c r="AB44" s="678"/>
      <c r="AC44" s="679"/>
      <c r="AD44" s="680"/>
      <c r="AE44" s="430"/>
      <c r="AF44" s="429"/>
      <c r="AG44" s="429"/>
      <c r="AH44" s="430"/>
      <c r="AI44" s="429"/>
      <c r="AJ44" s="429"/>
      <c r="AK44" s="431"/>
      <c r="AL44" s="1030"/>
      <c r="AM44" s="679"/>
      <c r="AN44" s="679"/>
      <c r="AO44" s="680"/>
      <c r="AP44" s="430"/>
      <c r="AQ44" s="429"/>
      <c r="AR44" s="431"/>
      <c r="AS44" s="430"/>
      <c r="AT44" s="429"/>
      <c r="AU44" s="431"/>
      <c r="AV44" s="431"/>
      <c r="AW44" s="875"/>
      <c r="AX44" s="679"/>
      <c r="AY44" s="679"/>
      <c r="AZ44" s="1241"/>
      <c r="BA44" s="430"/>
      <c r="BB44" s="429"/>
      <c r="BC44" s="431"/>
      <c r="BD44" s="430"/>
      <c r="BE44" s="429"/>
      <c r="BF44" s="431"/>
      <c r="BG44" s="431"/>
      <c r="BH44" s="875"/>
      <c r="BI44" s="679"/>
      <c r="BJ44" s="679"/>
      <c r="BK44" s="680"/>
      <c r="BL44" s="430"/>
      <c r="BM44" s="429"/>
      <c r="BN44" s="431"/>
      <c r="BO44" s="430"/>
      <c r="BP44" s="429"/>
      <c r="BQ44" s="431"/>
      <c r="BR44" s="431"/>
      <c r="BS44" s="875"/>
      <c r="BT44" s="679"/>
      <c r="BU44" s="679"/>
      <c r="BV44" s="1241"/>
      <c r="BW44" s="430"/>
      <c r="BX44" s="429"/>
      <c r="BY44" s="431"/>
      <c r="BZ44" s="430"/>
      <c r="CA44" s="429"/>
      <c r="CB44" s="431"/>
      <c r="CC44" s="431"/>
      <c r="CD44" s="875"/>
      <c r="CE44" s="679"/>
      <c r="CF44" s="679"/>
      <c r="CG44" s="1241"/>
      <c r="CH44" s="430"/>
      <c r="CI44" s="429"/>
      <c r="CJ44" s="431"/>
      <c r="CK44" s="430"/>
      <c r="CL44" s="429"/>
      <c r="CM44" s="431"/>
      <c r="CN44" s="431"/>
      <c r="CO44" s="875"/>
    </row>
    <row r="45" spans="1:93" s="171" customFormat="1" ht="21" customHeight="1">
      <c r="A45" s="171">
        <v>10</v>
      </c>
      <c r="C45" s="848" t="s">
        <v>533</v>
      </c>
      <c r="D45" s="175" t="s">
        <v>521</v>
      </c>
      <c r="E45" s="565"/>
      <c r="F45" s="674"/>
      <c r="G45" s="675"/>
      <c r="H45" s="676"/>
      <c r="I45" s="564"/>
      <c r="J45" s="571"/>
      <c r="K45" s="258"/>
      <c r="L45" s="564"/>
      <c r="M45" s="571"/>
      <c r="N45" s="258"/>
      <c r="O45" s="564"/>
      <c r="P45" s="338"/>
      <c r="Q45" s="674"/>
      <c r="R45" s="675"/>
      <c r="S45" s="676"/>
      <c r="T45" s="564"/>
      <c r="U45" s="571"/>
      <c r="V45" s="258"/>
      <c r="W45" s="564"/>
      <c r="X45" s="571"/>
      <c r="Y45" s="258"/>
      <c r="Z45" s="571"/>
      <c r="AA45" s="338"/>
      <c r="AB45" s="674"/>
      <c r="AC45" s="675"/>
      <c r="AD45" s="676"/>
      <c r="AE45" s="870"/>
      <c r="AF45" s="571"/>
      <c r="AG45" s="258"/>
      <c r="AH45" s="870"/>
      <c r="AI45" s="571"/>
      <c r="AJ45" s="258"/>
      <c r="AK45" s="877"/>
      <c r="AL45" s="365"/>
      <c r="AM45" s="675"/>
      <c r="AN45" s="675"/>
      <c r="AO45" s="676"/>
      <c r="AP45" s="870"/>
      <c r="AQ45" s="571"/>
      <c r="AR45" s="389"/>
      <c r="AS45" s="870"/>
      <c r="AT45" s="571"/>
      <c r="AU45" s="389"/>
      <c r="AV45" s="877"/>
      <c r="AW45" s="338"/>
      <c r="AX45" s="675"/>
      <c r="AY45" s="675"/>
      <c r="AZ45" s="1239"/>
      <c r="BA45" s="870"/>
      <c r="BB45" s="571"/>
      <c r="BC45" s="389"/>
      <c r="BD45" s="870"/>
      <c r="BE45" s="571"/>
      <c r="BF45" s="389"/>
      <c r="BG45" s="877"/>
      <c r="BH45" s="338"/>
      <c r="BI45" s="675"/>
      <c r="BJ45" s="675"/>
      <c r="BK45" s="676"/>
      <c r="BL45" s="870"/>
      <c r="BM45" s="571"/>
      <c r="BN45" s="389"/>
      <c r="BO45" s="870"/>
      <c r="BP45" s="571"/>
      <c r="BQ45" s="389"/>
      <c r="BR45" s="877"/>
      <c r="BS45" s="338"/>
      <c r="BT45" s="675"/>
      <c r="BU45" s="675"/>
      <c r="BV45" s="1239"/>
      <c r="BW45" s="870"/>
      <c r="BX45" s="571"/>
      <c r="BY45" s="389"/>
      <c r="BZ45" s="870"/>
      <c r="CA45" s="571"/>
      <c r="CB45" s="389"/>
      <c r="CC45" s="877"/>
      <c r="CD45" s="338"/>
      <c r="CE45" s="675"/>
      <c r="CF45" s="675"/>
      <c r="CG45" s="1239"/>
      <c r="CH45" s="870"/>
      <c r="CI45" s="571"/>
      <c r="CJ45" s="389"/>
      <c r="CK45" s="870"/>
      <c r="CL45" s="571"/>
      <c r="CM45" s="389"/>
      <c r="CN45" s="877"/>
      <c r="CO45" s="338"/>
    </row>
    <row r="46" spans="1:93" s="171" customFormat="1" ht="21" customHeight="1">
      <c r="A46" s="171">
        <v>10</v>
      </c>
      <c r="C46" s="849"/>
      <c r="D46" s="162" t="s">
        <v>557</v>
      </c>
      <c r="E46" s="566"/>
      <c r="F46" s="674"/>
      <c r="G46" s="675"/>
      <c r="H46" s="677"/>
      <c r="I46" s="564"/>
      <c r="J46" s="571"/>
      <c r="K46" s="258"/>
      <c r="L46" s="564"/>
      <c r="M46" s="571"/>
      <c r="N46" s="258"/>
      <c r="O46" s="564"/>
      <c r="P46" s="338"/>
      <c r="Q46" s="674"/>
      <c r="R46" s="675"/>
      <c r="S46" s="677"/>
      <c r="T46" s="564"/>
      <c r="U46" s="571"/>
      <c r="V46" s="258"/>
      <c r="W46" s="564"/>
      <c r="X46" s="571"/>
      <c r="Y46" s="258"/>
      <c r="Z46" s="571"/>
      <c r="AA46" s="338"/>
      <c r="AB46" s="674"/>
      <c r="AC46" s="675"/>
      <c r="AD46" s="677"/>
      <c r="AE46" s="870"/>
      <c r="AF46" s="571"/>
      <c r="AG46" s="258"/>
      <c r="AH46" s="870"/>
      <c r="AI46" s="571"/>
      <c r="AJ46" s="258"/>
      <c r="AK46" s="877"/>
      <c r="AL46" s="365"/>
      <c r="AM46" s="675"/>
      <c r="AN46" s="675"/>
      <c r="AO46" s="677"/>
      <c r="AP46" s="870"/>
      <c r="AQ46" s="571"/>
      <c r="AR46" s="389"/>
      <c r="AS46" s="870"/>
      <c r="AT46" s="571"/>
      <c r="AU46" s="389"/>
      <c r="AV46" s="877"/>
      <c r="AW46" s="338"/>
      <c r="AX46" s="675"/>
      <c r="AY46" s="675"/>
      <c r="AZ46" s="1240"/>
      <c r="BA46" s="870"/>
      <c r="BB46" s="571"/>
      <c r="BC46" s="389"/>
      <c r="BD46" s="870"/>
      <c r="BE46" s="571"/>
      <c r="BF46" s="389"/>
      <c r="BG46" s="877"/>
      <c r="BH46" s="338"/>
      <c r="BI46" s="675"/>
      <c r="BJ46" s="675"/>
      <c r="BK46" s="677"/>
      <c r="BL46" s="870"/>
      <c r="BM46" s="571"/>
      <c r="BN46" s="389"/>
      <c r="BO46" s="870"/>
      <c r="BP46" s="571"/>
      <c r="BQ46" s="389"/>
      <c r="BR46" s="877"/>
      <c r="BS46" s="338"/>
      <c r="BT46" s="675"/>
      <c r="BU46" s="675"/>
      <c r="BV46" s="1240"/>
      <c r="BW46" s="870"/>
      <c r="BX46" s="571"/>
      <c r="BY46" s="389"/>
      <c r="BZ46" s="870"/>
      <c r="CA46" s="571"/>
      <c r="CB46" s="389"/>
      <c r="CC46" s="877"/>
      <c r="CD46" s="338"/>
      <c r="CE46" s="675"/>
      <c r="CF46" s="675"/>
      <c r="CG46" s="1240"/>
      <c r="CH46" s="870"/>
      <c r="CI46" s="571"/>
      <c r="CJ46" s="389"/>
      <c r="CK46" s="870"/>
      <c r="CL46" s="571"/>
      <c r="CM46" s="389"/>
      <c r="CN46" s="877"/>
      <c r="CO46" s="338"/>
    </row>
    <row r="47" spans="1:93" s="171" customFormat="1" ht="21" customHeight="1">
      <c r="A47" s="171">
        <v>10</v>
      </c>
      <c r="C47" s="849"/>
      <c r="D47" s="177" t="s">
        <v>558</v>
      </c>
      <c r="E47" s="566"/>
      <c r="F47" s="674"/>
      <c r="G47" s="675"/>
      <c r="H47" s="677"/>
      <c r="I47" s="564"/>
      <c r="J47" s="571"/>
      <c r="K47" s="258"/>
      <c r="L47" s="564"/>
      <c r="M47" s="571"/>
      <c r="N47" s="258"/>
      <c r="O47" s="564"/>
      <c r="P47" s="338"/>
      <c r="Q47" s="674"/>
      <c r="R47" s="675"/>
      <c r="S47" s="677"/>
      <c r="T47" s="564"/>
      <c r="U47" s="571"/>
      <c r="V47" s="258"/>
      <c r="W47" s="564"/>
      <c r="X47" s="571"/>
      <c r="Y47" s="258"/>
      <c r="Z47" s="571"/>
      <c r="AA47" s="338"/>
      <c r="AB47" s="674"/>
      <c r="AC47" s="675"/>
      <c r="AD47" s="677"/>
      <c r="AE47" s="870"/>
      <c r="AF47" s="571"/>
      <c r="AG47" s="258"/>
      <c r="AH47" s="870"/>
      <c r="AI47" s="571"/>
      <c r="AJ47" s="258"/>
      <c r="AK47" s="877"/>
      <c r="AL47" s="365"/>
      <c r="AM47" s="675"/>
      <c r="AN47" s="675"/>
      <c r="AO47" s="677"/>
      <c r="AP47" s="870"/>
      <c r="AQ47" s="571"/>
      <c r="AR47" s="389"/>
      <c r="AS47" s="870"/>
      <c r="AT47" s="571"/>
      <c r="AU47" s="389"/>
      <c r="AV47" s="877"/>
      <c r="AW47" s="338"/>
      <c r="AX47" s="675"/>
      <c r="AY47" s="675"/>
      <c r="AZ47" s="1240"/>
      <c r="BA47" s="870"/>
      <c r="BB47" s="571"/>
      <c r="BC47" s="389"/>
      <c r="BD47" s="870"/>
      <c r="BE47" s="571"/>
      <c r="BF47" s="389"/>
      <c r="BG47" s="877"/>
      <c r="BH47" s="338"/>
      <c r="BI47" s="675"/>
      <c r="BJ47" s="675"/>
      <c r="BK47" s="677"/>
      <c r="BL47" s="870"/>
      <c r="BM47" s="571"/>
      <c r="BN47" s="389"/>
      <c r="BO47" s="870"/>
      <c r="BP47" s="571"/>
      <c r="BQ47" s="389"/>
      <c r="BR47" s="877"/>
      <c r="BS47" s="338"/>
      <c r="BT47" s="675"/>
      <c r="BU47" s="675"/>
      <c r="BV47" s="1240"/>
      <c r="BW47" s="870"/>
      <c r="BX47" s="571"/>
      <c r="BY47" s="389"/>
      <c r="BZ47" s="870"/>
      <c r="CA47" s="571"/>
      <c r="CB47" s="389"/>
      <c r="CC47" s="877"/>
      <c r="CD47" s="338"/>
      <c r="CE47" s="675"/>
      <c r="CF47" s="675"/>
      <c r="CG47" s="1240"/>
      <c r="CH47" s="870"/>
      <c r="CI47" s="571"/>
      <c r="CJ47" s="389"/>
      <c r="CK47" s="870"/>
      <c r="CL47" s="571"/>
      <c r="CM47" s="389"/>
      <c r="CN47" s="877"/>
      <c r="CO47" s="338"/>
    </row>
    <row r="48" spans="1:93" s="171" customFormat="1" ht="21" customHeight="1">
      <c r="A48" s="171">
        <v>10</v>
      </c>
      <c r="C48" s="850"/>
      <c r="D48" s="427" t="s">
        <v>580</v>
      </c>
      <c r="E48" s="567"/>
      <c r="F48" s="678"/>
      <c r="G48" s="679"/>
      <c r="H48" s="680"/>
      <c r="I48" s="428"/>
      <c r="J48" s="429"/>
      <c r="K48" s="429"/>
      <c r="L48" s="428"/>
      <c r="M48" s="429"/>
      <c r="N48" s="429"/>
      <c r="O48" s="429"/>
      <c r="P48" s="826"/>
      <c r="Q48" s="678"/>
      <c r="R48" s="679"/>
      <c r="S48" s="680"/>
      <c r="T48" s="428"/>
      <c r="U48" s="429"/>
      <c r="V48" s="429"/>
      <c r="W48" s="428"/>
      <c r="X48" s="429"/>
      <c r="Y48" s="429"/>
      <c r="Z48" s="428"/>
      <c r="AA48" s="826"/>
      <c r="AB48" s="678"/>
      <c r="AC48" s="679"/>
      <c r="AD48" s="680"/>
      <c r="AE48" s="430"/>
      <c r="AF48" s="429"/>
      <c r="AG48" s="429"/>
      <c r="AH48" s="430"/>
      <c r="AI48" s="429"/>
      <c r="AJ48" s="429"/>
      <c r="AK48" s="431"/>
      <c r="AL48" s="1030"/>
      <c r="AM48" s="679"/>
      <c r="AN48" s="679"/>
      <c r="AO48" s="680"/>
      <c r="AP48" s="430"/>
      <c r="AQ48" s="429"/>
      <c r="AR48" s="431"/>
      <c r="AS48" s="430"/>
      <c r="AT48" s="429"/>
      <c r="AU48" s="431"/>
      <c r="AV48" s="431"/>
      <c r="AW48" s="875"/>
      <c r="AX48" s="679"/>
      <c r="AY48" s="679"/>
      <c r="AZ48" s="1241"/>
      <c r="BA48" s="430"/>
      <c r="BB48" s="429"/>
      <c r="BC48" s="431"/>
      <c r="BD48" s="430"/>
      <c r="BE48" s="429"/>
      <c r="BF48" s="431"/>
      <c r="BG48" s="431"/>
      <c r="BH48" s="875"/>
      <c r="BI48" s="679"/>
      <c r="BJ48" s="679"/>
      <c r="BK48" s="680"/>
      <c r="BL48" s="430"/>
      <c r="BM48" s="429"/>
      <c r="BN48" s="431"/>
      <c r="BO48" s="430"/>
      <c r="BP48" s="429"/>
      <c r="BQ48" s="431"/>
      <c r="BR48" s="431"/>
      <c r="BS48" s="875"/>
      <c r="BT48" s="679"/>
      <c r="BU48" s="679"/>
      <c r="BV48" s="1241"/>
      <c r="BW48" s="430"/>
      <c r="BX48" s="429"/>
      <c r="BY48" s="431"/>
      <c r="BZ48" s="430"/>
      <c r="CA48" s="429"/>
      <c r="CB48" s="431"/>
      <c r="CC48" s="431"/>
      <c r="CD48" s="875"/>
      <c r="CE48" s="679"/>
      <c r="CF48" s="679"/>
      <c r="CG48" s="1241"/>
      <c r="CH48" s="430"/>
      <c r="CI48" s="429"/>
      <c r="CJ48" s="431"/>
      <c r="CK48" s="430"/>
      <c r="CL48" s="429"/>
      <c r="CM48" s="431"/>
      <c r="CN48" s="431"/>
      <c r="CO48" s="875"/>
    </row>
    <row r="49" spans="1:93" s="171" customFormat="1" ht="21" customHeight="1">
      <c r="A49" s="171">
        <v>11</v>
      </c>
      <c r="C49" s="848" t="s">
        <v>534</v>
      </c>
      <c r="D49" s="175" t="s">
        <v>521</v>
      </c>
      <c r="E49" s="565"/>
      <c r="F49" s="674"/>
      <c r="G49" s="675"/>
      <c r="H49" s="676"/>
      <c r="I49" s="564"/>
      <c r="J49" s="571"/>
      <c r="K49" s="258"/>
      <c r="L49" s="564"/>
      <c r="M49" s="571"/>
      <c r="N49" s="258"/>
      <c r="O49" s="564"/>
      <c r="P49" s="338"/>
      <c r="Q49" s="674"/>
      <c r="R49" s="675"/>
      <c r="S49" s="676"/>
      <c r="T49" s="564"/>
      <c r="U49" s="571"/>
      <c r="V49" s="258"/>
      <c r="W49" s="564"/>
      <c r="X49" s="571"/>
      <c r="Y49" s="258"/>
      <c r="Z49" s="571"/>
      <c r="AA49" s="338"/>
      <c r="AB49" s="674"/>
      <c r="AC49" s="675"/>
      <c r="AD49" s="676"/>
      <c r="AE49" s="870"/>
      <c r="AF49" s="571"/>
      <c r="AG49" s="258"/>
      <c r="AH49" s="870"/>
      <c r="AI49" s="571"/>
      <c r="AJ49" s="258"/>
      <c r="AK49" s="877"/>
      <c r="AL49" s="365"/>
      <c r="AM49" s="675"/>
      <c r="AN49" s="675"/>
      <c r="AO49" s="676"/>
      <c r="AP49" s="870"/>
      <c r="AQ49" s="571"/>
      <c r="AR49" s="389"/>
      <c r="AS49" s="870"/>
      <c r="AT49" s="571"/>
      <c r="AU49" s="389"/>
      <c r="AV49" s="877"/>
      <c r="AW49" s="338"/>
      <c r="AX49" s="675"/>
      <c r="AY49" s="675"/>
      <c r="AZ49" s="1239"/>
      <c r="BA49" s="870"/>
      <c r="BB49" s="571"/>
      <c r="BC49" s="389"/>
      <c r="BD49" s="870"/>
      <c r="BE49" s="571"/>
      <c r="BF49" s="389"/>
      <c r="BG49" s="877"/>
      <c r="BH49" s="338"/>
      <c r="BI49" s="675"/>
      <c r="BJ49" s="675"/>
      <c r="BK49" s="676"/>
      <c r="BL49" s="870"/>
      <c r="BM49" s="571"/>
      <c r="BN49" s="389"/>
      <c r="BO49" s="870"/>
      <c r="BP49" s="571"/>
      <c r="BQ49" s="389"/>
      <c r="BR49" s="877"/>
      <c r="BS49" s="338"/>
      <c r="BT49" s="675"/>
      <c r="BU49" s="675"/>
      <c r="BV49" s="1239"/>
      <c r="BW49" s="870"/>
      <c r="BX49" s="571"/>
      <c r="BY49" s="389"/>
      <c r="BZ49" s="870"/>
      <c r="CA49" s="571"/>
      <c r="CB49" s="389"/>
      <c r="CC49" s="877"/>
      <c r="CD49" s="338"/>
      <c r="CE49" s="675"/>
      <c r="CF49" s="675"/>
      <c r="CG49" s="1239"/>
      <c r="CH49" s="870"/>
      <c r="CI49" s="571"/>
      <c r="CJ49" s="389"/>
      <c r="CK49" s="870"/>
      <c r="CL49" s="571"/>
      <c r="CM49" s="389"/>
      <c r="CN49" s="877"/>
      <c r="CO49" s="338"/>
    </row>
    <row r="50" spans="1:93" s="171" customFormat="1" ht="21" customHeight="1">
      <c r="A50" s="171">
        <v>11</v>
      </c>
      <c r="C50" s="849"/>
      <c r="D50" s="162" t="s">
        <v>557</v>
      </c>
      <c r="E50" s="566"/>
      <c r="F50" s="674"/>
      <c r="G50" s="675"/>
      <c r="H50" s="677"/>
      <c r="I50" s="564"/>
      <c r="J50" s="571"/>
      <c r="K50" s="258"/>
      <c r="L50" s="564"/>
      <c r="M50" s="571"/>
      <c r="N50" s="258"/>
      <c r="O50" s="564"/>
      <c r="P50" s="338"/>
      <c r="Q50" s="674"/>
      <c r="R50" s="675"/>
      <c r="S50" s="677"/>
      <c r="T50" s="564"/>
      <c r="U50" s="571"/>
      <c r="V50" s="258"/>
      <c r="W50" s="564"/>
      <c r="X50" s="571"/>
      <c r="Y50" s="258"/>
      <c r="Z50" s="571"/>
      <c r="AA50" s="338"/>
      <c r="AB50" s="674"/>
      <c r="AC50" s="675"/>
      <c r="AD50" s="677"/>
      <c r="AE50" s="870"/>
      <c r="AF50" s="571"/>
      <c r="AG50" s="258"/>
      <c r="AH50" s="870"/>
      <c r="AI50" s="571"/>
      <c r="AJ50" s="258"/>
      <c r="AK50" s="877"/>
      <c r="AL50" s="365"/>
      <c r="AM50" s="675"/>
      <c r="AN50" s="675"/>
      <c r="AO50" s="677"/>
      <c r="AP50" s="870"/>
      <c r="AQ50" s="571"/>
      <c r="AR50" s="389"/>
      <c r="AS50" s="870"/>
      <c r="AT50" s="571"/>
      <c r="AU50" s="389"/>
      <c r="AV50" s="877"/>
      <c r="AW50" s="338"/>
      <c r="AX50" s="675"/>
      <c r="AY50" s="675"/>
      <c r="AZ50" s="1240"/>
      <c r="BA50" s="870"/>
      <c r="BB50" s="571"/>
      <c r="BC50" s="389"/>
      <c r="BD50" s="870"/>
      <c r="BE50" s="571"/>
      <c r="BF50" s="389"/>
      <c r="BG50" s="877"/>
      <c r="BH50" s="338"/>
      <c r="BI50" s="675"/>
      <c r="BJ50" s="675"/>
      <c r="BK50" s="677"/>
      <c r="BL50" s="870"/>
      <c r="BM50" s="571"/>
      <c r="BN50" s="389"/>
      <c r="BO50" s="870"/>
      <c r="BP50" s="571"/>
      <c r="BQ50" s="389"/>
      <c r="BR50" s="877"/>
      <c r="BS50" s="338"/>
      <c r="BT50" s="675"/>
      <c r="BU50" s="675"/>
      <c r="BV50" s="1240"/>
      <c r="BW50" s="870"/>
      <c r="BX50" s="571"/>
      <c r="BY50" s="389"/>
      <c r="BZ50" s="870"/>
      <c r="CA50" s="571"/>
      <c r="CB50" s="389"/>
      <c r="CC50" s="877"/>
      <c r="CD50" s="338"/>
      <c r="CE50" s="675"/>
      <c r="CF50" s="675"/>
      <c r="CG50" s="1240"/>
      <c r="CH50" s="870"/>
      <c r="CI50" s="571"/>
      <c r="CJ50" s="389"/>
      <c r="CK50" s="870"/>
      <c r="CL50" s="571"/>
      <c r="CM50" s="389"/>
      <c r="CN50" s="877"/>
      <c r="CO50" s="338"/>
    </row>
    <row r="51" spans="1:93" s="171" customFormat="1" ht="21" customHeight="1">
      <c r="A51" s="171">
        <v>11</v>
      </c>
      <c r="C51" s="849"/>
      <c r="D51" s="177" t="s">
        <v>558</v>
      </c>
      <c r="E51" s="566"/>
      <c r="F51" s="674"/>
      <c r="G51" s="675"/>
      <c r="H51" s="677"/>
      <c r="I51" s="564"/>
      <c r="J51" s="571"/>
      <c r="K51" s="258"/>
      <c r="L51" s="564"/>
      <c r="M51" s="571"/>
      <c r="N51" s="258"/>
      <c r="O51" s="564"/>
      <c r="P51" s="338"/>
      <c r="Q51" s="674"/>
      <c r="R51" s="675"/>
      <c r="S51" s="677"/>
      <c r="T51" s="564"/>
      <c r="U51" s="571"/>
      <c r="V51" s="258"/>
      <c r="W51" s="564"/>
      <c r="X51" s="571"/>
      <c r="Y51" s="258"/>
      <c r="Z51" s="571"/>
      <c r="AA51" s="338"/>
      <c r="AB51" s="674"/>
      <c r="AC51" s="675"/>
      <c r="AD51" s="677"/>
      <c r="AE51" s="870"/>
      <c r="AF51" s="571"/>
      <c r="AG51" s="258"/>
      <c r="AH51" s="870"/>
      <c r="AI51" s="571"/>
      <c r="AJ51" s="258"/>
      <c r="AK51" s="877"/>
      <c r="AL51" s="365"/>
      <c r="AM51" s="675"/>
      <c r="AN51" s="675"/>
      <c r="AO51" s="677"/>
      <c r="AP51" s="870"/>
      <c r="AQ51" s="571"/>
      <c r="AR51" s="389"/>
      <c r="AS51" s="870"/>
      <c r="AT51" s="571"/>
      <c r="AU51" s="389"/>
      <c r="AV51" s="877"/>
      <c r="AW51" s="338"/>
      <c r="AX51" s="675"/>
      <c r="AY51" s="675"/>
      <c r="AZ51" s="1240"/>
      <c r="BA51" s="870"/>
      <c r="BB51" s="571"/>
      <c r="BC51" s="389"/>
      <c r="BD51" s="870"/>
      <c r="BE51" s="571"/>
      <c r="BF51" s="389"/>
      <c r="BG51" s="877"/>
      <c r="BH51" s="338"/>
      <c r="BI51" s="675"/>
      <c r="BJ51" s="675"/>
      <c r="BK51" s="677"/>
      <c r="BL51" s="870"/>
      <c r="BM51" s="571"/>
      <c r="BN51" s="389"/>
      <c r="BO51" s="870"/>
      <c r="BP51" s="571"/>
      <c r="BQ51" s="389"/>
      <c r="BR51" s="877"/>
      <c r="BS51" s="338"/>
      <c r="BT51" s="675"/>
      <c r="BU51" s="675"/>
      <c r="BV51" s="1240"/>
      <c r="BW51" s="870"/>
      <c r="BX51" s="571"/>
      <c r="BY51" s="389"/>
      <c r="BZ51" s="870"/>
      <c r="CA51" s="571"/>
      <c r="CB51" s="389"/>
      <c r="CC51" s="877"/>
      <c r="CD51" s="338"/>
      <c r="CE51" s="675"/>
      <c r="CF51" s="675"/>
      <c r="CG51" s="1240"/>
      <c r="CH51" s="870"/>
      <c r="CI51" s="571"/>
      <c r="CJ51" s="389"/>
      <c r="CK51" s="870"/>
      <c r="CL51" s="571"/>
      <c r="CM51" s="389"/>
      <c r="CN51" s="877"/>
      <c r="CO51" s="338"/>
    </row>
    <row r="52" spans="1:93" s="171" customFormat="1" ht="21" customHeight="1">
      <c r="A52" s="171">
        <v>11</v>
      </c>
      <c r="C52" s="850"/>
      <c r="D52" s="427" t="s">
        <v>580</v>
      </c>
      <c r="E52" s="567"/>
      <c r="F52" s="678"/>
      <c r="G52" s="679"/>
      <c r="H52" s="680"/>
      <c r="I52" s="428"/>
      <c r="J52" s="429"/>
      <c r="K52" s="429"/>
      <c r="L52" s="428"/>
      <c r="M52" s="429"/>
      <c r="N52" s="429"/>
      <c r="O52" s="429"/>
      <c r="P52" s="826"/>
      <c r="Q52" s="678"/>
      <c r="R52" s="679"/>
      <c r="S52" s="680"/>
      <c r="T52" s="428"/>
      <c r="U52" s="429"/>
      <c r="V52" s="429"/>
      <c r="W52" s="428"/>
      <c r="X52" s="429"/>
      <c r="Y52" s="429"/>
      <c r="Z52" s="428"/>
      <c r="AA52" s="826"/>
      <c r="AB52" s="678"/>
      <c r="AC52" s="679"/>
      <c r="AD52" s="680"/>
      <c r="AE52" s="430"/>
      <c r="AF52" s="429"/>
      <c r="AG52" s="429"/>
      <c r="AH52" s="430"/>
      <c r="AI52" s="429"/>
      <c r="AJ52" s="429"/>
      <c r="AK52" s="431"/>
      <c r="AL52" s="1030"/>
      <c r="AM52" s="679"/>
      <c r="AN52" s="679"/>
      <c r="AO52" s="680"/>
      <c r="AP52" s="430"/>
      <c r="AQ52" s="429"/>
      <c r="AR52" s="431"/>
      <c r="AS52" s="430"/>
      <c r="AT52" s="429"/>
      <c r="AU52" s="431"/>
      <c r="AV52" s="431"/>
      <c r="AW52" s="875"/>
      <c r="AX52" s="679"/>
      <c r="AY52" s="679"/>
      <c r="AZ52" s="1241"/>
      <c r="BA52" s="430"/>
      <c r="BB52" s="429"/>
      <c r="BC52" s="431"/>
      <c r="BD52" s="430"/>
      <c r="BE52" s="429"/>
      <c r="BF52" s="431"/>
      <c r="BG52" s="431"/>
      <c r="BH52" s="875"/>
      <c r="BI52" s="679"/>
      <c r="BJ52" s="679"/>
      <c r="BK52" s="680"/>
      <c r="BL52" s="430"/>
      <c r="BM52" s="429"/>
      <c r="BN52" s="431"/>
      <c r="BO52" s="430"/>
      <c r="BP52" s="429"/>
      <c r="BQ52" s="431"/>
      <c r="BR52" s="431"/>
      <c r="BS52" s="875"/>
      <c r="BT52" s="679"/>
      <c r="BU52" s="679"/>
      <c r="BV52" s="1241"/>
      <c r="BW52" s="430"/>
      <c r="BX52" s="429"/>
      <c r="BY52" s="431"/>
      <c r="BZ52" s="430"/>
      <c r="CA52" s="429"/>
      <c r="CB52" s="431"/>
      <c r="CC52" s="431"/>
      <c r="CD52" s="875"/>
      <c r="CE52" s="679"/>
      <c r="CF52" s="679"/>
      <c r="CG52" s="1241"/>
      <c r="CH52" s="430"/>
      <c r="CI52" s="429"/>
      <c r="CJ52" s="431"/>
      <c r="CK52" s="430"/>
      <c r="CL52" s="429"/>
      <c r="CM52" s="431"/>
      <c r="CN52" s="431"/>
      <c r="CO52" s="875"/>
    </row>
    <row r="53" spans="1:93" s="171" customFormat="1" ht="21" customHeight="1">
      <c r="A53" s="171">
        <v>12</v>
      </c>
      <c r="C53" s="848" t="s">
        <v>535</v>
      </c>
      <c r="D53" s="175" t="s">
        <v>521</v>
      </c>
      <c r="E53" s="565"/>
      <c r="F53" s="674"/>
      <c r="G53" s="675"/>
      <c r="H53" s="676"/>
      <c r="I53" s="564"/>
      <c r="J53" s="571"/>
      <c r="K53" s="258"/>
      <c r="L53" s="564"/>
      <c r="M53" s="571"/>
      <c r="N53" s="258"/>
      <c r="O53" s="564"/>
      <c r="P53" s="338"/>
      <c r="Q53" s="674"/>
      <c r="R53" s="675"/>
      <c r="S53" s="676"/>
      <c r="T53" s="564"/>
      <c r="U53" s="571"/>
      <c r="V53" s="258"/>
      <c r="W53" s="564"/>
      <c r="X53" s="571"/>
      <c r="Y53" s="258"/>
      <c r="Z53" s="571"/>
      <c r="AA53" s="338"/>
      <c r="AB53" s="674"/>
      <c r="AC53" s="675"/>
      <c r="AD53" s="676"/>
      <c r="AE53" s="870"/>
      <c r="AF53" s="571"/>
      <c r="AG53" s="258"/>
      <c r="AH53" s="870"/>
      <c r="AI53" s="571"/>
      <c r="AJ53" s="258"/>
      <c r="AK53" s="877"/>
      <c r="AL53" s="365"/>
      <c r="AM53" s="675"/>
      <c r="AN53" s="675"/>
      <c r="AO53" s="676"/>
      <c r="AP53" s="870"/>
      <c r="AQ53" s="571"/>
      <c r="AR53" s="389"/>
      <c r="AS53" s="870"/>
      <c r="AT53" s="571"/>
      <c r="AU53" s="389"/>
      <c r="AV53" s="877"/>
      <c r="AW53" s="338"/>
      <c r="AX53" s="675"/>
      <c r="AY53" s="675"/>
      <c r="AZ53" s="1239"/>
      <c r="BA53" s="870"/>
      <c r="BB53" s="571"/>
      <c r="BC53" s="389"/>
      <c r="BD53" s="870"/>
      <c r="BE53" s="571"/>
      <c r="BF53" s="389"/>
      <c r="BG53" s="877"/>
      <c r="BH53" s="338"/>
      <c r="BI53" s="675"/>
      <c r="BJ53" s="675"/>
      <c r="BK53" s="676"/>
      <c r="BL53" s="870"/>
      <c r="BM53" s="571"/>
      <c r="BN53" s="389"/>
      <c r="BO53" s="870"/>
      <c r="BP53" s="571"/>
      <c r="BQ53" s="389"/>
      <c r="BR53" s="877"/>
      <c r="BS53" s="338"/>
      <c r="BT53" s="675"/>
      <c r="BU53" s="675"/>
      <c r="BV53" s="1239"/>
      <c r="BW53" s="870"/>
      <c r="BX53" s="571"/>
      <c r="BY53" s="389"/>
      <c r="BZ53" s="870"/>
      <c r="CA53" s="571"/>
      <c r="CB53" s="389"/>
      <c r="CC53" s="877"/>
      <c r="CD53" s="338"/>
      <c r="CE53" s="675"/>
      <c r="CF53" s="675"/>
      <c r="CG53" s="1239"/>
      <c r="CH53" s="870"/>
      <c r="CI53" s="571"/>
      <c r="CJ53" s="389"/>
      <c r="CK53" s="870"/>
      <c r="CL53" s="571"/>
      <c r="CM53" s="389"/>
      <c r="CN53" s="877"/>
      <c r="CO53" s="338"/>
    </row>
    <row r="54" spans="1:93" s="171" customFormat="1" ht="21" customHeight="1">
      <c r="A54" s="171">
        <v>12</v>
      </c>
      <c r="C54" s="849"/>
      <c r="D54" s="162" t="s">
        <v>557</v>
      </c>
      <c r="E54" s="566"/>
      <c r="F54" s="674"/>
      <c r="G54" s="675"/>
      <c r="H54" s="677"/>
      <c r="I54" s="564"/>
      <c r="J54" s="571"/>
      <c r="K54" s="258"/>
      <c r="L54" s="564"/>
      <c r="M54" s="571"/>
      <c r="N54" s="258"/>
      <c r="O54" s="564"/>
      <c r="P54" s="338"/>
      <c r="Q54" s="674"/>
      <c r="R54" s="675"/>
      <c r="S54" s="677"/>
      <c r="T54" s="564"/>
      <c r="U54" s="571"/>
      <c r="V54" s="258"/>
      <c r="W54" s="564"/>
      <c r="X54" s="571"/>
      <c r="Y54" s="258"/>
      <c r="Z54" s="571"/>
      <c r="AA54" s="338"/>
      <c r="AB54" s="674"/>
      <c r="AC54" s="675"/>
      <c r="AD54" s="677"/>
      <c r="AE54" s="870"/>
      <c r="AF54" s="571"/>
      <c r="AG54" s="258"/>
      <c r="AH54" s="870"/>
      <c r="AI54" s="571"/>
      <c r="AJ54" s="258"/>
      <c r="AK54" s="877"/>
      <c r="AL54" s="365"/>
      <c r="AM54" s="675"/>
      <c r="AN54" s="675"/>
      <c r="AO54" s="677"/>
      <c r="AP54" s="870"/>
      <c r="AQ54" s="571"/>
      <c r="AR54" s="389"/>
      <c r="AS54" s="870"/>
      <c r="AT54" s="571"/>
      <c r="AU54" s="389"/>
      <c r="AV54" s="877"/>
      <c r="AW54" s="338"/>
      <c r="AX54" s="675"/>
      <c r="AY54" s="675"/>
      <c r="AZ54" s="1240"/>
      <c r="BA54" s="870"/>
      <c r="BB54" s="571"/>
      <c r="BC54" s="389"/>
      <c r="BD54" s="870"/>
      <c r="BE54" s="571"/>
      <c r="BF54" s="389"/>
      <c r="BG54" s="877"/>
      <c r="BH54" s="338"/>
      <c r="BI54" s="675"/>
      <c r="BJ54" s="675"/>
      <c r="BK54" s="677"/>
      <c r="BL54" s="870"/>
      <c r="BM54" s="571"/>
      <c r="BN54" s="389"/>
      <c r="BO54" s="870"/>
      <c r="BP54" s="571"/>
      <c r="BQ54" s="389"/>
      <c r="BR54" s="877"/>
      <c r="BS54" s="338"/>
      <c r="BT54" s="675"/>
      <c r="BU54" s="675"/>
      <c r="BV54" s="1240"/>
      <c r="BW54" s="870"/>
      <c r="BX54" s="571"/>
      <c r="BY54" s="389"/>
      <c r="BZ54" s="870"/>
      <c r="CA54" s="571"/>
      <c r="CB54" s="389"/>
      <c r="CC54" s="877"/>
      <c r="CD54" s="338"/>
      <c r="CE54" s="675"/>
      <c r="CF54" s="675"/>
      <c r="CG54" s="1240"/>
      <c r="CH54" s="870"/>
      <c r="CI54" s="571"/>
      <c r="CJ54" s="389"/>
      <c r="CK54" s="870"/>
      <c r="CL54" s="571"/>
      <c r="CM54" s="389"/>
      <c r="CN54" s="877"/>
      <c r="CO54" s="338"/>
    </row>
    <row r="55" spans="1:93" s="171" customFormat="1" ht="21" customHeight="1">
      <c r="A55" s="171">
        <v>12</v>
      </c>
      <c r="C55" s="849"/>
      <c r="D55" s="177" t="s">
        <v>558</v>
      </c>
      <c r="E55" s="566"/>
      <c r="F55" s="674"/>
      <c r="G55" s="675"/>
      <c r="H55" s="677"/>
      <c r="I55" s="564"/>
      <c r="J55" s="571"/>
      <c r="K55" s="258"/>
      <c r="L55" s="564"/>
      <c r="M55" s="571"/>
      <c r="N55" s="258"/>
      <c r="O55" s="564"/>
      <c r="P55" s="338"/>
      <c r="Q55" s="674"/>
      <c r="R55" s="675"/>
      <c r="S55" s="677"/>
      <c r="T55" s="564"/>
      <c r="U55" s="571"/>
      <c r="V55" s="258"/>
      <c r="W55" s="564"/>
      <c r="X55" s="571"/>
      <c r="Y55" s="258"/>
      <c r="Z55" s="571"/>
      <c r="AA55" s="338"/>
      <c r="AB55" s="674"/>
      <c r="AC55" s="675"/>
      <c r="AD55" s="677"/>
      <c r="AE55" s="870"/>
      <c r="AF55" s="571"/>
      <c r="AG55" s="258"/>
      <c r="AH55" s="870"/>
      <c r="AI55" s="571"/>
      <c r="AJ55" s="258"/>
      <c r="AK55" s="877"/>
      <c r="AL55" s="365"/>
      <c r="AM55" s="675"/>
      <c r="AN55" s="675"/>
      <c r="AO55" s="677"/>
      <c r="AP55" s="870"/>
      <c r="AQ55" s="571"/>
      <c r="AR55" s="389"/>
      <c r="AS55" s="870"/>
      <c r="AT55" s="571"/>
      <c r="AU55" s="389"/>
      <c r="AV55" s="877"/>
      <c r="AW55" s="338"/>
      <c r="AX55" s="675"/>
      <c r="AY55" s="675"/>
      <c r="AZ55" s="1240"/>
      <c r="BA55" s="870"/>
      <c r="BB55" s="571"/>
      <c r="BC55" s="389"/>
      <c r="BD55" s="870"/>
      <c r="BE55" s="571"/>
      <c r="BF55" s="389"/>
      <c r="BG55" s="877"/>
      <c r="BH55" s="338"/>
      <c r="BI55" s="675"/>
      <c r="BJ55" s="675"/>
      <c r="BK55" s="677"/>
      <c r="BL55" s="870"/>
      <c r="BM55" s="571"/>
      <c r="BN55" s="389"/>
      <c r="BO55" s="870"/>
      <c r="BP55" s="571"/>
      <c r="BQ55" s="389"/>
      <c r="BR55" s="877"/>
      <c r="BS55" s="338"/>
      <c r="BT55" s="675"/>
      <c r="BU55" s="675"/>
      <c r="BV55" s="1240"/>
      <c r="BW55" s="870"/>
      <c r="BX55" s="571"/>
      <c r="BY55" s="389"/>
      <c r="BZ55" s="870"/>
      <c r="CA55" s="571"/>
      <c r="CB55" s="389"/>
      <c r="CC55" s="877"/>
      <c r="CD55" s="338"/>
      <c r="CE55" s="675"/>
      <c r="CF55" s="675"/>
      <c r="CG55" s="1240"/>
      <c r="CH55" s="870"/>
      <c r="CI55" s="571"/>
      <c r="CJ55" s="389"/>
      <c r="CK55" s="870"/>
      <c r="CL55" s="571"/>
      <c r="CM55" s="389"/>
      <c r="CN55" s="877"/>
      <c r="CO55" s="338"/>
    </row>
    <row r="56" spans="1:93" s="171" customFormat="1" ht="21" customHeight="1">
      <c r="A56" s="171">
        <v>12</v>
      </c>
      <c r="C56" s="850"/>
      <c r="D56" s="427" t="s">
        <v>580</v>
      </c>
      <c r="E56" s="567"/>
      <c r="F56" s="678"/>
      <c r="G56" s="679"/>
      <c r="H56" s="680"/>
      <c r="I56" s="428"/>
      <c r="J56" s="429"/>
      <c r="K56" s="429"/>
      <c r="L56" s="428"/>
      <c r="M56" s="429"/>
      <c r="N56" s="429"/>
      <c r="O56" s="429"/>
      <c r="P56" s="826"/>
      <c r="Q56" s="678"/>
      <c r="R56" s="679"/>
      <c r="S56" s="680"/>
      <c r="T56" s="428"/>
      <c r="U56" s="429"/>
      <c r="V56" s="429"/>
      <c r="W56" s="428"/>
      <c r="X56" s="429"/>
      <c r="Y56" s="429"/>
      <c r="Z56" s="428"/>
      <c r="AA56" s="826"/>
      <c r="AB56" s="678"/>
      <c r="AC56" s="679"/>
      <c r="AD56" s="680"/>
      <c r="AE56" s="430"/>
      <c r="AF56" s="429"/>
      <c r="AG56" s="429"/>
      <c r="AH56" s="430"/>
      <c r="AI56" s="429"/>
      <c r="AJ56" s="429"/>
      <c r="AK56" s="431"/>
      <c r="AL56" s="1030"/>
      <c r="AM56" s="679"/>
      <c r="AN56" s="679"/>
      <c r="AO56" s="680"/>
      <c r="AP56" s="430"/>
      <c r="AQ56" s="429"/>
      <c r="AR56" s="431"/>
      <c r="AS56" s="430"/>
      <c r="AT56" s="429"/>
      <c r="AU56" s="431"/>
      <c r="AV56" s="431"/>
      <c r="AW56" s="875"/>
      <c r="AX56" s="679"/>
      <c r="AY56" s="679"/>
      <c r="AZ56" s="1241"/>
      <c r="BA56" s="430"/>
      <c r="BB56" s="429"/>
      <c r="BC56" s="431"/>
      <c r="BD56" s="430"/>
      <c r="BE56" s="429"/>
      <c r="BF56" s="431"/>
      <c r="BG56" s="431"/>
      <c r="BH56" s="875"/>
      <c r="BI56" s="679"/>
      <c r="BJ56" s="679"/>
      <c r="BK56" s="680"/>
      <c r="BL56" s="430"/>
      <c r="BM56" s="429"/>
      <c r="BN56" s="431"/>
      <c r="BO56" s="430"/>
      <c r="BP56" s="429"/>
      <c r="BQ56" s="431"/>
      <c r="BR56" s="431"/>
      <c r="BS56" s="875"/>
      <c r="BT56" s="679"/>
      <c r="BU56" s="679"/>
      <c r="BV56" s="1241"/>
      <c r="BW56" s="430"/>
      <c r="BX56" s="429"/>
      <c r="BY56" s="431"/>
      <c r="BZ56" s="430"/>
      <c r="CA56" s="429"/>
      <c r="CB56" s="431"/>
      <c r="CC56" s="431"/>
      <c r="CD56" s="875"/>
      <c r="CE56" s="679"/>
      <c r="CF56" s="679"/>
      <c r="CG56" s="1241"/>
      <c r="CH56" s="430"/>
      <c r="CI56" s="429"/>
      <c r="CJ56" s="431"/>
      <c r="CK56" s="430"/>
      <c r="CL56" s="429"/>
      <c r="CM56" s="431"/>
      <c r="CN56" s="431"/>
      <c r="CO56" s="875"/>
    </row>
    <row r="57" spans="1:93" s="171" customFormat="1" ht="21" customHeight="1">
      <c r="A57" s="171">
        <v>13</v>
      </c>
      <c r="C57" s="848" t="s">
        <v>536</v>
      </c>
      <c r="D57" s="175" t="s">
        <v>521</v>
      </c>
      <c r="E57" s="565"/>
      <c r="F57" s="674"/>
      <c r="G57" s="675"/>
      <c r="H57" s="676"/>
      <c r="I57" s="564"/>
      <c r="J57" s="571"/>
      <c r="K57" s="258"/>
      <c r="L57" s="564"/>
      <c r="M57" s="571"/>
      <c r="N57" s="258"/>
      <c r="O57" s="564"/>
      <c r="P57" s="338"/>
      <c r="Q57" s="674"/>
      <c r="R57" s="675"/>
      <c r="S57" s="676"/>
      <c r="T57" s="564"/>
      <c r="U57" s="571"/>
      <c r="V57" s="258"/>
      <c r="W57" s="564"/>
      <c r="X57" s="571"/>
      <c r="Y57" s="258"/>
      <c r="Z57" s="571"/>
      <c r="AA57" s="338"/>
      <c r="AB57" s="674"/>
      <c r="AC57" s="675"/>
      <c r="AD57" s="676"/>
      <c r="AE57" s="870"/>
      <c r="AF57" s="571"/>
      <c r="AG57" s="258"/>
      <c r="AH57" s="870"/>
      <c r="AI57" s="571"/>
      <c r="AJ57" s="258"/>
      <c r="AK57" s="877"/>
      <c r="AL57" s="365"/>
      <c r="AM57" s="675"/>
      <c r="AN57" s="675"/>
      <c r="AO57" s="676"/>
      <c r="AP57" s="870"/>
      <c r="AQ57" s="571"/>
      <c r="AR57" s="389"/>
      <c r="AS57" s="870"/>
      <c r="AT57" s="571"/>
      <c r="AU57" s="389"/>
      <c r="AV57" s="877"/>
      <c r="AW57" s="338"/>
      <c r="AX57" s="675"/>
      <c r="AY57" s="675"/>
      <c r="AZ57" s="1239"/>
      <c r="BA57" s="870"/>
      <c r="BB57" s="571"/>
      <c r="BC57" s="389"/>
      <c r="BD57" s="870"/>
      <c r="BE57" s="571"/>
      <c r="BF57" s="389"/>
      <c r="BG57" s="877"/>
      <c r="BH57" s="338"/>
      <c r="BI57" s="675"/>
      <c r="BJ57" s="675"/>
      <c r="BK57" s="676"/>
      <c r="BL57" s="870"/>
      <c r="BM57" s="571"/>
      <c r="BN57" s="389"/>
      <c r="BO57" s="870"/>
      <c r="BP57" s="571"/>
      <c r="BQ57" s="389"/>
      <c r="BR57" s="877"/>
      <c r="BS57" s="338"/>
      <c r="BT57" s="675"/>
      <c r="BU57" s="675"/>
      <c r="BV57" s="1239"/>
      <c r="BW57" s="870"/>
      <c r="BX57" s="571"/>
      <c r="BY57" s="389"/>
      <c r="BZ57" s="870"/>
      <c r="CA57" s="571"/>
      <c r="CB57" s="389"/>
      <c r="CC57" s="877"/>
      <c r="CD57" s="338"/>
      <c r="CE57" s="675"/>
      <c r="CF57" s="675"/>
      <c r="CG57" s="1239"/>
      <c r="CH57" s="870"/>
      <c r="CI57" s="571"/>
      <c r="CJ57" s="389"/>
      <c r="CK57" s="870"/>
      <c r="CL57" s="571"/>
      <c r="CM57" s="389"/>
      <c r="CN57" s="877"/>
      <c r="CO57" s="338"/>
    </row>
    <row r="58" spans="1:93" s="171" customFormat="1" ht="21" customHeight="1">
      <c r="A58" s="171">
        <v>13</v>
      </c>
      <c r="C58" s="849"/>
      <c r="D58" s="162" t="s">
        <v>557</v>
      </c>
      <c r="E58" s="566"/>
      <c r="F58" s="674"/>
      <c r="G58" s="675"/>
      <c r="H58" s="677"/>
      <c r="I58" s="564"/>
      <c r="J58" s="571"/>
      <c r="K58" s="258"/>
      <c r="L58" s="564"/>
      <c r="M58" s="571"/>
      <c r="N58" s="258"/>
      <c r="O58" s="564"/>
      <c r="P58" s="338"/>
      <c r="Q58" s="674"/>
      <c r="R58" s="675"/>
      <c r="S58" s="677"/>
      <c r="T58" s="564"/>
      <c r="U58" s="571"/>
      <c r="V58" s="258"/>
      <c r="W58" s="564"/>
      <c r="X58" s="571"/>
      <c r="Y58" s="258"/>
      <c r="Z58" s="571"/>
      <c r="AA58" s="338"/>
      <c r="AB58" s="674"/>
      <c r="AC58" s="675"/>
      <c r="AD58" s="677"/>
      <c r="AE58" s="870"/>
      <c r="AF58" s="571"/>
      <c r="AG58" s="258"/>
      <c r="AH58" s="870"/>
      <c r="AI58" s="571"/>
      <c r="AJ58" s="258"/>
      <c r="AK58" s="877"/>
      <c r="AL58" s="365"/>
      <c r="AM58" s="675"/>
      <c r="AN58" s="675"/>
      <c r="AO58" s="677"/>
      <c r="AP58" s="870"/>
      <c r="AQ58" s="571"/>
      <c r="AR58" s="389"/>
      <c r="AS58" s="870"/>
      <c r="AT58" s="571"/>
      <c r="AU58" s="389"/>
      <c r="AV58" s="877"/>
      <c r="AW58" s="338"/>
      <c r="AX58" s="675"/>
      <c r="AY58" s="675"/>
      <c r="AZ58" s="1240"/>
      <c r="BA58" s="870"/>
      <c r="BB58" s="571"/>
      <c r="BC58" s="389"/>
      <c r="BD58" s="870"/>
      <c r="BE58" s="571"/>
      <c r="BF58" s="389"/>
      <c r="BG58" s="877"/>
      <c r="BH58" s="338"/>
      <c r="BI58" s="675"/>
      <c r="BJ58" s="675"/>
      <c r="BK58" s="677"/>
      <c r="BL58" s="870"/>
      <c r="BM58" s="571"/>
      <c r="BN58" s="389"/>
      <c r="BO58" s="870"/>
      <c r="BP58" s="571"/>
      <c r="BQ58" s="389"/>
      <c r="BR58" s="877"/>
      <c r="BS58" s="338"/>
      <c r="BT58" s="675"/>
      <c r="BU58" s="675"/>
      <c r="BV58" s="1240"/>
      <c r="BW58" s="870"/>
      <c r="BX58" s="571"/>
      <c r="BY58" s="389"/>
      <c r="BZ58" s="870"/>
      <c r="CA58" s="571"/>
      <c r="CB58" s="389"/>
      <c r="CC58" s="877"/>
      <c r="CD58" s="338"/>
      <c r="CE58" s="675"/>
      <c r="CF58" s="675"/>
      <c r="CG58" s="1240"/>
      <c r="CH58" s="870"/>
      <c r="CI58" s="571"/>
      <c r="CJ58" s="389"/>
      <c r="CK58" s="870"/>
      <c r="CL58" s="571"/>
      <c r="CM58" s="389"/>
      <c r="CN58" s="877"/>
      <c r="CO58" s="338"/>
    </row>
    <row r="59" spans="1:93" s="171" customFormat="1" ht="21" customHeight="1">
      <c r="A59" s="171">
        <v>13</v>
      </c>
      <c r="C59" s="849"/>
      <c r="D59" s="177" t="s">
        <v>558</v>
      </c>
      <c r="E59" s="566"/>
      <c r="F59" s="674"/>
      <c r="G59" s="675"/>
      <c r="H59" s="677"/>
      <c r="I59" s="564"/>
      <c r="J59" s="571"/>
      <c r="K59" s="258"/>
      <c r="L59" s="564"/>
      <c r="M59" s="571"/>
      <c r="N59" s="258"/>
      <c r="O59" s="564"/>
      <c r="P59" s="338"/>
      <c r="Q59" s="674"/>
      <c r="R59" s="675"/>
      <c r="S59" s="677"/>
      <c r="T59" s="564"/>
      <c r="U59" s="571"/>
      <c r="V59" s="258"/>
      <c r="W59" s="564"/>
      <c r="X59" s="571"/>
      <c r="Y59" s="258"/>
      <c r="Z59" s="571"/>
      <c r="AA59" s="338"/>
      <c r="AB59" s="674"/>
      <c r="AC59" s="675"/>
      <c r="AD59" s="677"/>
      <c r="AE59" s="870"/>
      <c r="AF59" s="571"/>
      <c r="AG59" s="258"/>
      <c r="AH59" s="870"/>
      <c r="AI59" s="571"/>
      <c r="AJ59" s="258"/>
      <c r="AK59" s="877"/>
      <c r="AL59" s="365"/>
      <c r="AM59" s="675"/>
      <c r="AN59" s="675"/>
      <c r="AO59" s="677"/>
      <c r="AP59" s="870"/>
      <c r="AQ59" s="571"/>
      <c r="AR59" s="389"/>
      <c r="AS59" s="870"/>
      <c r="AT59" s="571"/>
      <c r="AU59" s="389"/>
      <c r="AV59" s="877"/>
      <c r="AW59" s="338"/>
      <c r="AX59" s="675"/>
      <c r="AY59" s="675"/>
      <c r="AZ59" s="1240"/>
      <c r="BA59" s="870"/>
      <c r="BB59" s="571"/>
      <c r="BC59" s="389"/>
      <c r="BD59" s="870"/>
      <c r="BE59" s="571"/>
      <c r="BF59" s="389"/>
      <c r="BG59" s="877"/>
      <c r="BH59" s="338"/>
      <c r="BI59" s="675"/>
      <c r="BJ59" s="675"/>
      <c r="BK59" s="677"/>
      <c r="BL59" s="870"/>
      <c r="BM59" s="571"/>
      <c r="BN59" s="389"/>
      <c r="BO59" s="870"/>
      <c r="BP59" s="571"/>
      <c r="BQ59" s="389"/>
      <c r="BR59" s="877"/>
      <c r="BS59" s="338"/>
      <c r="BT59" s="675"/>
      <c r="BU59" s="675"/>
      <c r="BV59" s="1240"/>
      <c r="BW59" s="870"/>
      <c r="BX59" s="571"/>
      <c r="BY59" s="389"/>
      <c r="BZ59" s="870"/>
      <c r="CA59" s="571"/>
      <c r="CB59" s="389"/>
      <c r="CC59" s="877"/>
      <c r="CD59" s="338"/>
      <c r="CE59" s="675"/>
      <c r="CF59" s="675"/>
      <c r="CG59" s="1240"/>
      <c r="CH59" s="870"/>
      <c r="CI59" s="571"/>
      <c r="CJ59" s="389"/>
      <c r="CK59" s="870"/>
      <c r="CL59" s="571"/>
      <c r="CM59" s="389"/>
      <c r="CN59" s="877"/>
      <c r="CO59" s="338"/>
    </row>
    <row r="60" spans="1:93" s="171" customFormat="1" ht="21" customHeight="1">
      <c r="A60" s="171">
        <v>13</v>
      </c>
      <c r="C60" s="850"/>
      <c r="D60" s="427" t="s">
        <v>580</v>
      </c>
      <c r="E60" s="567"/>
      <c r="F60" s="678"/>
      <c r="G60" s="679"/>
      <c r="H60" s="680"/>
      <c r="I60" s="428"/>
      <c r="J60" s="429"/>
      <c r="K60" s="429"/>
      <c r="L60" s="428"/>
      <c r="M60" s="429"/>
      <c r="N60" s="429"/>
      <c r="O60" s="429"/>
      <c r="P60" s="826"/>
      <c r="Q60" s="678"/>
      <c r="R60" s="679"/>
      <c r="S60" s="680"/>
      <c r="T60" s="428"/>
      <c r="U60" s="429"/>
      <c r="V60" s="429"/>
      <c r="W60" s="428"/>
      <c r="X60" s="429"/>
      <c r="Y60" s="429"/>
      <c r="Z60" s="428"/>
      <c r="AA60" s="826"/>
      <c r="AB60" s="678"/>
      <c r="AC60" s="679"/>
      <c r="AD60" s="680"/>
      <c r="AE60" s="430"/>
      <c r="AF60" s="429"/>
      <c r="AG60" s="429"/>
      <c r="AH60" s="430"/>
      <c r="AI60" s="429"/>
      <c r="AJ60" s="429"/>
      <c r="AK60" s="431"/>
      <c r="AL60" s="1030"/>
      <c r="AM60" s="679"/>
      <c r="AN60" s="679"/>
      <c r="AO60" s="680"/>
      <c r="AP60" s="430"/>
      <c r="AQ60" s="429"/>
      <c r="AR60" s="431"/>
      <c r="AS60" s="430"/>
      <c r="AT60" s="429"/>
      <c r="AU60" s="431"/>
      <c r="AV60" s="431"/>
      <c r="AW60" s="875"/>
      <c r="AX60" s="679"/>
      <c r="AY60" s="679"/>
      <c r="AZ60" s="1241"/>
      <c r="BA60" s="430"/>
      <c r="BB60" s="429"/>
      <c r="BC60" s="431"/>
      <c r="BD60" s="430"/>
      <c r="BE60" s="429"/>
      <c r="BF60" s="431"/>
      <c r="BG60" s="431"/>
      <c r="BH60" s="875"/>
      <c r="BI60" s="679"/>
      <c r="BJ60" s="679"/>
      <c r="BK60" s="680"/>
      <c r="BL60" s="430"/>
      <c r="BM60" s="429"/>
      <c r="BN60" s="431"/>
      <c r="BO60" s="430"/>
      <c r="BP60" s="429"/>
      <c r="BQ60" s="431"/>
      <c r="BR60" s="431"/>
      <c r="BS60" s="875"/>
      <c r="BT60" s="679"/>
      <c r="BU60" s="679"/>
      <c r="BV60" s="1241"/>
      <c r="BW60" s="430"/>
      <c r="BX60" s="429"/>
      <c r="BY60" s="431"/>
      <c r="BZ60" s="430"/>
      <c r="CA60" s="429"/>
      <c r="CB60" s="431"/>
      <c r="CC60" s="431"/>
      <c r="CD60" s="875"/>
      <c r="CE60" s="679"/>
      <c r="CF60" s="679"/>
      <c r="CG60" s="1241"/>
      <c r="CH60" s="430"/>
      <c r="CI60" s="429"/>
      <c r="CJ60" s="431"/>
      <c r="CK60" s="430"/>
      <c r="CL60" s="429"/>
      <c r="CM60" s="431"/>
      <c r="CN60" s="431"/>
      <c r="CO60" s="875"/>
    </row>
    <row r="61" spans="1:93" s="171" customFormat="1" ht="27.75" customHeight="1">
      <c r="A61" s="171">
        <v>14</v>
      </c>
      <c r="C61" s="848" t="s">
        <v>537</v>
      </c>
      <c r="D61" s="175" t="s">
        <v>521</v>
      </c>
      <c r="E61" s="565"/>
      <c r="F61" s="674"/>
      <c r="G61" s="675"/>
      <c r="H61" s="676"/>
      <c r="I61" s="564"/>
      <c r="J61" s="571"/>
      <c r="K61" s="258"/>
      <c r="L61" s="564"/>
      <c r="M61" s="571"/>
      <c r="N61" s="258"/>
      <c r="O61" s="564"/>
      <c r="P61" s="338"/>
      <c r="Q61" s="674"/>
      <c r="R61" s="675"/>
      <c r="S61" s="676"/>
      <c r="T61" s="564"/>
      <c r="U61" s="571"/>
      <c r="V61" s="258"/>
      <c r="W61" s="564"/>
      <c r="X61" s="571"/>
      <c r="Y61" s="258"/>
      <c r="Z61" s="571"/>
      <c r="AA61" s="338"/>
      <c r="AB61" s="674"/>
      <c r="AC61" s="675"/>
      <c r="AD61" s="676"/>
      <c r="AE61" s="870"/>
      <c r="AF61" s="571"/>
      <c r="AG61" s="258"/>
      <c r="AH61" s="870"/>
      <c r="AI61" s="571"/>
      <c r="AJ61" s="258"/>
      <c r="AK61" s="877"/>
      <c r="AL61" s="365"/>
      <c r="AM61" s="675"/>
      <c r="AN61" s="675"/>
      <c r="AO61" s="676"/>
      <c r="AP61" s="870"/>
      <c r="AQ61" s="571"/>
      <c r="AR61" s="389"/>
      <c r="AS61" s="870"/>
      <c r="AT61" s="571"/>
      <c r="AU61" s="389"/>
      <c r="AV61" s="877"/>
      <c r="AW61" s="338"/>
      <c r="AX61" s="675"/>
      <c r="AY61" s="675"/>
      <c r="AZ61" s="1239"/>
      <c r="BA61" s="870"/>
      <c r="BB61" s="571"/>
      <c r="BC61" s="389"/>
      <c r="BD61" s="870"/>
      <c r="BE61" s="571"/>
      <c r="BF61" s="389"/>
      <c r="BG61" s="877"/>
      <c r="BH61" s="338"/>
      <c r="BI61" s="675"/>
      <c r="BJ61" s="675"/>
      <c r="BK61" s="676"/>
      <c r="BL61" s="870"/>
      <c r="BM61" s="571"/>
      <c r="BN61" s="389"/>
      <c r="BO61" s="870"/>
      <c r="BP61" s="571"/>
      <c r="BQ61" s="389"/>
      <c r="BR61" s="877"/>
      <c r="BS61" s="338"/>
      <c r="BT61" s="675"/>
      <c r="BU61" s="675"/>
      <c r="BV61" s="1239"/>
      <c r="BW61" s="870"/>
      <c r="BX61" s="571"/>
      <c r="BY61" s="389"/>
      <c r="BZ61" s="870"/>
      <c r="CA61" s="571"/>
      <c r="CB61" s="389"/>
      <c r="CC61" s="877"/>
      <c r="CD61" s="338"/>
      <c r="CE61" s="675"/>
      <c r="CF61" s="675"/>
      <c r="CG61" s="1239"/>
      <c r="CH61" s="870"/>
      <c r="CI61" s="571"/>
      <c r="CJ61" s="389"/>
      <c r="CK61" s="870"/>
      <c r="CL61" s="571"/>
      <c r="CM61" s="389"/>
      <c r="CN61" s="877"/>
      <c r="CO61" s="338"/>
    </row>
    <row r="62" spans="1:93" s="171" customFormat="1" ht="21" customHeight="1">
      <c r="A62" s="171">
        <v>14</v>
      </c>
      <c r="C62" s="849"/>
      <c r="D62" s="162" t="s">
        <v>557</v>
      </c>
      <c r="E62" s="566"/>
      <c r="F62" s="674"/>
      <c r="G62" s="675"/>
      <c r="H62" s="677"/>
      <c r="I62" s="564"/>
      <c r="J62" s="571"/>
      <c r="K62" s="258"/>
      <c r="L62" s="564"/>
      <c r="M62" s="571"/>
      <c r="N62" s="258"/>
      <c r="O62" s="564"/>
      <c r="P62" s="338"/>
      <c r="Q62" s="674"/>
      <c r="R62" s="675"/>
      <c r="S62" s="677"/>
      <c r="T62" s="564"/>
      <c r="U62" s="571"/>
      <c r="V62" s="258"/>
      <c r="W62" s="564"/>
      <c r="X62" s="571"/>
      <c r="Y62" s="258"/>
      <c r="Z62" s="571"/>
      <c r="AA62" s="338"/>
      <c r="AB62" s="674"/>
      <c r="AC62" s="675"/>
      <c r="AD62" s="677"/>
      <c r="AE62" s="870"/>
      <c r="AF62" s="571"/>
      <c r="AG62" s="258"/>
      <c r="AH62" s="870"/>
      <c r="AI62" s="571"/>
      <c r="AJ62" s="258"/>
      <c r="AK62" s="877"/>
      <c r="AL62" s="365"/>
      <c r="AM62" s="675"/>
      <c r="AN62" s="675"/>
      <c r="AO62" s="677"/>
      <c r="AP62" s="870"/>
      <c r="AQ62" s="571"/>
      <c r="AR62" s="389"/>
      <c r="AS62" s="870"/>
      <c r="AT62" s="571"/>
      <c r="AU62" s="389"/>
      <c r="AV62" s="877"/>
      <c r="AW62" s="338"/>
      <c r="AX62" s="675"/>
      <c r="AY62" s="675"/>
      <c r="AZ62" s="1240"/>
      <c r="BA62" s="870"/>
      <c r="BB62" s="571"/>
      <c r="BC62" s="389"/>
      <c r="BD62" s="870"/>
      <c r="BE62" s="571"/>
      <c r="BF62" s="389"/>
      <c r="BG62" s="877"/>
      <c r="BH62" s="338"/>
      <c r="BI62" s="675"/>
      <c r="BJ62" s="675"/>
      <c r="BK62" s="677"/>
      <c r="BL62" s="870"/>
      <c r="BM62" s="571"/>
      <c r="BN62" s="389"/>
      <c r="BO62" s="870"/>
      <c r="BP62" s="571"/>
      <c r="BQ62" s="389"/>
      <c r="BR62" s="877"/>
      <c r="BS62" s="338"/>
      <c r="BT62" s="675"/>
      <c r="BU62" s="675"/>
      <c r="BV62" s="1240"/>
      <c r="BW62" s="870"/>
      <c r="BX62" s="571"/>
      <c r="BY62" s="389"/>
      <c r="BZ62" s="870"/>
      <c r="CA62" s="571"/>
      <c r="CB62" s="389"/>
      <c r="CC62" s="877"/>
      <c r="CD62" s="338"/>
      <c r="CE62" s="675"/>
      <c r="CF62" s="675"/>
      <c r="CG62" s="1240"/>
      <c r="CH62" s="870"/>
      <c r="CI62" s="571"/>
      <c r="CJ62" s="389"/>
      <c r="CK62" s="870"/>
      <c r="CL62" s="571"/>
      <c r="CM62" s="389"/>
      <c r="CN62" s="877"/>
      <c r="CO62" s="338"/>
    </row>
    <row r="63" spans="1:93" s="171" customFormat="1" ht="21" customHeight="1">
      <c r="A63" s="171">
        <v>14</v>
      </c>
      <c r="C63" s="849"/>
      <c r="D63" s="177" t="s">
        <v>558</v>
      </c>
      <c r="E63" s="566"/>
      <c r="F63" s="674"/>
      <c r="G63" s="675"/>
      <c r="H63" s="677"/>
      <c r="I63" s="564"/>
      <c r="J63" s="571"/>
      <c r="K63" s="258"/>
      <c r="L63" s="564"/>
      <c r="M63" s="571"/>
      <c r="N63" s="258"/>
      <c r="O63" s="564"/>
      <c r="P63" s="338"/>
      <c r="Q63" s="674"/>
      <c r="R63" s="675"/>
      <c r="S63" s="677"/>
      <c r="T63" s="564"/>
      <c r="U63" s="571"/>
      <c r="V63" s="258"/>
      <c r="W63" s="564"/>
      <c r="X63" s="571"/>
      <c r="Y63" s="258"/>
      <c r="Z63" s="571"/>
      <c r="AA63" s="338"/>
      <c r="AB63" s="674"/>
      <c r="AC63" s="675"/>
      <c r="AD63" s="677"/>
      <c r="AE63" s="870"/>
      <c r="AF63" s="571"/>
      <c r="AG63" s="258"/>
      <c r="AH63" s="870"/>
      <c r="AI63" s="571"/>
      <c r="AJ63" s="258"/>
      <c r="AK63" s="877"/>
      <c r="AL63" s="365"/>
      <c r="AM63" s="675"/>
      <c r="AN63" s="675"/>
      <c r="AO63" s="677"/>
      <c r="AP63" s="870"/>
      <c r="AQ63" s="571"/>
      <c r="AR63" s="389"/>
      <c r="AS63" s="870"/>
      <c r="AT63" s="571"/>
      <c r="AU63" s="389"/>
      <c r="AV63" s="877"/>
      <c r="AW63" s="338"/>
      <c r="AX63" s="675"/>
      <c r="AY63" s="675"/>
      <c r="AZ63" s="1240"/>
      <c r="BA63" s="870"/>
      <c r="BB63" s="571"/>
      <c r="BC63" s="389"/>
      <c r="BD63" s="870"/>
      <c r="BE63" s="571"/>
      <c r="BF63" s="389"/>
      <c r="BG63" s="877"/>
      <c r="BH63" s="338"/>
      <c r="BI63" s="675"/>
      <c r="BJ63" s="675"/>
      <c r="BK63" s="677"/>
      <c r="BL63" s="870"/>
      <c r="BM63" s="571"/>
      <c r="BN63" s="389"/>
      <c r="BO63" s="870"/>
      <c r="BP63" s="571"/>
      <c r="BQ63" s="389"/>
      <c r="BR63" s="877"/>
      <c r="BS63" s="338"/>
      <c r="BT63" s="675"/>
      <c r="BU63" s="675"/>
      <c r="BV63" s="1240"/>
      <c r="BW63" s="870"/>
      <c r="BX63" s="571"/>
      <c r="BY63" s="389"/>
      <c r="BZ63" s="870"/>
      <c r="CA63" s="571"/>
      <c r="CB63" s="389"/>
      <c r="CC63" s="877"/>
      <c r="CD63" s="338"/>
      <c r="CE63" s="675"/>
      <c r="CF63" s="675"/>
      <c r="CG63" s="1240"/>
      <c r="CH63" s="870"/>
      <c r="CI63" s="571"/>
      <c r="CJ63" s="389"/>
      <c r="CK63" s="870"/>
      <c r="CL63" s="571"/>
      <c r="CM63" s="389"/>
      <c r="CN63" s="877"/>
      <c r="CO63" s="338"/>
    </row>
    <row r="64" spans="1:93" s="171" customFormat="1" ht="21" customHeight="1">
      <c r="A64" s="171">
        <v>14</v>
      </c>
      <c r="C64" s="850"/>
      <c r="D64" s="427" t="s">
        <v>580</v>
      </c>
      <c r="E64" s="567"/>
      <c r="F64" s="678"/>
      <c r="G64" s="679"/>
      <c r="H64" s="680"/>
      <c r="I64" s="428"/>
      <c r="J64" s="429"/>
      <c r="K64" s="429"/>
      <c r="L64" s="428"/>
      <c r="M64" s="429"/>
      <c r="N64" s="429"/>
      <c r="O64" s="429"/>
      <c r="P64" s="826"/>
      <c r="Q64" s="678"/>
      <c r="R64" s="679"/>
      <c r="S64" s="680"/>
      <c r="T64" s="428"/>
      <c r="U64" s="429"/>
      <c r="V64" s="429"/>
      <c r="W64" s="428"/>
      <c r="X64" s="429"/>
      <c r="Y64" s="429"/>
      <c r="Z64" s="428"/>
      <c r="AA64" s="826"/>
      <c r="AB64" s="678"/>
      <c r="AC64" s="679"/>
      <c r="AD64" s="680"/>
      <c r="AE64" s="430"/>
      <c r="AF64" s="429"/>
      <c r="AG64" s="429"/>
      <c r="AH64" s="430"/>
      <c r="AI64" s="429"/>
      <c r="AJ64" s="429"/>
      <c r="AK64" s="431"/>
      <c r="AL64" s="1030"/>
      <c r="AM64" s="679"/>
      <c r="AN64" s="679"/>
      <c r="AO64" s="680"/>
      <c r="AP64" s="430"/>
      <c r="AQ64" s="429"/>
      <c r="AR64" s="431"/>
      <c r="AS64" s="430"/>
      <c r="AT64" s="429"/>
      <c r="AU64" s="431"/>
      <c r="AV64" s="431"/>
      <c r="AW64" s="875"/>
      <c r="AX64" s="679"/>
      <c r="AY64" s="679"/>
      <c r="AZ64" s="1241"/>
      <c r="BA64" s="430"/>
      <c r="BB64" s="429"/>
      <c r="BC64" s="431"/>
      <c r="BD64" s="430"/>
      <c r="BE64" s="429"/>
      <c r="BF64" s="431"/>
      <c r="BG64" s="431"/>
      <c r="BH64" s="875"/>
      <c r="BI64" s="679"/>
      <c r="BJ64" s="679"/>
      <c r="BK64" s="680"/>
      <c r="BL64" s="430"/>
      <c r="BM64" s="429"/>
      <c r="BN64" s="431"/>
      <c r="BO64" s="430"/>
      <c r="BP64" s="429"/>
      <c r="BQ64" s="431"/>
      <c r="BR64" s="431"/>
      <c r="BS64" s="875"/>
      <c r="BT64" s="679"/>
      <c r="BU64" s="679"/>
      <c r="BV64" s="1241"/>
      <c r="BW64" s="430"/>
      <c r="BX64" s="429"/>
      <c r="BY64" s="431"/>
      <c r="BZ64" s="430"/>
      <c r="CA64" s="429"/>
      <c r="CB64" s="431"/>
      <c r="CC64" s="431"/>
      <c r="CD64" s="875"/>
      <c r="CE64" s="679"/>
      <c r="CF64" s="679"/>
      <c r="CG64" s="1241"/>
      <c r="CH64" s="430"/>
      <c r="CI64" s="429"/>
      <c r="CJ64" s="431"/>
      <c r="CK64" s="430"/>
      <c r="CL64" s="429"/>
      <c r="CM64" s="431"/>
      <c r="CN64" s="431"/>
      <c r="CO64" s="875"/>
    </row>
    <row r="65" spans="1:93" s="171" customFormat="1" ht="21" customHeight="1">
      <c r="A65" s="171">
        <v>15</v>
      </c>
      <c r="C65" s="848" t="s">
        <v>538</v>
      </c>
      <c r="D65" s="175" t="s">
        <v>521</v>
      </c>
      <c r="E65" s="565"/>
      <c r="F65" s="674"/>
      <c r="G65" s="675"/>
      <c r="H65" s="676"/>
      <c r="I65" s="564"/>
      <c r="J65" s="571"/>
      <c r="K65" s="258"/>
      <c r="L65" s="564"/>
      <c r="M65" s="571"/>
      <c r="N65" s="258"/>
      <c r="O65" s="564"/>
      <c r="P65" s="338"/>
      <c r="Q65" s="674"/>
      <c r="R65" s="675"/>
      <c r="S65" s="676"/>
      <c r="T65" s="564"/>
      <c r="U65" s="571"/>
      <c r="V65" s="258"/>
      <c r="W65" s="564"/>
      <c r="X65" s="571"/>
      <c r="Y65" s="258"/>
      <c r="Z65" s="571"/>
      <c r="AA65" s="338"/>
      <c r="AB65" s="674"/>
      <c r="AC65" s="675"/>
      <c r="AD65" s="676"/>
      <c r="AE65" s="870"/>
      <c r="AF65" s="571"/>
      <c r="AG65" s="258"/>
      <c r="AH65" s="870"/>
      <c r="AI65" s="571"/>
      <c r="AJ65" s="258"/>
      <c r="AK65" s="877"/>
      <c r="AL65" s="365"/>
      <c r="AM65" s="675"/>
      <c r="AN65" s="675"/>
      <c r="AO65" s="676"/>
      <c r="AP65" s="870"/>
      <c r="AQ65" s="571"/>
      <c r="AR65" s="389"/>
      <c r="AS65" s="870"/>
      <c r="AT65" s="571"/>
      <c r="AU65" s="389"/>
      <c r="AV65" s="877"/>
      <c r="AW65" s="338"/>
      <c r="AX65" s="675"/>
      <c r="AY65" s="675"/>
      <c r="AZ65" s="1239"/>
      <c r="BA65" s="870"/>
      <c r="BB65" s="571"/>
      <c r="BC65" s="389"/>
      <c r="BD65" s="870"/>
      <c r="BE65" s="571"/>
      <c r="BF65" s="389"/>
      <c r="BG65" s="877"/>
      <c r="BH65" s="338"/>
      <c r="BI65" s="675"/>
      <c r="BJ65" s="675"/>
      <c r="BK65" s="676"/>
      <c r="BL65" s="870"/>
      <c r="BM65" s="571"/>
      <c r="BN65" s="389"/>
      <c r="BO65" s="870"/>
      <c r="BP65" s="571"/>
      <c r="BQ65" s="389"/>
      <c r="BR65" s="877"/>
      <c r="BS65" s="338"/>
      <c r="BT65" s="675"/>
      <c r="BU65" s="675"/>
      <c r="BV65" s="1239"/>
      <c r="BW65" s="870"/>
      <c r="BX65" s="571"/>
      <c r="BY65" s="389"/>
      <c r="BZ65" s="870"/>
      <c r="CA65" s="571"/>
      <c r="CB65" s="389"/>
      <c r="CC65" s="877"/>
      <c r="CD65" s="338"/>
      <c r="CE65" s="675"/>
      <c r="CF65" s="675"/>
      <c r="CG65" s="1239"/>
      <c r="CH65" s="870"/>
      <c r="CI65" s="571"/>
      <c r="CJ65" s="389"/>
      <c r="CK65" s="870"/>
      <c r="CL65" s="571"/>
      <c r="CM65" s="389"/>
      <c r="CN65" s="877"/>
      <c r="CO65" s="338"/>
    </row>
    <row r="66" spans="1:93" s="171" customFormat="1" ht="21" customHeight="1">
      <c r="A66" s="171">
        <v>15</v>
      </c>
      <c r="C66" s="849"/>
      <c r="D66" s="162" t="s">
        <v>557</v>
      </c>
      <c r="E66" s="566"/>
      <c r="F66" s="674"/>
      <c r="G66" s="675"/>
      <c r="H66" s="677"/>
      <c r="I66" s="564"/>
      <c r="J66" s="571"/>
      <c r="K66" s="258"/>
      <c r="L66" s="564"/>
      <c r="M66" s="571"/>
      <c r="N66" s="258"/>
      <c r="O66" s="564"/>
      <c r="P66" s="338"/>
      <c r="Q66" s="674"/>
      <c r="R66" s="675"/>
      <c r="S66" s="677"/>
      <c r="T66" s="564"/>
      <c r="U66" s="571"/>
      <c r="V66" s="258"/>
      <c r="W66" s="564"/>
      <c r="X66" s="571"/>
      <c r="Y66" s="258"/>
      <c r="Z66" s="571"/>
      <c r="AA66" s="338"/>
      <c r="AB66" s="674"/>
      <c r="AC66" s="675"/>
      <c r="AD66" s="677"/>
      <c r="AE66" s="870"/>
      <c r="AF66" s="571"/>
      <c r="AG66" s="258"/>
      <c r="AH66" s="870"/>
      <c r="AI66" s="571"/>
      <c r="AJ66" s="258"/>
      <c r="AK66" s="877"/>
      <c r="AL66" s="365"/>
      <c r="AM66" s="675"/>
      <c r="AN66" s="675"/>
      <c r="AO66" s="677"/>
      <c r="AP66" s="870"/>
      <c r="AQ66" s="571"/>
      <c r="AR66" s="389"/>
      <c r="AS66" s="870"/>
      <c r="AT66" s="571"/>
      <c r="AU66" s="389"/>
      <c r="AV66" s="877"/>
      <c r="AW66" s="338"/>
      <c r="AX66" s="675"/>
      <c r="AY66" s="675"/>
      <c r="AZ66" s="1240"/>
      <c r="BA66" s="870"/>
      <c r="BB66" s="571"/>
      <c r="BC66" s="389"/>
      <c r="BD66" s="870"/>
      <c r="BE66" s="571"/>
      <c r="BF66" s="389"/>
      <c r="BG66" s="877"/>
      <c r="BH66" s="338"/>
      <c r="BI66" s="675"/>
      <c r="BJ66" s="675"/>
      <c r="BK66" s="677"/>
      <c r="BL66" s="870"/>
      <c r="BM66" s="571"/>
      <c r="BN66" s="389"/>
      <c r="BO66" s="870"/>
      <c r="BP66" s="571"/>
      <c r="BQ66" s="389"/>
      <c r="BR66" s="877"/>
      <c r="BS66" s="338"/>
      <c r="BT66" s="675"/>
      <c r="BU66" s="675"/>
      <c r="BV66" s="1240"/>
      <c r="BW66" s="870"/>
      <c r="BX66" s="571"/>
      <c r="BY66" s="389"/>
      <c r="BZ66" s="870"/>
      <c r="CA66" s="571"/>
      <c r="CB66" s="389"/>
      <c r="CC66" s="877"/>
      <c r="CD66" s="338"/>
      <c r="CE66" s="675"/>
      <c r="CF66" s="675"/>
      <c r="CG66" s="1240"/>
      <c r="CH66" s="870"/>
      <c r="CI66" s="571"/>
      <c r="CJ66" s="389"/>
      <c r="CK66" s="870"/>
      <c r="CL66" s="571"/>
      <c r="CM66" s="389"/>
      <c r="CN66" s="877"/>
      <c r="CO66" s="338"/>
    </row>
    <row r="67" spans="1:93" s="171" customFormat="1" ht="21" customHeight="1">
      <c r="A67" s="171">
        <v>15</v>
      </c>
      <c r="C67" s="849"/>
      <c r="D67" s="177" t="s">
        <v>558</v>
      </c>
      <c r="E67" s="566"/>
      <c r="F67" s="674"/>
      <c r="G67" s="675"/>
      <c r="H67" s="677"/>
      <c r="I67" s="564"/>
      <c r="J67" s="571"/>
      <c r="K67" s="258"/>
      <c r="L67" s="564"/>
      <c r="M67" s="571"/>
      <c r="N67" s="258"/>
      <c r="O67" s="564"/>
      <c r="P67" s="338"/>
      <c r="Q67" s="674"/>
      <c r="R67" s="675"/>
      <c r="S67" s="677"/>
      <c r="T67" s="564"/>
      <c r="U67" s="571"/>
      <c r="V67" s="258"/>
      <c r="W67" s="564"/>
      <c r="X67" s="571"/>
      <c r="Y67" s="258"/>
      <c r="Z67" s="571"/>
      <c r="AA67" s="338"/>
      <c r="AB67" s="674"/>
      <c r="AC67" s="675"/>
      <c r="AD67" s="677"/>
      <c r="AE67" s="870"/>
      <c r="AF67" s="571"/>
      <c r="AG67" s="258"/>
      <c r="AH67" s="870"/>
      <c r="AI67" s="571"/>
      <c r="AJ67" s="258"/>
      <c r="AK67" s="877"/>
      <c r="AL67" s="365"/>
      <c r="AM67" s="675"/>
      <c r="AN67" s="675"/>
      <c r="AO67" s="677"/>
      <c r="AP67" s="870"/>
      <c r="AQ67" s="571"/>
      <c r="AR67" s="389"/>
      <c r="AS67" s="870"/>
      <c r="AT67" s="571"/>
      <c r="AU67" s="389"/>
      <c r="AV67" s="877"/>
      <c r="AW67" s="338"/>
      <c r="AX67" s="675"/>
      <c r="AY67" s="675"/>
      <c r="AZ67" s="1240"/>
      <c r="BA67" s="870"/>
      <c r="BB67" s="571"/>
      <c r="BC67" s="389"/>
      <c r="BD67" s="870"/>
      <c r="BE67" s="571"/>
      <c r="BF67" s="389"/>
      <c r="BG67" s="877"/>
      <c r="BH67" s="338"/>
      <c r="BI67" s="675"/>
      <c r="BJ67" s="675"/>
      <c r="BK67" s="677"/>
      <c r="BL67" s="870"/>
      <c r="BM67" s="571"/>
      <c r="BN67" s="389"/>
      <c r="BO67" s="870"/>
      <c r="BP67" s="571"/>
      <c r="BQ67" s="389"/>
      <c r="BR67" s="877"/>
      <c r="BS67" s="338"/>
      <c r="BT67" s="675"/>
      <c r="BU67" s="675"/>
      <c r="BV67" s="1240"/>
      <c r="BW67" s="870"/>
      <c r="BX67" s="571"/>
      <c r="BY67" s="389"/>
      <c r="BZ67" s="870"/>
      <c r="CA67" s="571"/>
      <c r="CB67" s="389"/>
      <c r="CC67" s="877"/>
      <c r="CD67" s="338"/>
      <c r="CE67" s="675"/>
      <c r="CF67" s="675"/>
      <c r="CG67" s="1240"/>
      <c r="CH67" s="870"/>
      <c r="CI67" s="571"/>
      <c r="CJ67" s="389"/>
      <c r="CK67" s="870"/>
      <c r="CL67" s="571"/>
      <c r="CM67" s="389"/>
      <c r="CN67" s="877"/>
      <c r="CO67" s="338"/>
    </row>
    <row r="68" spans="1:93" s="171" customFormat="1" ht="21" customHeight="1">
      <c r="A68" s="171">
        <v>15</v>
      </c>
      <c r="C68" s="850"/>
      <c r="D68" s="427" t="s">
        <v>580</v>
      </c>
      <c r="E68" s="567"/>
      <c r="F68" s="678"/>
      <c r="G68" s="679"/>
      <c r="H68" s="680"/>
      <c r="I68" s="428"/>
      <c r="J68" s="429"/>
      <c r="K68" s="429"/>
      <c r="L68" s="428"/>
      <c r="M68" s="429"/>
      <c r="N68" s="429"/>
      <c r="O68" s="429"/>
      <c r="P68" s="826"/>
      <c r="Q68" s="678"/>
      <c r="R68" s="679"/>
      <c r="S68" s="680"/>
      <c r="T68" s="428"/>
      <c r="U68" s="429"/>
      <c r="V68" s="429"/>
      <c r="W68" s="428"/>
      <c r="X68" s="429"/>
      <c r="Y68" s="429"/>
      <c r="Z68" s="428"/>
      <c r="AA68" s="826"/>
      <c r="AB68" s="678"/>
      <c r="AC68" s="679"/>
      <c r="AD68" s="680"/>
      <c r="AE68" s="430"/>
      <c r="AF68" s="429"/>
      <c r="AG68" s="429"/>
      <c r="AH68" s="430"/>
      <c r="AI68" s="429"/>
      <c r="AJ68" s="429"/>
      <c r="AK68" s="431"/>
      <c r="AL68" s="1030"/>
      <c r="AM68" s="679"/>
      <c r="AN68" s="679"/>
      <c r="AO68" s="680"/>
      <c r="AP68" s="430"/>
      <c r="AQ68" s="429"/>
      <c r="AR68" s="431"/>
      <c r="AS68" s="430"/>
      <c r="AT68" s="429"/>
      <c r="AU68" s="431"/>
      <c r="AV68" s="431"/>
      <c r="AW68" s="875"/>
      <c r="AX68" s="679"/>
      <c r="AY68" s="679"/>
      <c r="AZ68" s="1241"/>
      <c r="BA68" s="430"/>
      <c r="BB68" s="429"/>
      <c r="BC68" s="431"/>
      <c r="BD68" s="430"/>
      <c r="BE68" s="429"/>
      <c r="BF68" s="431"/>
      <c r="BG68" s="431"/>
      <c r="BH68" s="875"/>
      <c r="BI68" s="679"/>
      <c r="BJ68" s="679"/>
      <c r="BK68" s="680"/>
      <c r="BL68" s="430"/>
      <c r="BM68" s="429"/>
      <c r="BN68" s="431"/>
      <c r="BO68" s="430"/>
      <c r="BP68" s="429"/>
      <c r="BQ68" s="431"/>
      <c r="BR68" s="431"/>
      <c r="BS68" s="875"/>
      <c r="BT68" s="679"/>
      <c r="BU68" s="679"/>
      <c r="BV68" s="1241"/>
      <c r="BW68" s="430"/>
      <c r="BX68" s="429"/>
      <c r="BY68" s="431"/>
      <c r="BZ68" s="430"/>
      <c r="CA68" s="429"/>
      <c r="CB68" s="431"/>
      <c r="CC68" s="431"/>
      <c r="CD68" s="875"/>
      <c r="CE68" s="679"/>
      <c r="CF68" s="679"/>
      <c r="CG68" s="1241"/>
      <c r="CH68" s="430"/>
      <c r="CI68" s="429"/>
      <c r="CJ68" s="431"/>
      <c r="CK68" s="430"/>
      <c r="CL68" s="429"/>
      <c r="CM68" s="431"/>
      <c r="CN68" s="431"/>
      <c r="CO68" s="875"/>
    </row>
    <row r="69" spans="1:93" s="171" customFormat="1" ht="21" customHeight="1">
      <c r="A69" s="171">
        <v>16</v>
      </c>
      <c r="C69" s="848" t="s">
        <v>539</v>
      </c>
      <c r="D69" s="175" t="s">
        <v>521</v>
      </c>
      <c r="E69" s="565"/>
      <c r="F69" s="674"/>
      <c r="G69" s="675"/>
      <c r="H69" s="676"/>
      <c r="I69" s="564"/>
      <c r="J69" s="571"/>
      <c r="K69" s="258"/>
      <c r="L69" s="564"/>
      <c r="M69" s="571"/>
      <c r="N69" s="258"/>
      <c r="O69" s="564"/>
      <c r="P69" s="338"/>
      <c r="Q69" s="674"/>
      <c r="R69" s="675"/>
      <c r="S69" s="676"/>
      <c r="T69" s="564"/>
      <c r="U69" s="571"/>
      <c r="V69" s="258"/>
      <c r="W69" s="564"/>
      <c r="X69" s="571"/>
      <c r="Y69" s="258"/>
      <c r="Z69" s="571"/>
      <c r="AA69" s="338"/>
      <c r="AB69" s="674"/>
      <c r="AC69" s="675"/>
      <c r="AD69" s="676"/>
      <c r="AE69" s="870"/>
      <c r="AF69" s="571"/>
      <c r="AG69" s="258"/>
      <c r="AH69" s="870"/>
      <c r="AI69" s="571"/>
      <c r="AJ69" s="258"/>
      <c r="AK69" s="877"/>
      <c r="AL69" s="365"/>
      <c r="AM69" s="675"/>
      <c r="AN69" s="675"/>
      <c r="AO69" s="676"/>
      <c r="AP69" s="870"/>
      <c r="AQ69" s="571"/>
      <c r="AR69" s="389"/>
      <c r="AS69" s="870"/>
      <c r="AT69" s="571"/>
      <c r="AU69" s="389"/>
      <c r="AV69" s="877"/>
      <c r="AW69" s="338"/>
      <c r="AX69" s="675"/>
      <c r="AY69" s="675"/>
      <c r="AZ69" s="1239"/>
      <c r="BA69" s="870"/>
      <c r="BB69" s="571"/>
      <c r="BC69" s="389"/>
      <c r="BD69" s="870"/>
      <c r="BE69" s="571"/>
      <c r="BF69" s="389"/>
      <c r="BG69" s="877"/>
      <c r="BH69" s="338"/>
      <c r="BI69" s="675"/>
      <c r="BJ69" s="675"/>
      <c r="BK69" s="676"/>
      <c r="BL69" s="870"/>
      <c r="BM69" s="571"/>
      <c r="BN69" s="389"/>
      <c r="BO69" s="870"/>
      <c r="BP69" s="571"/>
      <c r="BQ69" s="389"/>
      <c r="BR69" s="877"/>
      <c r="BS69" s="338"/>
      <c r="BT69" s="675"/>
      <c r="BU69" s="675"/>
      <c r="BV69" s="1239"/>
      <c r="BW69" s="870"/>
      <c r="BX69" s="571"/>
      <c r="BY69" s="389"/>
      <c r="BZ69" s="870"/>
      <c r="CA69" s="571"/>
      <c r="CB69" s="389"/>
      <c r="CC69" s="877"/>
      <c r="CD69" s="338"/>
      <c r="CE69" s="675"/>
      <c r="CF69" s="675"/>
      <c r="CG69" s="1239"/>
      <c r="CH69" s="870"/>
      <c r="CI69" s="571"/>
      <c r="CJ69" s="389"/>
      <c r="CK69" s="870"/>
      <c r="CL69" s="571"/>
      <c r="CM69" s="389"/>
      <c r="CN69" s="877"/>
      <c r="CO69" s="338"/>
    </row>
    <row r="70" spans="1:93" s="171" customFormat="1" ht="21" customHeight="1">
      <c r="A70" s="171">
        <v>16</v>
      </c>
      <c r="C70" s="849"/>
      <c r="D70" s="162" t="s">
        <v>557</v>
      </c>
      <c r="E70" s="566"/>
      <c r="F70" s="674"/>
      <c r="G70" s="675"/>
      <c r="H70" s="677"/>
      <c r="I70" s="564"/>
      <c r="J70" s="571"/>
      <c r="K70" s="258"/>
      <c r="L70" s="564"/>
      <c r="M70" s="571"/>
      <c r="N70" s="258"/>
      <c r="O70" s="564"/>
      <c r="P70" s="338"/>
      <c r="Q70" s="674"/>
      <c r="R70" s="675"/>
      <c r="S70" s="677"/>
      <c r="T70" s="564"/>
      <c r="U70" s="571"/>
      <c r="V70" s="258"/>
      <c r="W70" s="564"/>
      <c r="X70" s="571"/>
      <c r="Y70" s="258"/>
      <c r="Z70" s="571"/>
      <c r="AA70" s="338"/>
      <c r="AB70" s="674"/>
      <c r="AC70" s="675"/>
      <c r="AD70" s="677"/>
      <c r="AE70" s="870"/>
      <c r="AF70" s="571"/>
      <c r="AG70" s="258"/>
      <c r="AH70" s="870"/>
      <c r="AI70" s="571"/>
      <c r="AJ70" s="258"/>
      <c r="AK70" s="877"/>
      <c r="AL70" s="365"/>
      <c r="AM70" s="675"/>
      <c r="AN70" s="675"/>
      <c r="AO70" s="677"/>
      <c r="AP70" s="870"/>
      <c r="AQ70" s="571"/>
      <c r="AR70" s="389"/>
      <c r="AS70" s="870"/>
      <c r="AT70" s="571"/>
      <c r="AU70" s="389"/>
      <c r="AV70" s="877"/>
      <c r="AW70" s="338"/>
      <c r="AX70" s="675"/>
      <c r="AY70" s="675"/>
      <c r="AZ70" s="1240"/>
      <c r="BA70" s="870"/>
      <c r="BB70" s="571"/>
      <c r="BC70" s="389"/>
      <c r="BD70" s="870"/>
      <c r="BE70" s="571"/>
      <c r="BF70" s="389"/>
      <c r="BG70" s="877"/>
      <c r="BH70" s="338"/>
      <c r="BI70" s="675"/>
      <c r="BJ70" s="675"/>
      <c r="BK70" s="677"/>
      <c r="BL70" s="870"/>
      <c r="BM70" s="571"/>
      <c r="BN70" s="389"/>
      <c r="BO70" s="870"/>
      <c r="BP70" s="571"/>
      <c r="BQ70" s="389"/>
      <c r="BR70" s="877"/>
      <c r="BS70" s="338"/>
      <c r="BT70" s="675"/>
      <c r="BU70" s="675"/>
      <c r="BV70" s="1240"/>
      <c r="BW70" s="870"/>
      <c r="BX70" s="571"/>
      <c r="BY70" s="389"/>
      <c r="BZ70" s="870"/>
      <c r="CA70" s="571"/>
      <c r="CB70" s="389"/>
      <c r="CC70" s="877"/>
      <c r="CD70" s="338"/>
      <c r="CE70" s="675"/>
      <c r="CF70" s="675"/>
      <c r="CG70" s="1240"/>
      <c r="CH70" s="870"/>
      <c r="CI70" s="571"/>
      <c r="CJ70" s="389"/>
      <c r="CK70" s="870"/>
      <c r="CL70" s="571"/>
      <c r="CM70" s="389"/>
      <c r="CN70" s="877"/>
      <c r="CO70" s="338"/>
    </row>
    <row r="71" spans="1:93" s="171" customFormat="1" ht="21" customHeight="1">
      <c r="A71" s="171">
        <v>16</v>
      </c>
      <c r="C71" s="849"/>
      <c r="D71" s="177" t="s">
        <v>558</v>
      </c>
      <c r="E71" s="566"/>
      <c r="F71" s="674"/>
      <c r="G71" s="675"/>
      <c r="H71" s="677"/>
      <c r="I71" s="564"/>
      <c r="J71" s="571"/>
      <c r="K71" s="258"/>
      <c r="L71" s="564"/>
      <c r="M71" s="571"/>
      <c r="N71" s="258"/>
      <c r="O71" s="564"/>
      <c r="P71" s="338"/>
      <c r="Q71" s="674"/>
      <c r="R71" s="675"/>
      <c r="S71" s="677"/>
      <c r="T71" s="564"/>
      <c r="U71" s="571"/>
      <c r="V71" s="258"/>
      <c r="W71" s="564"/>
      <c r="X71" s="571"/>
      <c r="Y71" s="258"/>
      <c r="Z71" s="571"/>
      <c r="AA71" s="338"/>
      <c r="AB71" s="674"/>
      <c r="AC71" s="675"/>
      <c r="AD71" s="677"/>
      <c r="AE71" s="870"/>
      <c r="AF71" s="571"/>
      <c r="AG71" s="258"/>
      <c r="AH71" s="870"/>
      <c r="AI71" s="571"/>
      <c r="AJ71" s="258"/>
      <c r="AK71" s="877"/>
      <c r="AL71" s="365"/>
      <c r="AM71" s="675"/>
      <c r="AN71" s="675"/>
      <c r="AO71" s="677"/>
      <c r="AP71" s="870"/>
      <c r="AQ71" s="571"/>
      <c r="AR71" s="389"/>
      <c r="AS71" s="870"/>
      <c r="AT71" s="571"/>
      <c r="AU71" s="389"/>
      <c r="AV71" s="877"/>
      <c r="AW71" s="338"/>
      <c r="AX71" s="675"/>
      <c r="AY71" s="675"/>
      <c r="AZ71" s="1240"/>
      <c r="BA71" s="870"/>
      <c r="BB71" s="571"/>
      <c r="BC71" s="389"/>
      <c r="BD71" s="870"/>
      <c r="BE71" s="571"/>
      <c r="BF71" s="389"/>
      <c r="BG71" s="877"/>
      <c r="BH71" s="338"/>
      <c r="BI71" s="675"/>
      <c r="BJ71" s="675"/>
      <c r="BK71" s="677"/>
      <c r="BL71" s="870"/>
      <c r="BM71" s="571"/>
      <c r="BN71" s="389"/>
      <c r="BO71" s="870"/>
      <c r="BP71" s="571"/>
      <c r="BQ71" s="389"/>
      <c r="BR71" s="877"/>
      <c r="BS71" s="338"/>
      <c r="BT71" s="675"/>
      <c r="BU71" s="675"/>
      <c r="BV71" s="1240"/>
      <c r="BW71" s="870"/>
      <c r="BX71" s="571"/>
      <c r="BY71" s="389"/>
      <c r="BZ71" s="870"/>
      <c r="CA71" s="571"/>
      <c r="CB71" s="389"/>
      <c r="CC71" s="877"/>
      <c r="CD71" s="338"/>
      <c r="CE71" s="675"/>
      <c r="CF71" s="675"/>
      <c r="CG71" s="1240"/>
      <c r="CH71" s="870"/>
      <c r="CI71" s="571"/>
      <c r="CJ71" s="389"/>
      <c r="CK71" s="870"/>
      <c r="CL71" s="571"/>
      <c r="CM71" s="389"/>
      <c r="CN71" s="877"/>
      <c r="CO71" s="338"/>
    </row>
    <row r="72" spans="1:93" s="171" customFormat="1" ht="21" customHeight="1">
      <c r="A72" s="171">
        <v>16</v>
      </c>
      <c r="C72" s="850"/>
      <c r="D72" s="427" t="s">
        <v>580</v>
      </c>
      <c r="E72" s="567"/>
      <c r="F72" s="678"/>
      <c r="G72" s="679"/>
      <c r="H72" s="680"/>
      <c r="I72" s="428"/>
      <c r="J72" s="429"/>
      <c r="K72" s="429"/>
      <c r="L72" s="428"/>
      <c r="M72" s="429"/>
      <c r="N72" s="429"/>
      <c r="O72" s="429"/>
      <c r="P72" s="826"/>
      <c r="Q72" s="678"/>
      <c r="R72" s="679"/>
      <c r="S72" s="680"/>
      <c r="T72" s="428"/>
      <c r="U72" s="429"/>
      <c r="V72" s="429"/>
      <c r="W72" s="428"/>
      <c r="X72" s="429"/>
      <c r="Y72" s="429"/>
      <c r="Z72" s="428"/>
      <c r="AA72" s="826"/>
      <c r="AB72" s="678"/>
      <c r="AC72" s="679"/>
      <c r="AD72" s="680"/>
      <c r="AE72" s="430"/>
      <c r="AF72" s="429"/>
      <c r="AG72" s="429"/>
      <c r="AH72" s="430"/>
      <c r="AI72" s="429"/>
      <c r="AJ72" s="429"/>
      <c r="AK72" s="431"/>
      <c r="AL72" s="1030"/>
      <c r="AM72" s="679"/>
      <c r="AN72" s="679"/>
      <c r="AO72" s="680"/>
      <c r="AP72" s="430"/>
      <c r="AQ72" s="429"/>
      <c r="AR72" s="431"/>
      <c r="AS72" s="430"/>
      <c r="AT72" s="429"/>
      <c r="AU72" s="431"/>
      <c r="AV72" s="431"/>
      <c r="AW72" s="875"/>
      <c r="AX72" s="679"/>
      <c r="AY72" s="679"/>
      <c r="AZ72" s="1241"/>
      <c r="BA72" s="430"/>
      <c r="BB72" s="429"/>
      <c r="BC72" s="431"/>
      <c r="BD72" s="430"/>
      <c r="BE72" s="429"/>
      <c r="BF72" s="431"/>
      <c r="BG72" s="431"/>
      <c r="BH72" s="875"/>
      <c r="BI72" s="679"/>
      <c r="BJ72" s="679"/>
      <c r="BK72" s="680"/>
      <c r="BL72" s="430"/>
      <c r="BM72" s="429"/>
      <c r="BN72" s="431"/>
      <c r="BO72" s="430"/>
      <c r="BP72" s="429"/>
      <c r="BQ72" s="431"/>
      <c r="BR72" s="431"/>
      <c r="BS72" s="875"/>
      <c r="BT72" s="679"/>
      <c r="BU72" s="679"/>
      <c r="BV72" s="1241"/>
      <c r="BW72" s="430"/>
      <c r="BX72" s="429"/>
      <c r="BY72" s="431"/>
      <c r="BZ72" s="430"/>
      <c r="CA72" s="429"/>
      <c r="CB72" s="431"/>
      <c r="CC72" s="431"/>
      <c r="CD72" s="875"/>
      <c r="CE72" s="679"/>
      <c r="CF72" s="679"/>
      <c r="CG72" s="1241"/>
      <c r="CH72" s="430"/>
      <c r="CI72" s="429"/>
      <c r="CJ72" s="431"/>
      <c r="CK72" s="430"/>
      <c r="CL72" s="429"/>
      <c r="CM72" s="431"/>
      <c r="CN72" s="431"/>
      <c r="CO72" s="875"/>
    </row>
    <row r="73" spans="1:93" s="171" customFormat="1" ht="21" customHeight="1">
      <c r="A73" s="171">
        <v>17</v>
      </c>
      <c r="C73" s="351" t="s">
        <v>540</v>
      </c>
      <c r="D73" s="175" t="s">
        <v>521</v>
      </c>
      <c r="E73" s="565"/>
      <c r="F73" s="674"/>
      <c r="G73" s="675"/>
      <c r="H73" s="676"/>
      <c r="I73" s="564"/>
      <c r="J73" s="571"/>
      <c r="K73" s="258"/>
      <c r="L73" s="564"/>
      <c r="M73" s="571"/>
      <c r="N73" s="258"/>
      <c r="O73" s="564"/>
      <c r="P73" s="338"/>
      <c r="Q73" s="674"/>
      <c r="R73" s="675"/>
      <c r="S73" s="676"/>
      <c r="T73" s="564"/>
      <c r="U73" s="571"/>
      <c r="V73" s="258"/>
      <c r="W73" s="564"/>
      <c r="X73" s="571"/>
      <c r="Y73" s="258"/>
      <c r="Z73" s="571"/>
      <c r="AA73" s="338"/>
      <c r="AB73" s="674"/>
      <c r="AC73" s="675"/>
      <c r="AD73" s="676"/>
      <c r="AE73" s="870"/>
      <c r="AF73" s="571"/>
      <c r="AG73" s="258"/>
      <c r="AH73" s="870"/>
      <c r="AI73" s="571"/>
      <c r="AJ73" s="258"/>
      <c r="AK73" s="877"/>
      <c r="AL73" s="365"/>
      <c r="AM73" s="675"/>
      <c r="AN73" s="675"/>
      <c r="AO73" s="676"/>
      <c r="AP73" s="870"/>
      <c r="AQ73" s="571"/>
      <c r="AR73" s="389"/>
      <c r="AS73" s="870"/>
      <c r="AT73" s="571"/>
      <c r="AU73" s="389"/>
      <c r="AV73" s="877"/>
      <c r="AW73" s="338"/>
      <c r="AX73" s="675"/>
      <c r="AY73" s="675"/>
      <c r="AZ73" s="1239"/>
      <c r="BA73" s="870"/>
      <c r="BB73" s="571"/>
      <c r="BC73" s="389"/>
      <c r="BD73" s="870"/>
      <c r="BE73" s="571"/>
      <c r="BF73" s="389"/>
      <c r="BG73" s="877"/>
      <c r="BH73" s="338"/>
      <c r="BI73" s="675"/>
      <c r="BJ73" s="675"/>
      <c r="BK73" s="676"/>
      <c r="BL73" s="870"/>
      <c r="BM73" s="571"/>
      <c r="BN73" s="389"/>
      <c r="BO73" s="870"/>
      <c r="BP73" s="571"/>
      <c r="BQ73" s="389"/>
      <c r="BR73" s="877"/>
      <c r="BS73" s="338"/>
      <c r="BT73" s="675"/>
      <c r="BU73" s="675"/>
      <c r="BV73" s="1239"/>
      <c r="BW73" s="870"/>
      <c r="BX73" s="571"/>
      <c r="BY73" s="389"/>
      <c r="BZ73" s="870"/>
      <c r="CA73" s="571"/>
      <c r="CB73" s="389"/>
      <c r="CC73" s="877"/>
      <c r="CD73" s="338"/>
      <c r="CE73" s="675"/>
      <c r="CF73" s="675"/>
      <c r="CG73" s="1239"/>
      <c r="CH73" s="870"/>
      <c r="CI73" s="571"/>
      <c r="CJ73" s="389"/>
      <c r="CK73" s="870"/>
      <c r="CL73" s="571"/>
      <c r="CM73" s="389"/>
      <c r="CN73" s="877"/>
      <c r="CO73" s="338"/>
    </row>
    <row r="74" spans="1:93" s="171" customFormat="1" ht="21" customHeight="1">
      <c r="A74" s="171">
        <v>17</v>
      </c>
      <c r="C74" s="178"/>
      <c r="D74" s="162" t="s">
        <v>557</v>
      </c>
      <c r="E74" s="566"/>
      <c r="F74" s="674"/>
      <c r="G74" s="675"/>
      <c r="H74" s="677"/>
      <c r="I74" s="564"/>
      <c r="J74" s="571"/>
      <c r="K74" s="258"/>
      <c r="L74" s="564"/>
      <c r="M74" s="571"/>
      <c r="N74" s="258"/>
      <c r="O74" s="564"/>
      <c r="P74" s="338"/>
      <c r="Q74" s="674"/>
      <c r="R74" s="675"/>
      <c r="S74" s="677"/>
      <c r="T74" s="564"/>
      <c r="U74" s="571"/>
      <c r="V74" s="258"/>
      <c r="W74" s="564"/>
      <c r="X74" s="571"/>
      <c r="Y74" s="258"/>
      <c r="Z74" s="571"/>
      <c r="AA74" s="338"/>
      <c r="AB74" s="674"/>
      <c r="AC74" s="675"/>
      <c r="AD74" s="677"/>
      <c r="AE74" s="870"/>
      <c r="AF74" s="571"/>
      <c r="AG74" s="258"/>
      <c r="AH74" s="870"/>
      <c r="AI74" s="571"/>
      <c r="AJ74" s="258"/>
      <c r="AK74" s="877"/>
      <c r="AL74" s="365"/>
      <c r="AM74" s="675"/>
      <c r="AN74" s="675"/>
      <c r="AO74" s="677"/>
      <c r="AP74" s="870"/>
      <c r="AQ74" s="571"/>
      <c r="AR74" s="389"/>
      <c r="AS74" s="870"/>
      <c r="AT74" s="571"/>
      <c r="AU74" s="389"/>
      <c r="AV74" s="877"/>
      <c r="AW74" s="338"/>
      <c r="AX74" s="675"/>
      <c r="AY74" s="675"/>
      <c r="AZ74" s="1240"/>
      <c r="BA74" s="870"/>
      <c r="BB74" s="571"/>
      <c r="BC74" s="389"/>
      <c r="BD74" s="870"/>
      <c r="BE74" s="571"/>
      <c r="BF74" s="389"/>
      <c r="BG74" s="877"/>
      <c r="BH74" s="338"/>
      <c r="BI74" s="675"/>
      <c r="BJ74" s="675"/>
      <c r="BK74" s="677"/>
      <c r="BL74" s="870"/>
      <c r="BM74" s="571"/>
      <c r="BN74" s="389"/>
      <c r="BO74" s="870"/>
      <c r="BP74" s="571"/>
      <c r="BQ74" s="389"/>
      <c r="BR74" s="877"/>
      <c r="BS74" s="338"/>
      <c r="BT74" s="675"/>
      <c r="BU74" s="675"/>
      <c r="BV74" s="1240"/>
      <c r="BW74" s="870"/>
      <c r="BX74" s="571"/>
      <c r="BY74" s="389"/>
      <c r="BZ74" s="870"/>
      <c r="CA74" s="571"/>
      <c r="CB74" s="389"/>
      <c r="CC74" s="877"/>
      <c r="CD74" s="338"/>
      <c r="CE74" s="675"/>
      <c r="CF74" s="675"/>
      <c r="CG74" s="1240"/>
      <c r="CH74" s="870"/>
      <c r="CI74" s="571"/>
      <c r="CJ74" s="389"/>
      <c r="CK74" s="870"/>
      <c r="CL74" s="571"/>
      <c r="CM74" s="389"/>
      <c r="CN74" s="877"/>
      <c r="CO74" s="338"/>
    </row>
    <row r="75" spans="1:93" s="171" customFormat="1" ht="21" customHeight="1">
      <c r="A75" s="171">
        <v>17</v>
      </c>
      <c r="C75" s="178"/>
      <c r="D75" s="177" t="s">
        <v>558</v>
      </c>
      <c r="E75" s="566"/>
      <c r="F75" s="674"/>
      <c r="G75" s="675"/>
      <c r="H75" s="677"/>
      <c r="I75" s="564"/>
      <c r="J75" s="571"/>
      <c r="K75" s="258"/>
      <c r="L75" s="564"/>
      <c r="M75" s="571"/>
      <c r="N75" s="258"/>
      <c r="O75" s="564"/>
      <c r="P75" s="338"/>
      <c r="Q75" s="674"/>
      <c r="R75" s="675"/>
      <c r="S75" s="677"/>
      <c r="T75" s="564"/>
      <c r="U75" s="571"/>
      <c r="V75" s="258"/>
      <c r="W75" s="564"/>
      <c r="X75" s="571"/>
      <c r="Y75" s="258"/>
      <c r="Z75" s="571"/>
      <c r="AA75" s="338"/>
      <c r="AB75" s="674"/>
      <c r="AC75" s="675"/>
      <c r="AD75" s="677"/>
      <c r="AE75" s="870"/>
      <c r="AF75" s="571"/>
      <c r="AG75" s="258"/>
      <c r="AH75" s="870"/>
      <c r="AI75" s="571"/>
      <c r="AJ75" s="258"/>
      <c r="AK75" s="877"/>
      <c r="AL75" s="365"/>
      <c r="AM75" s="675"/>
      <c r="AN75" s="675"/>
      <c r="AO75" s="677"/>
      <c r="AP75" s="870"/>
      <c r="AQ75" s="571"/>
      <c r="AR75" s="389"/>
      <c r="AS75" s="870"/>
      <c r="AT75" s="571"/>
      <c r="AU75" s="389"/>
      <c r="AV75" s="877"/>
      <c r="AW75" s="338"/>
      <c r="AX75" s="675"/>
      <c r="AY75" s="675"/>
      <c r="AZ75" s="1240"/>
      <c r="BA75" s="870"/>
      <c r="BB75" s="571"/>
      <c r="BC75" s="389"/>
      <c r="BD75" s="870"/>
      <c r="BE75" s="571"/>
      <c r="BF75" s="389"/>
      <c r="BG75" s="877"/>
      <c r="BH75" s="338"/>
      <c r="BI75" s="675"/>
      <c r="BJ75" s="675"/>
      <c r="BK75" s="677"/>
      <c r="BL75" s="870"/>
      <c r="BM75" s="571"/>
      <c r="BN75" s="389"/>
      <c r="BO75" s="870"/>
      <c r="BP75" s="571"/>
      <c r="BQ75" s="389"/>
      <c r="BR75" s="877"/>
      <c r="BS75" s="338"/>
      <c r="BT75" s="675"/>
      <c r="BU75" s="675"/>
      <c r="BV75" s="1240"/>
      <c r="BW75" s="870"/>
      <c r="BX75" s="571"/>
      <c r="BY75" s="389"/>
      <c r="BZ75" s="870"/>
      <c r="CA75" s="571"/>
      <c r="CB75" s="389"/>
      <c r="CC75" s="877"/>
      <c r="CD75" s="338"/>
      <c r="CE75" s="675"/>
      <c r="CF75" s="675"/>
      <c r="CG75" s="1240"/>
      <c r="CH75" s="870"/>
      <c r="CI75" s="571"/>
      <c r="CJ75" s="389"/>
      <c r="CK75" s="870"/>
      <c r="CL75" s="571"/>
      <c r="CM75" s="389"/>
      <c r="CN75" s="877"/>
      <c r="CO75" s="338"/>
    </row>
    <row r="76" spans="1:93" s="171" customFormat="1" ht="21" customHeight="1">
      <c r="A76" s="171">
        <v>17</v>
      </c>
      <c r="C76" s="352"/>
      <c r="D76" s="427" t="s">
        <v>580</v>
      </c>
      <c r="E76" s="567"/>
      <c r="F76" s="678"/>
      <c r="G76" s="679"/>
      <c r="H76" s="680"/>
      <c r="I76" s="428"/>
      <c r="J76" s="429"/>
      <c r="K76" s="429"/>
      <c r="L76" s="428"/>
      <c r="M76" s="429"/>
      <c r="N76" s="429"/>
      <c r="O76" s="429"/>
      <c r="P76" s="826"/>
      <c r="Q76" s="678"/>
      <c r="R76" s="679"/>
      <c r="S76" s="680"/>
      <c r="T76" s="428"/>
      <c r="U76" s="429"/>
      <c r="V76" s="429"/>
      <c r="W76" s="428"/>
      <c r="X76" s="429"/>
      <c r="Y76" s="429"/>
      <c r="Z76" s="428"/>
      <c r="AA76" s="826"/>
      <c r="AB76" s="678"/>
      <c r="AC76" s="679"/>
      <c r="AD76" s="680"/>
      <c r="AE76" s="430"/>
      <c r="AF76" s="429"/>
      <c r="AG76" s="429"/>
      <c r="AH76" s="430"/>
      <c r="AI76" s="429"/>
      <c r="AJ76" s="429"/>
      <c r="AK76" s="431"/>
      <c r="AL76" s="1030"/>
      <c r="AM76" s="679"/>
      <c r="AN76" s="679"/>
      <c r="AO76" s="680"/>
      <c r="AP76" s="430"/>
      <c r="AQ76" s="429"/>
      <c r="AR76" s="431"/>
      <c r="AS76" s="430"/>
      <c r="AT76" s="429"/>
      <c r="AU76" s="431"/>
      <c r="AV76" s="431"/>
      <c r="AW76" s="875"/>
      <c r="AX76" s="679"/>
      <c r="AY76" s="679"/>
      <c r="AZ76" s="1241"/>
      <c r="BA76" s="430"/>
      <c r="BB76" s="429"/>
      <c r="BC76" s="431"/>
      <c r="BD76" s="430"/>
      <c r="BE76" s="429"/>
      <c r="BF76" s="431"/>
      <c r="BG76" s="431"/>
      <c r="BH76" s="875"/>
      <c r="BI76" s="679"/>
      <c r="BJ76" s="679"/>
      <c r="BK76" s="680"/>
      <c r="BL76" s="430"/>
      <c r="BM76" s="429"/>
      <c r="BN76" s="431"/>
      <c r="BO76" s="430"/>
      <c r="BP76" s="429"/>
      <c r="BQ76" s="431"/>
      <c r="BR76" s="431"/>
      <c r="BS76" s="875"/>
      <c r="BT76" s="679"/>
      <c r="BU76" s="679"/>
      <c r="BV76" s="1241"/>
      <c r="BW76" s="430"/>
      <c r="BX76" s="429"/>
      <c r="BY76" s="431"/>
      <c r="BZ76" s="430"/>
      <c r="CA76" s="429"/>
      <c r="CB76" s="431"/>
      <c r="CC76" s="431"/>
      <c r="CD76" s="875"/>
      <c r="CE76" s="679"/>
      <c r="CF76" s="679"/>
      <c r="CG76" s="1241"/>
      <c r="CH76" s="430"/>
      <c r="CI76" s="429"/>
      <c r="CJ76" s="431"/>
      <c r="CK76" s="430"/>
      <c r="CL76" s="429"/>
      <c r="CM76" s="431"/>
      <c r="CN76" s="431"/>
      <c r="CO76" s="875"/>
    </row>
    <row r="77" spans="1:93" s="171" customFormat="1" ht="21" customHeight="1">
      <c r="A77" s="171">
        <v>18</v>
      </c>
      <c r="C77" s="351" t="s">
        <v>541</v>
      </c>
      <c r="D77" s="175" t="s">
        <v>521</v>
      </c>
      <c r="E77" s="565"/>
      <c r="F77" s="674"/>
      <c r="G77" s="675"/>
      <c r="H77" s="676"/>
      <c r="I77" s="564"/>
      <c r="J77" s="571"/>
      <c r="K77" s="258"/>
      <c r="L77" s="564"/>
      <c r="M77" s="571"/>
      <c r="N77" s="258"/>
      <c r="O77" s="564"/>
      <c r="P77" s="338"/>
      <c r="Q77" s="674"/>
      <c r="R77" s="675"/>
      <c r="S77" s="676"/>
      <c r="T77" s="564"/>
      <c r="U77" s="571"/>
      <c r="V77" s="258"/>
      <c r="W77" s="564"/>
      <c r="X77" s="571"/>
      <c r="Y77" s="258"/>
      <c r="Z77" s="571"/>
      <c r="AA77" s="338"/>
      <c r="AB77" s="674"/>
      <c r="AC77" s="675"/>
      <c r="AD77" s="676"/>
      <c r="AE77" s="870"/>
      <c r="AF77" s="571"/>
      <c r="AG77" s="258"/>
      <c r="AH77" s="870"/>
      <c r="AI77" s="571"/>
      <c r="AJ77" s="258"/>
      <c r="AK77" s="877"/>
      <c r="AL77" s="365"/>
      <c r="AM77" s="675"/>
      <c r="AN77" s="675"/>
      <c r="AO77" s="676"/>
      <c r="AP77" s="870"/>
      <c r="AQ77" s="571"/>
      <c r="AR77" s="389"/>
      <c r="AS77" s="870"/>
      <c r="AT77" s="571"/>
      <c r="AU77" s="389"/>
      <c r="AV77" s="877"/>
      <c r="AW77" s="338"/>
      <c r="AX77" s="675"/>
      <c r="AY77" s="675"/>
      <c r="AZ77" s="1239"/>
      <c r="BA77" s="870"/>
      <c r="BB77" s="571"/>
      <c r="BC77" s="389"/>
      <c r="BD77" s="870"/>
      <c r="BE77" s="571"/>
      <c r="BF77" s="389"/>
      <c r="BG77" s="877"/>
      <c r="BH77" s="338"/>
      <c r="BI77" s="675"/>
      <c r="BJ77" s="675"/>
      <c r="BK77" s="676"/>
      <c r="BL77" s="870"/>
      <c r="BM77" s="571"/>
      <c r="BN77" s="389"/>
      <c r="BO77" s="870"/>
      <c r="BP77" s="571"/>
      <c r="BQ77" s="389"/>
      <c r="BR77" s="877"/>
      <c r="BS77" s="338"/>
      <c r="BT77" s="675"/>
      <c r="BU77" s="675"/>
      <c r="BV77" s="1239"/>
      <c r="BW77" s="870"/>
      <c r="BX77" s="571"/>
      <c r="BY77" s="389"/>
      <c r="BZ77" s="870"/>
      <c r="CA77" s="571"/>
      <c r="CB77" s="389"/>
      <c r="CC77" s="877"/>
      <c r="CD77" s="338"/>
      <c r="CE77" s="675"/>
      <c r="CF77" s="675"/>
      <c r="CG77" s="1239"/>
      <c r="CH77" s="870"/>
      <c r="CI77" s="571"/>
      <c r="CJ77" s="389"/>
      <c r="CK77" s="870"/>
      <c r="CL77" s="571"/>
      <c r="CM77" s="389"/>
      <c r="CN77" s="877"/>
      <c r="CO77" s="338"/>
    </row>
    <row r="78" spans="1:93" s="171" customFormat="1" ht="21" customHeight="1">
      <c r="A78" s="171">
        <v>18</v>
      </c>
      <c r="C78" s="178"/>
      <c r="D78" s="162" t="s">
        <v>557</v>
      </c>
      <c r="E78" s="566"/>
      <c r="F78" s="674"/>
      <c r="G78" s="675"/>
      <c r="H78" s="677"/>
      <c r="I78" s="564"/>
      <c r="J78" s="571"/>
      <c r="K78" s="258"/>
      <c r="L78" s="564"/>
      <c r="M78" s="571"/>
      <c r="N78" s="258"/>
      <c r="O78" s="564"/>
      <c r="P78" s="338"/>
      <c r="Q78" s="674"/>
      <c r="R78" s="675"/>
      <c r="S78" s="677"/>
      <c r="T78" s="564"/>
      <c r="U78" s="571"/>
      <c r="V78" s="258"/>
      <c r="W78" s="564"/>
      <c r="X78" s="571"/>
      <c r="Y78" s="258"/>
      <c r="Z78" s="571"/>
      <c r="AA78" s="338"/>
      <c r="AB78" s="674"/>
      <c r="AC78" s="675"/>
      <c r="AD78" s="677"/>
      <c r="AE78" s="870"/>
      <c r="AF78" s="571"/>
      <c r="AG78" s="258"/>
      <c r="AH78" s="870"/>
      <c r="AI78" s="571"/>
      <c r="AJ78" s="258"/>
      <c r="AK78" s="877"/>
      <c r="AL78" s="365"/>
      <c r="AM78" s="675"/>
      <c r="AN78" s="675"/>
      <c r="AO78" s="677"/>
      <c r="AP78" s="870"/>
      <c r="AQ78" s="571"/>
      <c r="AR78" s="389"/>
      <c r="AS78" s="870"/>
      <c r="AT78" s="571"/>
      <c r="AU78" s="389"/>
      <c r="AV78" s="877"/>
      <c r="AW78" s="338"/>
      <c r="AX78" s="675"/>
      <c r="AY78" s="675"/>
      <c r="AZ78" s="1240"/>
      <c r="BA78" s="870"/>
      <c r="BB78" s="571"/>
      <c r="BC78" s="389"/>
      <c r="BD78" s="870"/>
      <c r="BE78" s="571"/>
      <c r="BF78" s="389"/>
      <c r="BG78" s="877"/>
      <c r="BH78" s="338"/>
      <c r="BI78" s="675"/>
      <c r="BJ78" s="675"/>
      <c r="BK78" s="677"/>
      <c r="BL78" s="870"/>
      <c r="BM78" s="571"/>
      <c r="BN78" s="389"/>
      <c r="BO78" s="870"/>
      <c r="BP78" s="571"/>
      <c r="BQ78" s="389"/>
      <c r="BR78" s="877"/>
      <c r="BS78" s="338"/>
      <c r="BT78" s="675"/>
      <c r="BU78" s="675"/>
      <c r="BV78" s="1240"/>
      <c r="BW78" s="870"/>
      <c r="BX78" s="571"/>
      <c r="BY78" s="389"/>
      <c r="BZ78" s="870"/>
      <c r="CA78" s="571"/>
      <c r="CB78" s="389"/>
      <c r="CC78" s="877"/>
      <c r="CD78" s="338"/>
      <c r="CE78" s="675"/>
      <c r="CF78" s="675"/>
      <c r="CG78" s="1240"/>
      <c r="CH78" s="870"/>
      <c r="CI78" s="571"/>
      <c r="CJ78" s="389"/>
      <c r="CK78" s="870"/>
      <c r="CL78" s="571"/>
      <c r="CM78" s="389"/>
      <c r="CN78" s="877"/>
      <c r="CO78" s="338"/>
    </row>
    <row r="79" spans="1:93" s="171" customFormat="1" ht="21" customHeight="1">
      <c r="A79" s="171">
        <v>18</v>
      </c>
      <c r="C79" s="178"/>
      <c r="D79" s="177" t="s">
        <v>558</v>
      </c>
      <c r="E79" s="566"/>
      <c r="F79" s="674"/>
      <c r="G79" s="675"/>
      <c r="H79" s="677"/>
      <c r="I79" s="564"/>
      <c r="J79" s="571"/>
      <c r="K79" s="258"/>
      <c r="L79" s="564"/>
      <c r="M79" s="571"/>
      <c r="N79" s="258"/>
      <c r="O79" s="564"/>
      <c r="P79" s="338"/>
      <c r="Q79" s="674"/>
      <c r="R79" s="675"/>
      <c r="S79" s="677"/>
      <c r="T79" s="564"/>
      <c r="U79" s="571"/>
      <c r="V79" s="258"/>
      <c r="W79" s="564"/>
      <c r="X79" s="571"/>
      <c r="Y79" s="258"/>
      <c r="Z79" s="571"/>
      <c r="AA79" s="338"/>
      <c r="AB79" s="674"/>
      <c r="AC79" s="675"/>
      <c r="AD79" s="677"/>
      <c r="AE79" s="870"/>
      <c r="AF79" s="571"/>
      <c r="AG79" s="258"/>
      <c r="AH79" s="870"/>
      <c r="AI79" s="571"/>
      <c r="AJ79" s="258"/>
      <c r="AK79" s="877"/>
      <c r="AL79" s="365"/>
      <c r="AM79" s="675"/>
      <c r="AN79" s="675"/>
      <c r="AO79" s="677"/>
      <c r="AP79" s="870"/>
      <c r="AQ79" s="571"/>
      <c r="AR79" s="389"/>
      <c r="AS79" s="870"/>
      <c r="AT79" s="571"/>
      <c r="AU79" s="389"/>
      <c r="AV79" s="877"/>
      <c r="AW79" s="338"/>
      <c r="AX79" s="675"/>
      <c r="AY79" s="675"/>
      <c r="AZ79" s="1240"/>
      <c r="BA79" s="870"/>
      <c r="BB79" s="571"/>
      <c r="BC79" s="389"/>
      <c r="BD79" s="870"/>
      <c r="BE79" s="571"/>
      <c r="BF79" s="389"/>
      <c r="BG79" s="877"/>
      <c r="BH79" s="338"/>
      <c r="BI79" s="675"/>
      <c r="BJ79" s="675"/>
      <c r="BK79" s="677"/>
      <c r="BL79" s="870"/>
      <c r="BM79" s="571"/>
      <c r="BN79" s="389"/>
      <c r="BO79" s="870"/>
      <c r="BP79" s="571"/>
      <c r="BQ79" s="389"/>
      <c r="BR79" s="877"/>
      <c r="BS79" s="338"/>
      <c r="BT79" s="675"/>
      <c r="BU79" s="675"/>
      <c r="BV79" s="1240"/>
      <c r="BW79" s="870"/>
      <c r="BX79" s="571"/>
      <c r="BY79" s="389"/>
      <c r="BZ79" s="870"/>
      <c r="CA79" s="571"/>
      <c r="CB79" s="389"/>
      <c r="CC79" s="877"/>
      <c r="CD79" s="338"/>
      <c r="CE79" s="675"/>
      <c r="CF79" s="675"/>
      <c r="CG79" s="1240"/>
      <c r="CH79" s="870"/>
      <c r="CI79" s="571"/>
      <c r="CJ79" s="389"/>
      <c r="CK79" s="870"/>
      <c r="CL79" s="571"/>
      <c r="CM79" s="389"/>
      <c r="CN79" s="877"/>
      <c r="CO79" s="338"/>
    </row>
    <row r="80" spans="1:93" s="171" customFormat="1" ht="21" customHeight="1">
      <c r="A80" s="171">
        <v>18</v>
      </c>
      <c r="C80" s="352"/>
      <c r="D80" s="427" t="s">
        <v>580</v>
      </c>
      <c r="E80" s="567"/>
      <c r="F80" s="678"/>
      <c r="G80" s="679"/>
      <c r="H80" s="680"/>
      <c r="I80" s="428"/>
      <c r="J80" s="429"/>
      <c r="K80" s="429"/>
      <c r="L80" s="428"/>
      <c r="M80" s="429"/>
      <c r="N80" s="429"/>
      <c r="O80" s="429"/>
      <c r="P80" s="826"/>
      <c r="Q80" s="678"/>
      <c r="R80" s="679"/>
      <c r="S80" s="680"/>
      <c r="T80" s="428"/>
      <c r="U80" s="429"/>
      <c r="V80" s="429"/>
      <c r="W80" s="428"/>
      <c r="X80" s="429"/>
      <c r="Y80" s="429"/>
      <c r="Z80" s="428"/>
      <c r="AA80" s="826"/>
      <c r="AB80" s="678"/>
      <c r="AC80" s="679"/>
      <c r="AD80" s="680"/>
      <c r="AE80" s="430"/>
      <c r="AF80" s="429"/>
      <c r="AG80" s="429"/>
      <c r="AH80" s="430"/>
      <c r="AI80" s="429"/>
      <c r="AJ80" s="429"/>
      <c r="AK80" s="431"/>
      <c r="AL80" s="1030"/>
      <c r="AM80" s="679"/>
      <c r="AN80" s="679"/>
      <c r="AO80" s="680"/>
      <c r="AP80" s="430"/>
      <c r="AQ80" s="429"/>
      <c r="AR80" s="431"/>
      <c r="AS80" s="430"/>
      <c r="AT80" s="429"/>
      <c r="AU80" s="431"/>
      <c r="AV80" s="431"/>
      <c r="AW80" s="875"/>
      <c r="AX80" s="679"/>
      <c r="AY80" s="679"/>
      <c r="AZ80" s="1241"/>
      <c r="BA80" s="430"/>
      <c r="BB80" s="429"/>
      <c r="BC80" s="431"/>
      <c r="BD80" s="430"/>
      <c r="BE80" s="429"/>
      <c r="BF80" s="431"/>
      <c r="BG80" s="431"/>
      <c r="BH80" s="875"/>
      <c r="BI80" s="679"/>
      <c r="BJ80" s="679"/>
      <c r="BK80" s="680"/>
      <c r="BL80" s="430"/>
      <c r="BM80" s="429"/>
      <c r="BN80" s="431"/>
      <c r="BO80" s="430"/>
      <c r="BP80" s="429"/>
      <c r="BQ80" s="431"/>
      <c r="BR80" s="431"/>
      <c r="BS80" s="875"/>
      <c r="BT80" s="679"/>
      <c r="BU80" s="679"/>
      <c r="BV80" s="1241"/>
      <c r="BW80" s="430"/>
      <c r="BX80" s="429"/>
      <c r="BY80" s="431"/>
      <c r="BZ80" s="430"/>
      <c r="CA80" s="429"/>
      <c r="CB80" s="431"/>
      <c r="CC80" s="431"/>
      <c r="CD80" s="875"/>
      <c r="CE80" s="679"/>
      <c r="CF80" s="679"/>
      <c r="CG80" s="1241"/>
      <c r="CH80" s="430"/>
      <c r="CI80" s="429"/>
      <c r="CJ80" s="431"/>
      <c r="CK80" s="430"/>
      <c r="CL80" s="429"/>
      <c r="CM80" s="431"/>
      <c r="CN80" s="431"/>
      <c r="CO80" s="875"/>
    </row>
    <row r="81" spans="1:93" s="171" customFormat="1" ht="21" customHeight="1">
      <c r="A81" s="171">
        <v>19</v>
      </c>
      <c r="C81" s="351" t="s">
        <v>542</v>
      </c>
      <c r="D81" s="175" t="s">
        <v>521</v>
      </c>
      <c r="E81" s="565"/>
      <c r="F81" s="674"/>
      <c r="G81" s="675"/>
      <c r="H81" s="676"/>
      <c r="I81" s="564"/>
      <c r="J81" s="571"/>
      <c r="K81" s="258"/>
      <c r="L81" s="564"/>
      <c r="M81" s="571"/>
      <c r="N81" s="258"/>
      <c r="O81" s="564"/>
      <c r="P81" s="338"/>
      <c r="Q81" s="674"/>
      <c r="R81" s="675"/>
      <c r="S81" s="676"/>
      <c r="T81" s="564"/>
      <c r="U81" s="571"/>
      <c r="V81" s="258"/>
      <c r="W81" s="564"/>
      <c r="X81" s="571"/>
      <c r="Y81" s="258"/>
      <c r="Z81" s="571"/>
      <c r="AA81" s="338"/>
      <c r="AB81" s="674"/>
      <c r="AC81" s="675"/>
      <c r="AD81" s="676"/>
      <c r="AE81" s="870"/>
      <c r="AF81" s="571"/>
      <c r="AG81" s="258"/>
      <c r="AH81" s="870"/>
      <c r="AI81" s="571"/>
      <c r="AJ81" s="258"/>
      <c r="AK81" s="877"/>
      <c r="AL81" s="365"/>
      <c r="AM81" s="675"/>
      <c r="AN81" s="675"/>
      <c r="AO81" s="676"/>
      <c r="AP81" s="870"/>
      <c r="AQ81" s="571"/>
      <c r="AR81" s="389"/>
      <c r="AS81" s="870"/>
      <c r="AT81" s="571"/>
      <c r="AU81" s="389"/>
      <c r="AV81" s="877"/>
      <c r="AW81" s="338"/>
      <c r="AX81" s="675"/>
      <c r="AY81" s="675"/>
      <c r="AZ81" s="1239"/>
      <c r="BA81" s="870"/>
      <c r="BB81" s="571"/>
      <c r="BC81" s="389"/>
      <c r="BD81" s="870"/>
      <c r="BE81" s="571"/>
      <c r="BF81" s="389"/>
      <c r="BG81" s="877"/>
      <c r="BH81" s="338"/>
      <c r="BI81" s="675"/>
      <c r="BJ81" s="675"/>
      <c r="BK81" s="676"/>
      <c r="BL81" s="870"/>
      <c r="BM81" s="571"/>
      <c r="BN81" s="389"/>
      <c r="BO81" s="870"/>
      <c r="BP81" s="571"/>
      <c r="BQ81" s="389"/>
      <c r="BR81" s="877"/>
      <c r="BS81" s="338"/>
      <c r="BT81" s="675"/>
      <c r="BU81" s="675"/>
      <c r="BV81" s="1239"/>
      <c r="BW81" s="870"/>
      <c r="BX81" s="571"/>
      <c r="BY81" s="389"/>
      <c r="BZ81" s="870"/>
      <c r="CA81" s="571"/>
      <c r="CB81" s="389"/>
      <c r="CC81" s="877"/>
      <c r="CD81" s="338"/>
      <c r="CE81" s="675"/>
      <c r="CF81" s="675"/>
      <c r="CG81" s="1239"/>
      <c r="CH81" s="870"/>
      <c r="CI81" s="571"/>
      <c r="CJ81" s="389"/>
      <c r="CK81" s="870"/>
      <c r="CL81" s="571"/>
      <c r="CM81" s="389"/>
      <c r="CN81" s="877"/>
      <c r="CO81" s="338"/>
    </row>
    <row r="82" spans="1:93" s="171" customFormat="1" ht="21" customHeight="1">
      <c r="A82" s="171">
        <v>19</v>
      </c>
      <c r="C82" s="178"/>
      <c r="D82" s="162" t="s">
        <v>557</v>
      </c>
      <c r="E82" s="566"/>
      <c r="F82" s="674"/>
      <c r="G82" s="675"/>
      <c r="H82" s="677"/>
      <c r="I82" s="564"/>
      <c r="J82" s="571"/>
      <c r="K82" s="258"/>
      <c r="L82" s="564"/>
      <c r="M82" s="571"/>
      <c r="N82" s="258"/>
      <c r="O82" s="564"/>
      <c r="P82" s="338"/>
      <c r="Q82" s="674"/>
      <c r="R82" s="675"/>
      <c r="S82" s="677"/>
      <c r="T82" s="564"/>
      <c r="U82" s="571"/>
      <c r="V82" s="258"/>
      <c r="W82" s="564"/>
      <c r="X82" s="571"/>
      <c r="Y82" s="258"/>
      <c r="Z82" s="571"/>
      <c r="AA82" s="338"/>
      <c r="AB82" s="674"/>
      <c r="AC82" s="675"/>
      <c r="AD82" s="677"/>
      <c r="AE82" s="870"/>
      <c r="AF82" s="571"/>
      <c r="AG82" s="258"/>
      <c r="AH82" s="870"/>
      <c r="AI82" s="571"/>
      <c r="AJ82" s="258"/>
      <c r="AK82" s="877"/>
      <c r="AL82" s="365"/>
      <c r="AM82" s="675"/>
      <c r="AN82" s="675"/>
      <c r="AO82" s="677"/>
      <c r="AP82" s="870"/>
      <c r="AQ82" s="571"/>
      <c r="AR82" s="389"/>
      <c r="AS82" s="870"/>
      <c r="AT82" s="571"/>
      <c r="AU82" s="389"/>
      <c r="AV82" s="877"/>
      <c r="AW82" s="338"/>
      <c r="AX82" s="675"/>
      <c r="AY82" s="675"/>
      <c r="AZ82" s="1240"/>
      <c r="BA82" s="870"/>
      <c r="BB82" s="571"/>
      <c r="BC82" s="389"/>
      <c r="BD82" s="870"/>
      <c r="BE82" s="571"/>
      <c r="BF82" s="389"/>
      <c r="BG82" s="877"/>
      <c r="BH82" s="338"/>
      <c r="BI82" s="675"/>
      <c r="BJ82" s="675"/>
      <c r="BK82" s="677"/>
      <c r="BL82" s="870"/>
      <c r="BM82" s="571"/>
      <c r="BN82" s="389"/>
      <c r="BO82" s="870"/>
      <c r="BP82" s="571"/>
      <c r="BQ82" s="389"/>
      <c r="BR82" s="877"/>
      <c r="BS82" s="338"/>
      <c r="BT82" s="675"/>
      <c r="BU82" s="675"/>
      <c r="BV82" s="1240"/>
      <c r="BW82" s="870"/>
      <c r="BX82" s="571"/>
      <c r="BY82" s="389"/>
      <c r="BZ82" s="870"/>
      <c r="CA82" s="571"/>
      <c r="CB82" s="389"/>
      <c r="CC82" s="877"/>
      <c r="CD82" s="338"/>
      <c r="CE82" s="675"/>
      <c r="CF82" s="675"/>
      <c r="CG82" s="1240"/>
      <c r="CH82" s="870"/>
      <c r="CI82" s="571"/>
      <c r="CJ82" s="389"/>
      <c r="CK82" s="870"/>
      <c r="CL82" s="571"/>
      <c r="CM82" s="389"/>
      <c r="CN82" s="877"/>
      <c r="CO82" s="338"/>
    </row>
    <row r="83" spans="1:93" s="171" customFormat="1" ht="21" customHeight="1">
      <c r="A83" s="171">
        <v>19</v>
      </c>
      <c r="C83" s="178"/>
      <c r="D83" s="177" t="s">
        <v>558</v>
      </c>
      <c r="E83" s="566"/>
      <c r="F83" s="674"/>
      <c r="G83" s="675"/>
      <c r="H83" s="677"/>
      <c r="I83" s="564"/>
      <c r="J83" s="571"/>
      <c r="K83" s="258"/>
      <c r="L83" s="564"/>
      <c r="M83" s="571"/>
      <c r="N83" s="258"/>
      <c r="O83" s="564"/>
      <c r="P83" s="338"/>
      <c r="Q83" s="674"/>
      <c r="R83" s="675"/>
      <c r="S83" s="677"/>
      <c r="T83" s="564"/>
      <c r="U83" s="571"/>
      <c r="V83" s="258"/>
      <c r="W83" s="564"/>
      <c r="X83" s="571"/>
      <c r="Y83" s="258"/>
      <c r="Z83" s="571"/>
      <c r="AA83" s="338"/>
      <c r="AB83" s="674"/>
      <c r="AC83" s="675"/>
      <c r="AD83" s="677"/>
      <c r="AE83" s="870"/>
      <c r="AF83" s="571"/>
      <c r="AG83" s="258"/>
      <c r="AH83" s="870"/>
      <c r="AI83" s="571"/>
      <c r="AJ83" s="258"/>
      <c r="AK83" s="877"/>
      <c r="AL83" s="365"/>
      <c r="AM83" s="675"/>
      <c r="AN83" s="675"/>
      <c r="AO83" s="677"/>
      <c r="AP83" s="870"/>
      <c r="AQ83" s="571"/>
      <c r="AR83" s="389"/>
      <c r="AS83" s="870"/>
      <c r="AT83" s="571"/>
      <c r="AU83" s="389"/>
      <c r="AV83" s="877"/>
      <c r="AW83" s="338"/>
      <c r="AX83" s="675"/>
      <c r="AY83" s="675"/>
      <c r="AZ83" s="1240"/>
      <c r="BA83" s="870"/>
      <c r="BB83" s="571"/>
      <c r="BC83" s="389"/>
      <c r="BD83" s="870"/>
      <c r="BE83" s="571"/>
      <c r="BF83" s="389"/>
      <c r="BG83" s="877"/>
      <c r="BH83" s="338"/>
      <c r="BI83" s="675"/>
      <c r="BJ83" s="675"/>
      <c r="BK83" s="677"/>
      <c r="BL83" s="870"/>
      <c r="BM83" s="571"/>
      <c r="BN83" s="389"/>
      <c r="BO83" s="870"/>
      <c r="BP83" s="571"/>
      <c r="BQ83" s="389"/>
      <c r="BR83" s="877"/>
      <c r="BS83" s="338"/>
      <c r="BT83" s="675"/>
      <c r="BU83" s="675"/>
      <c r="BV83" s="1240"/>
      <c r="BW83" s="870"/>
      <c r="BX83" s="571"/>
      <c r="BY83" s="389"/>
      <c r="BZ83" s="870"/>
      <c r="CA83" s="571"/>
      <c r="CB83" s="389"/>
      <c r="CC83" s="877"/>
      <c r="CD83" s="338"/>
      <c r="CE83" s="675"/>
      <c r="CF83" s="675"/>
      <c r="CG83" s="1240"/>
      <c r="CH83" s="870"/>
      <c r="CI83" s="571"/>
      <c r="CJ83" s="389"/>
      <c r="CK83" s="870"/>
      <c r="CL83" s="571"/>
      <c r="CM83" s="389"/>
      <c r="CN83" s="877"/>
      <c r="CO83" s="338"/>
    </row>
    <row r="84" spans="1:93" s="171" customFormat="1" ht="21" customHeight="1">
      <c r="A84" s="171">
        <v>19</v>
      </c>
      <c r="C84" s="352"/>
      <c r="D84" s="427" t="s">
        <v>580</v>
      </c>
      <c r="E84" s="567"/>
      <c r="F84" s="678"/>
      <c r="G84" s="679"/>
      <c r="H84" s="680"/>
      <c r="I84" s="428"/>
      <c r="J84" s="429"/>
      <c r="K84" s="429"/>
      <c r="L84" s="428"/>
      <c r="M84" s="429"/>
      <c r="N84" s="429"/>
      <c r="O84" s="429"/>
      <c r="P84" s="826"/>
      <c r="Q84" s="678"/>
      <c r="R84" s="679"/>
      <c r="S84" s="680"/>
      <c r="T84" s="428"/>
      <c r="U84" s="429"/>
      <c r="V84" s="429"/>
      <c r="W84" s="428"/>
      <c r="X84" s="429"/>
      <c r="Y84" s="429"/>
      <c r="Z84" s="428"/>
      <c r="AA84" s="826"/>
      <c r="AB84" s="678"/>
      <c r="AC84" s="679"/>
      <c r="AD84" s="680"/>
      <c r="AE84" s="430"/>
      <c r="AF84" s="429"/>
      <c r="AG84" s="429"/>
      <c r="AH84" s="430"/>
      <c r="AI84" s="429"/>
      <c r="AJ84" s="429"/>
      <c r="AK84" s="431"/>
      <c r="AL84" s="1030"/>
      <c r="AM84" s="679"/>
      <c r="AN84" s="679"/>
      <c r="AO84" s="680"/>
      <c r="AP84" s="430"/>
      <c r="AQ84" s="429"/>
      <c r="AR84" s="431"/>
      <c r="AS84" s="430"/>
      <c r="AT84" s="429"/>
      <c r="AU84" s="431"/>
      <c r="AV84" s="431"/>
      <c r="AW84" s="875"/>
      <c r="AX84" s="679"/>
      <c r="AY84" s="679"/>
      <c r="AZ84" s="1241"/>
      <c r="BA84" s="430"/>
      <c r="BB84" s="429"/>
      <c r="BC84" s="431"/>
      <c r="BD84" s="430"/>
      <c r="BE84" s="429"/>
      <c r="BF84" s="431"/>
      <c r="BG84" s="431"/>
      <c r="BH84" s="875"/>
      <c r="BI84" s="679"/>
      <c r="BJ84" s="679"/>
      <c r="BK84" s="680"/>
      <c r="BL84" s="430"/>
      <c r="BM84" s="429"/>
      <c r="BN84" s="431"/>
      <c r="BO84" s="430"/>
      <c r="BP84" s="429"/>
      <c r="BQ84" s="431"/>
      <c r="BR84" s="431"/>
      <c r="BS84" s="875"/>
      <c r="BT84" s="679"/>
      <c r="BU84" s="679"/>
      <c r="BV84" s="1241"/>
      <c r="BW84" s="430"/>
      <c r="BX84" s="429"/>
      <c r="BY84" s="431"/>
      <c r="BZ84" s="430"/>
      <c r="CA84" s="429"/>
      <c r="CB84" s="431"/>
      <c r="CC84" s="431"/>
      <c r="CD84" s="875"/>
      <c r="CE84" s="679"/>
      <c r="CF84" s="679"/>
      <c r="CG84" s="1241"/>
      <c r="CH84" s="430"/>
      <c r="CI84" s="429"/>
      <c r="CJ84" s="431"/>
      <c r="CK84" s="430"/>
      <c r="CL84" s="429"/>
      <c r="CM84" s="431"/>
      <c r="CN84" s="431"/>
      <c r="CO84" s="875"/>
    </row>
    <row r="85" spans="1:93" s="171" customFormat="1" ht="21" customHeight="1">
      <c r="A85" s="171">
        <v>20</v>
      </c>
      <c r="C85" s="351" t="s">
        <v>543</v>
      </c>
      <c r="D85" s="175" t="s">
        <v>521</v>
      </c>
      <c r="E85" s="565"/>
      <c r="F85" s="674"/>
      <c r="G85" s="675"/>
      <c r="H85" s="676"/>
      <c r="I85" s="564"/>
      <c r="J85" s="571"/>
      <c r="K85" s="258"/>
      <c r="L85" s="564"/>
      <c r="M85" s="571"/>
      <c r="N85" s="258"/>
      <c r="O85" s="564"/>
      <c r="P85" s="338"/>
      <c r="Q85" s="674"/>
      <c r="R85" s="675"/>
      <c r="S85" s="676"/>
      <c r="T85" s="564"/>
      <c r="U85" s="571"/>
      <c r="V85" s="258"/>
      <c r="W85" s="564"/>
      <c r="X85" s="571"/>
      <c r="Y85" s="258"/>
      <c r="Z85" s="571"/>
      <c r="AA85" s="338"/>
      <c r="AB85" s="674"/>
      <c r="AC85" s="675"/>
      <c r="AD85" s="676"/>
      <c r="AE85" s="870"/>
      <c r="AF85" s="571"/>
      <c r="AG85" s="258"/>
      <c r="AH85" s="870"/>
      <c r="AI85" s="571"/>
      <c r="AJ85" s="258"/>
      <c r="AK85" s="877"/>
      <c r="AL85" s="365"/>
      <c r="AM85" s="675"/>
      <c r="AN85" s="675"/>
      <c r="AO85" s="676"/>
      <c r="AP85" s="870"/>
      <c r="AQ85" s="571"/>
      <c r="AR85" s="389"/>
      <c r="AS85" s="870"/>
      <c r="AT85" s="571"/>
      <c r="AU85" s="389"/>
      <c r="AV85" s="877"/>
      <c r="AW85" s="338"/>
      <c r="AX85" s="675"/>
      <c r="AY85" s="675"/>
      <c r="AZ85" s="1239"/>
      <c r="BA85" s="870"/>
      <c r="BB85" s="571"/>
      <c r="BC85" s="389"/>
      <c r="BD85" s="870"/>
      <c r="BE85" s="571"/>
      <c r="BF85" s="389"/>
      <c r="BG85" s="877"/>
      <c r="BH85" s="338"/>
      <c r="BI85" s="675"/>
      <c r="BJ85" s="675"/>
      <c r="BK85" s="676"/>
      <c r="BL85" s="870"/>
      <c r="BM85" s="571"/>
      <c r="BN85" s="389"/>
      <c r="BO85" s="870"/>
      <c r="BP85" s="571"/>
      <c r="BQ85" s="389"/>
      <c r="BR85" s="877"/>
      <c r="BS85" s="338"/>
      <c r="BT85" s="675"/>
      <c r="BU85" s="675"/>
      <c r="BV85" s="1239"/>
      <c r="BW85" s="870"/>
      <c r="BX85" s="571"/>
      <c r="BY85" s="389"/>
      <c r="BZ85" s="870"/>
      <c r="CA85" s="571"/>
      <c r="CB85" s="389"/>
      <c r="CC85" s="877"/>
      <c r="CD85" s="338"/>
      <c r="CE85" s="675"/>
      <c r="CF85" s="675"/>
      <c r="CG85" s="1239"/>
      <c r="CH85" s="870"/>
      <c r="CI85" s="571"/>
      <c r="CJ85" s="389"/>
      <c r="CK85" s="870"/>
      <c r="CL85" s="571"/>
      <c r="CM85" s="389"/>
      <c r="CN85" s="877"/>
      <c r="CO85" s="338"/>
    </row>
    <row r="86" spans="1:93" s="171" customFormat="1" ht="21" customHeight="1">
      <c r="A86" s="171">
        <v>20</v>
      </c>
      <c r="C86" s="178"/>
      <c r="D86" s="162" t="s">
        <v>557</v>
      </c>
      <c r="E86" s="566"/>
      <c r="F86" s="674"/>
      <c r="G86" s="675"/>
      <c r="H86" s="677"/>
      <c r="I86" s="564"/>
      <c r="J86" s="571"/>
      <c r="K86" s="258"/>
      <c r="L86" s="564"/>
      <c r="M86" s="571"/>
      <c r="N86" s="258"/>
      <c r="O86" s="564"/>
      <c r="P86" s="338"/>
      <c r="Q86" s="674"/>
      <c r="R86" s="675"/>
      <c r="S86" s="677"/>
      <c r="T86" s="564"/>
      <c r="U86" s="571"/>
      <c r="V86" s="258"/>
      <c r="W86" s="564"/>
      <c r="X86" s="571"/>
      <c r="Y86" s="258"/>
      <c r="Z86" s="571"/>
      <c r="AA86" s="338"/>
      <c r="AB86" s="674"/>
      <c r="AC86" s="675"/>
      <c r="AD86" s="677"/>
      <c r="AE86" s="870"/>
      <c r="AF86" s="571"/>
      <c r="AG86" s="258"/>
      <c r="AH86" s="870"/>
      <c r="AI86" s="571"/>
      <c r="AJ86" s="258"/>
      <c r="AK86" s="877"/>
      <c r="AL86" s="365"/>
      <c r="AM86" s="675"/>
      <c r="AN86" s="675"/>
      <c r="AO86" s="677"/>
      <c r="AP86" s="870"/>
      <c r="AQ86" s="571"/>
      <c r="AR86" s="389"/>
      <c r="AS86" s="870"/>
      <c r="AT86" s="571"/>
      <c r="AU86" s="389"/>
      <c r="AV86" s="877"/>
      <c r="AW86" s="338"/>
      <c r="AX86" s="675"/>
      <c r="AY86" s="675"/>
      <c r="AZ86" s="1240"/>
      <c r="BA86" s="870"/>
      <c r="BB86" s="571"/>
      <c r="BC86" s="389"/>
      <c r="BD86" s="870"/>
      <c r="BE86" s="571"/>
      <c r="BF86" s="389"/>
      <c r="BG86" s="877"/>
      <c r="BH86" s="338"/>
      <c r="BI86" s="675"/>
      <c r="BJ86" s="675"/>
      <c r="BK86" s="677"/>
      <c r="BL86" s="870"/>
      <c r="BM86" s="571"/>
      <c r="BN86" s="389"/>
      <c r="BO86" s="870"/>
      <c r="BP86" s="571"/>
      <c r="BQ86" s="389"/>
      <c r="BR86" s="877"/>
      <c r="BS86" s="338"/>
      <c r="BT86" s="675"/>
      <c r="BU86" s="675"/>
      <c r="BV86" s="1240"/>
      <c r="BW86" s="870"/>
      <c r="BX86" s="571"/>
      <c r="BY86" s="389"/>
      <c r="BZ86" s="870"/>
      <c r="CA86" s="571"/>
      <c r="CB86" s="389"/>
      <c r="CC86" s="877"/>
      <c r="CD86" s="338"/>
      <c r="CE86" s="675"/>
      <c r="CF86" s="675"/>
      <c r="CG86" s="1240"/>
      <c r="CH86" s="870"/>
      <c r="CI86" s="571"/>
      <c r="CJ86" s="389"/>
      <c r="CK86" s="870"/>
      <c r="CL86" s="571"/>
      <c r="CM86" s="389"/>
      <c r="CN86" s="877"/>
      <c r="CO86" s="338"/>
    </row>
    <row r="87" spans="1:93" s="171" customFormat="1" ht="21" customHeight="1">
      <c r="A87" s="171">
        <v>20</v>
      </c>
      <c r="C87" s="178"/>
      <c r="D87" s="177" t="s">
        <v>558</v>
      </c>
      <c r="E87" s="566"/>
      <c r="F87" s="674"/>
      <c r="G87" s="675"/>
      <c r="H87" s="677"/>
      <c r="I87" s="564"/>
      <c r="J87" s="571"/>
      <c r="K87" s="258"/>
      <c r="L87" s="564"/>
      <c r="M87" s="571"/>
      <c r="N87" s="258"/>
      <c r="O87" s="564"/>
      <c r="P87" s="338"/>
      <c r="Q87" s="674"/>
      <c r="R87" s="675"/>
      <c r="S87" s="677"/>
      <c r="T87" s="564"/>
      <c r="U87" s="571"/>
      <c r="V87" s="258"/>
      <c r="W87" s="564"/>
      <c r="X87" s="571"/>
      <c r="Y87" s="258"/>
      <c r="Z87" s="571"/>
      <c r="AA87" s="338"/>
      <c r="AB87" s="674"/>
      <c r="AC87" s="675"/>
      <c r="AD87" s="677"/>
      <c r="AE87" s="870"/>
      <c r="AF87" s="571"/>
      <c r="AG87" s="258"/>
      <c r="AH87" s="870"/>
      <c r="AI87" s="571"/>
      <c r="AJ87" s="258"/>
      <c r="AK87" s="877"/>
      <c r="AL87" s="365"/>
      <c r="AM87" s="675"/>
      <c r="AN87" s="675"/>
      <c r="AO87" s="677"/>
      <c r="AP87" s="870"/>
      <c r="AQ87" s="571"/>
      <c r="AR87" s="389"/>
      <c r="AS87" s="870"/>
      <c r="AT87" s="571"/>
      <c r="AU87" s="389"/>
      <c r="AV87" s="877"/>
      <c r="AW87" s="338"/>
      <c r="AX87" s="675"/>
      <c r="AY87" s="675"/>
      <c r="AZ87" s="1240"/>
      <c r="BA87" s="870"/>
      <c r="BB87" s="571"/>
      <c r="BC87" s="389"/>
      <c r="BD87" s="870"/>
      <c r="BE87" s="571"/>
      <c r="BF87" s="389"/>
      <c r="BG87" s="877"/>
      <c r="BH87" s="338"/>
      <c r="BI87" s="675"/>
      <c r="BJ87" s="675"/>
      <c r="BK87" s="677"/>
      <c r="BL87" s="870"/>
      <c r="BM87" s="571"/>
      <c r="BN87" s="389"/>
      <c r="BO87" s="870"/>
      <c r="BP87" s="571"/>
      <c r="BQ87" s="389"/>
      <c r="BR87" s="877"/>
      <c r="BS87" s="338"/>
      <c r="BT87" s="675"/>
      <c r="BU87" s="675"/>
      <c r="BV87" s="1240"/>
      <c r="BW87" s="870"/>
      <c r="BX87" s="571"/>
      <c r="BY87" s="389"/>
      <c r="BZ87" s="870"/>
      <c r="CA87" s="571"/>
      <c r="CB87" s="389"/>
      <c r="CC87" s="877"/>
      <c r="CD87" s="338"/>
      <c r="CE87" s="675"/>
      <c r="CF87" s="675"/>
      <c r="CG87" s="1240"/>
      <c r="CH87" s="870"/>
      <c r="CI87" s="571"/>
      <c r="CJ87" s="389"/>
      <c r="CK87" s="870"/>
      <c r="CL87" s="571"/>
      <c r="CM87" s="389"/>
      <c r="CN87" s="877"/>
      <c r="CO87" s="338"/>
    </row>
    <row r="88" spans="1:93" s="171" customFormat="1" ht="21" customHeight="1">
      <c r="A88" s="171">
        <v>20</v>
      </c>
      <c r="C88" s="352"/>
      <c r="D88" s="427" t="s">
        <v>580</v>
      </c>
      <c r="E88" s="567"/>
      <c r="F88" s="678"/>
      <c r="G88" s="679"/>
      <c r="H88" s="680"/>
      <c r="I88" s="428"/>
      <c r="J88" s="429"/>
      <c r="K88" s="429"/>
      <c r="L88" s="428"/>
      <c r="M88" s="429"/>
      <c r="N88" s="429"/>
      <c r="O88" s="429"/>
      <c r="P88" s="826"/>
      <c r="Q88" s="678"/>
      <c r="R88" s="679"/>
      <c r="S88" s="680"/>
      <c r="T88" s="428"/>
      <c r="U88" s="429"/>
      <c r="V88" s="429"/>
      <c r="W88" s="428"/>
      <c r="X88" s="429"/>
      <c r="Y88" s="429"/>
      <c r="Z88" s="428"/>
      <c r="AA88" s="826"/>
      <c r="AB88" s="678"/>
      <c r="AC88" s="679"/>
      <c r="AD88" s="680"/>
      <c r="AE88" s="430"/>
      <c r="AF88" s="429"/>
      <c r="AG88" s="429"/>
      <c r="AH88" s="430"/>
      <c r="AI88" s="429"/>
      <c r="AJ88" s="429"/>
      <c r="AK88" s="431"/>
      <c r="AL88" s="1030"/>
      <c r="AM88" s="679"/>
      <c r="AN88" s="679"/>
      <c r="AO88" s="680"/>
      <c r="AP88" s="430"/>
      <c r="AQ88" s="429"/>
      <c r="AR88" s="431"/>
      <c r="AS88" s="430"/>
      <c r="AT88" s="429"/>
      <c r="AU88" s="431"/>
      <c r="AV88" s="431"/>
      <c r="AW88" s="875"/>
      <c r="AX88" s="679"/>
      <c r="AY88" s="679"/>
      <c r="AZ88" s="1241"/>
      <c r="BA88" s="430"/>
      <c r="BB88" s="429"/>
      <c r="BC88" s="431"/>
      <c r="BD88" s="430"/>
      <c r="BE88" s="429"/>
      <c r="BF88" s="431"/>
      <c r="BG88" s="431"/>
      <c r="BH88" s="875"/>
      <c r="BI88" s="679"/>
      <c r="BJ88" s="679"/>
      <c r="BK88" s="680"/>
      <c r="BL88" s="430"/>
      <c r="BM88" s="429"/>
      <c r="BN88" s="431"/>
      <c r="BO88" s="430"/>
      <c r="BP88" s="429"/>
      <c r="BQ88" s="431"/>
      <c r="BR88" s="431"/>
      <c r="BS88" s="875"/>
      <c r="BT88" s="679"/>
      <c r="BU88" s="679"/>
      <c r="BV88" s="1241"/>
      <c r="BW88" s="430"/>
      <c r="BX88" s="429"/>
      <c r="BY88" s="431"/>
      <c r="BZ88" s="430"/>
      <c r="CA88" s="429"/>
      <c r="CB88" s="431"/>
      <c r="CC88" s="431"/>
      <c r="CD88" s="875"/>
      <c r="CE88" s="679"/>
      <c r="CF88" s="679"/>
      <c r="CG88" s="1241"/>
      <c r="CH88" s="430"/>
      <c r="CI88" s="429"/>
      <c r="CJ88" s="431"/>
      <c r="CK88" s="430"/>
      <c r="CL88" s="429"/>
      <c r="CM88" s="431"/>
      <c r="CN88" s="431"/>
      <c r="CO88" s="875"/>
    </row>
    <row r="89" spans="1:93" s="171" customFormat="1" ht="21" customHeight="1">
      <c r="A89" s="171">
        <v>21</v>
      </c>
      <c r="C89" s="351" t="s">
        <v>544</v>
      </c>
      <c r="D89" s="175" t="s">
        <v>521</v>
      </c>
      <c r="E89" s="565"/>
      <c r="F89" s="674"/>
      <c r="G89" s="675"/>
      <c r="H89" s="676"/>
      <c r="I89" s="564"/>
      <c r="J89" s="571"/>
      <c r="K89" s="258"/>
      <c r="L89" s="564"/>
      <c r="M89" s="571"/>
      <c r="N89" s="258"/>
      <c r="O89" s="564"/>
      <c r="P89" s="338"/>
      <c r="Q89" s="674"/>
      <c r="R89" s="675"/>
      <c r="S89" s="676"/>
      <c r="T89" s="564"/>
      <c r="U89" s="571"/>
      <c r="V89" s="258"/>
      <c r="W89" s="564"/>
      <c r="X89" s="571"/>
      <c r="Y89" s="258"/>
      <c r="Z89" s="571"/>
      <c r="AA89" s="338"/>
      <c r="AB89" s="674"/>
      <c r="AC89" s="675"/>
      <c r="AD89" s="676"/>
      <c r="AE89" s="870"/>
      <c r="AF89" s="571"/>
      <c r="AG89" s="258"/>
      <c r="AH89" s="870"/>
      <c r="AI89" s="571"/>
      <c r="AJ89" s="258"/>
      <c r="AK89" s="877"/>
      <c r="AL89" s="365"/>
      <c r="AM89" s="675"/>
      <c r="AN89" s="675"/>
      <c r="AO89" s="676"/>
      <c r="AP89" s="870"/>
      <c r="AQ89" s="571"/>
      <c r="AR89" s="389"/>
      <c r="AS89" s="870"/>
      <c r="AT89" s="571"/>
      <c r="AU89" s="389"/>
      <c r="AV89" s="877"/>
      <c r="AW89" s="338"/>
      <c r="AX89" s="675"/>
      <c r="AY89" s="675"/>
      <c r="AZ89" s="1239"/>
      <c r="BA89" s="870"/>
      <c r="BB89" s="571"/>
      <c r="BC89" s="389"/>
      <c r="BD89" s="870"/>
      <c r="BE89" s="571"/>
      <c r="BF89" s="389"/>
      <c r="BG89" s="877"/>
      <c r="BH89" s="338"/>
      <c r="BI89" s="675"/>
      <c r="BJ89" s="675"/>
      <c r="BK89" s="676"/>
      <c r="BL89" s="870"/>
      <c r="BM89" s="571"/>
      <c r="BN89" s="389"/>
      <c r="BO89" s="870"/>
      <c r="BP89" s="571"/>
      <c r="BQ89" s="389"/>
      <c r="BR89" s="877"/>
      <c r="BS89" s="338"/>
      <c r="BT89" s="675"/>
      <c r="BU89" s="675"/>
      <c r="BV89" s="1239"/>
      <c r="BW89" s="870"/>
      <c r="BX89" s="571"/>
      <c r="BY89" s="389"/>
      <c r="BZ89" s="870"/>
      <c r="CA89" s="571"/>
      <c r="CB89" s="389"/>
      <c r="CC89" s="877"/>
      <c r="CD89" s="338"/>
      <c r="CE89" s="675"/>
      <c r="CF89" s="675"/>
      <c r="CG89" s="1239"/>
      <c r="CH89" s="870"/>
      <c r="CI89" s="571"/>
      <c r="CJ89" s="389"/>
      <c r="CK89" s="870"/>
      <c r="CL89" s="571"/>
      <c r="CM89" s="389"/>
      <c r="CN89" s="877"/>
      <c r="CO89" s="338"/>
    </row>
    <row r="90" spans="1:93" s="171" customFormat="1" ht="21" customHeight="1">
      <c r="A90" s="171">
        <v>21</v>
      </c>
      <c r="C90" s="178"/>
      <c r="D90" s="162" t="s">
        <v>557</v>
      </c>
      <c r="E90" s="566"/>
      <c r="F90" s="674"/>
      <c r="G90" s="675"/>
      <c r="H90" s="677"/>
      <c r="I90" s="564"/>
      <c r="J90" s="571"/>
      <c r="K90" s="258"/>
      <c r="L90" s="564"/>
      <c r="M90" s="571"/>
      <c r="N90" s="258"/>
      <c r="O90" s="564"/>
      <c r="P90" s="338"/>
      <c r="Q90" s="674"/>
      <c r="R90" s="675"/>
      <c r="S90" s="677"/>
      <c r="T90" s="564"/>
      <c r="U90" s="571"/>
      <c r="V90" s="258"/>
      <c r="W90" s="564"/>
      <c r="X90" s="571"/>
      <c r="Y90" s="258"/>
      <c r="Z90" s="571"/>
      <c r="AA90" s="338"/>
      <c r="AB90" s="674"/>
      <c r="AC90" s="675"/>
      <c r="AD90" s="677"/>
      <c r="AE90" s="870"/>
      <c r="AF90" s="571"/>
      <c r="AG90" s="258"/>
      <c r="AH90" s="870"/>
      <c r="AI90" s="571"/>
      <c r="AJ90" s="258"/>
      <c r="AK90" s="877"/>
      <c r="AL90" s="365"/>
      <c r="AM90" s="675"/>
      <c r="AN90" s="675"/>
      <c r="AO90" s="677"/>
      <c r="AP90" s="870"/>
      <c r="AQ90" s="571"/>
      <c r="AR90" s="389"/>
      <c r="AS90" s="870"/>
      <c r="AT90" s="571"/>
      <c r="AU90" s="389"/>
      <c r="AV90" s="877"/>
      <c r="AW90" s="338"/>
      <c r="AX90" s="675"/>
      <c r="AY90" s="675"/>
      <c r="AZ90" s="1240"/>
      <c r="BA90" s="870"/>
      <c r="BB90" s="571"/>
      <c r="BC90" s="389"/>
      <c r="BD90" s="870"/>
      <c r="BE90" s="571"/>
      <c r="BF90" s="389"/>
      <c r="BG90" s="877"/>
      <c r="BH90" s="338"/>
      <c r="BI90" s="675"/>
      <c r="BJ90" s="675"/>
      <c r="BK90" s="677"/>
      <c r="BL90" s="870"/>
      <c r="BM90" s="571"/>
      <c r="BN90" s="389"/>
      <c r="BO90" s="870"/>
      <c r="BP90" s="571"/>
      <c r="BQ90" s="389"/>
      <c r="BR90" s="877"/>
      <c r="BS90" s="338"/>
      <c r="BT90" s="675"/>
      <c r="BU90" s="675"/>
      <c r="BV90" s="1240"/>
      <c r="BW90" s="870"/>
      <c r="BX90" s="571"/>
      <c r="BY90" s="389"/>
      <c r="BZ90" s="870"/>
      <c r="CA90" s="571"/>
      <c r="CB90" s="389"/>
      <c r="CC90" s="877"/>
      <c r="CD90" s="338"/>
      <c r="CE90" s="675"/>
      <c r="CF90" s="675"/>
      <c r="CG90" s="1240"/>
      <c r="CH90" s="870"/>
      <c r="CI90" s="571"/>
      <c r="CJ90" s="389"/>
      <c r="CK90" s="870"/>
      <c r="CL90" s="571"/>
      <c r="CM90" s="389"/>
      <c r="CN90" s="877"/>
      <c r="CO90" s="338"/>
    </row>
    <row r="91" spans="1:93" s="171" customFormat="1" ht="21" customHeight="1">
      <c r="A91" s="171">
        <v>21</v>
      </c>
      <c r="C91" s="178"/>
      <c r="D91" s="177" t="s">
        <v>558</v>
      </c>
      <c r="E91" s="566"/>
      <c r="F91" s="674"/>
      <c r="G91" s="675"/>
      <c r="H91" s="677"/>
      <c r="I91" s="564"/>
      <c r="J91" s="571"/>
      <c r="K91" s="258"/>
      <c r="L91" s="564"/>
      <c r="M91" s="571"/>
      <c r="N91" s="258"/>
      <c r="O91" s="564"/>
      <c r="P91" s="338"/>
      <c r="Q91" s="674"/>
      <c r="R91" s="675"/>
      <c r="S91" s="677"/>
      <c r="T91" s="564"/>
      <c r="U91" s="571"/>
      <c r="V91" s="258"/>
      <c r="W91" s="564"/>
      <c r="X91" s="571"/>
      <c r="Y91" s="258"/>
      <c r="Z91" s="571"/>
      <c r="AA91" s="338"/>
      <c r="AB91" s="674"/>
      <c r="AC91" s="675"/>
      <c r="AD91" s="677"/>
      <c r="AE91" s="870"/>
      <c r="AF91" s="571"/>
      <c r="AG91" s="258"/>
      <c r="AH91" s="870"/>
      <c r="AI91" s="571"/>
      <c r="AJ91" s="258"/>
      <c r="AK91" s="877"/>
      <c r="AL91" s="365"/>
      <c r="AM91" s="675"/>
      <c r="AN91" s="675"/>
      <c r="AO91" s="677"/>
      <c r="AP91" s="870"/>
      <c r="AQ91" s="571"/>
      <c r="AR91" s="389"/>
      <c r="AS91" s="870"/>
      <c r="AT91" s="571"/>
      <c r="AU91" s="389"/>
      <c r="AV91" s="877"/>
      <c r="AW91" s="338"/>
      <c r="AX91" s="675"/>
      <c r="AY91" s="675"/>
      <c r="AZ91" s="1240"/>
      <c r="BA91" s="870"/>
      <c r="BB91" s="571"/>
      <c r="BC91" s="389"/>
      <c r="BD91" s="870"/>
      <c r="BE91" s="571"/>
      <c r="BF91" s="389"/>
      <c r="BG91" s="877"/>
      <c r="BH91" s="338"/>
      <c r="BI91" s="675"/>
      <c r="BJ91" s="675"/>
      <c r="BK91" s="677"/>
      <c r="BL91" s="870"/>
      <c r="BM91" s="571"/>
      <c r="BN91" s="389"/>
      <c r="BO91" s="870"/>
      <c r="BP91" s="571"/>
      <c r="BQ91" s="389"/>
      <c r="BR91" s="877"/>
      <c r="BS91" s="338"/>
      <c r="BT91" s="675"/>
      <c r="BU91" s="675"/>
      <c r="BV91" s="1240"/>
      <c r="BW91" s="870"/>
      <c r="BX91" s="571"/>
      <c r="BY91" s="389"/>
      <c r="BZ91" s="870"/>
      <c r="CA91" s="571"/>
      <c r="CB91" s="389"/>
      <c r="CC91" s="877"/>
      <c r="CD91" s="338"/>
      <c r="CE91" s="675"/>
      <c r="CF91" s="675"/>
      <c r="CG91" s="1240"/>
      <c r="CH91" s="870"/>
      <c r="CI91" s="571"/>
      <c r="CJ91" s="389"/>
      <c r="CK91" s="870"/>
      <c r="CL91" s="571"/>
      <c r="CM91" s="389"/>
      <c r="CN91" s="877"/>
      <c r="CO91" s="338"/>
    </row>
    <row r="92" spans="1:93" s="171" customFormat="1" ht="21" customHeight="1">
      <c r="A92" s="171">
        <v>21</v>
      </c>
      <c r="C92" s="352"/>
      <c r="D92" s="427" t="s">
        <v>580</v>
      </c>
      <c r="E92" s="567"/>
      <c r="F92" s="678"/>
      <c r="G92" s="679"/>
      <c r="H92" s="680"/>
      <c r="I92" s="428"/>
      <c r="J92" s="429"/>
      <c r="K92" s="429"/>
      <c r="L92" s="428"/>
      <c r="M92" s="429"/>
      <c r="N92" s="429"/>
      <c r="O92" s="429"/>
      <c r="P92" s="826"/>
      <c r="Q92" s="678"/>
      <c r="R92" s="679"/>
      <c r="S92" s="680"/>
      <c r="T92" s="428"/>
      <c r="U92" s="429"/>
      <c r="V92" s="429"/>
      <c r="W92" s="428"/>
      <c r="X92" s="429"/>
      <c r="Y92" s="429"/>
      <c r="Z92" s="428"/>
      <c r="AA92" s="826"/>
      <c r="AB92" s="678"/>
      <c r="AC92" s="679"/>
      <c r="AD92" s="680"/>
      <c r="AE92" s="430"/>
      <c r="AF92" s="429"/>
      <c r="AG92" s="429"/>
      <c r="AH92" s="430"/>
      <c r="AI92" s="429"/>
      <c r="AJ92" s="429"/>
      <c r="AK92" s="431"/>
      <c r="AL92" s="1030"/>
      <c r="AM92" s="679"/>
      <c r="AN92" s="679"/>
      <c r="AO92" s="680"/>
      <c r="AP92" s="430"/>
      <c r="AQ92" s="429"/>
      <c r="AR92" s="431"/>
      <c r="AS92" s="430"/>
      <c r="AT92" s="429"/>
      <c r="AU92" s="431"/>
      <c r="AV92" s="431"/>
      <c r="AW92" s="875"/>
      <c r="AX92" s="679"/>
      <c r="AY92" s="679"/>
      <c r="AZ92" s="1241"/>
      <c r="BA92" s="430"/>
      <c r="BB92" s="429"/>
      <c r="BC92" s="431"/>
      <c r="BD92" s="430"/>
      <c r="BE92" s="429"/>
      <c r="BF92" s="431"/>
      <c r="BG92" s="431"/>
      <c r="BH92" s="875"/>
      <c r="BI92" s="679"/>
      <c r="BJ92" s="679"/>
      <c r="BK92" s="680"/>
      <c r="BL92" s="430"/>
      <c r="BM92" s="429"/>
      <c r="BN92" s="431"/>
      <c r="BO92" s="430"/>
      <c r="BP92" s="429"/>
      <c r="BQ92" s="431"/>
      <c r="BR92" s="431"/>
      <c r="BS92" s="875"/>
      <c r="BT92" s="679"/>
      <c r="BU92" s="679"/>
      <c r="BV92" s="1241"/>
      <c r="BW92" s="430"/>
      <c r="BX92" s="429"/>
      <c r="BY92" s="431"/>
      <c r="BZ92" s="430"/>
      <c r="CA92" s="429"/>
      <c r="CB92" s="431"/>
      <c r="CC92" s="431"/>
      <c r="CD92" s="875"/>
      <c r="CE92" s="679"/>
      <c r="CF92" s="679"/>
      <c r="CG92" s="1241"/>
      <c r="CH92" s="430"/>
      <c r="CI92" s="429"/>
      <c r="CJ92" s="431"/>
      <c r="CK92" s="430"/>
      <c r="CL92" s="429"/>
      <c r="CM92" s="431"/>
      <c r="CN92" s="431"/>
      <c r="CO92" s="875"/>
    </row>
    <row r="93" spans="1:93" s="171" customFormat="1" ht="21" customHeight="1">
      <c r="A93" s="171">
        <v>22</v>
      </c>
      <c r="C93" s="351" t="s">
        <v>545</v>
      </c>
      <c r="D93" s="175" t="s">
        <v>521</v>
      </c>
      <c r="E93" s="565"/>
      <c r="F93" s="674"/>
      <c r="G93" s="675"/>
      <c r="H93" s="676"/>
      <c r="I93" s="564"/>
      <c r="J93" s="571"/>
      <c r="K93" s="258"/>
      <c r="L93" s="564"/>
      <c r="M93" s="571"/>
      <c r="N93" s="258"/>
      <c r="O93" s="564"/>
      <c r="P93" s="338"/>
      <c r="Q93" s="674"/>
      <c r="R93" s="675"/>
      <c r="S93" s="676"/>
      <c r="T93" s="564"/>
      <c r="U93" s="571"/>
      <c r="V93" s="258"/>
      <c r="W93" s="564"/>
      <c r="X93" s="571"/>
      <c r="Y93" s="258"/>
      <c r="Z93" s="571"/>
      <c r="AA93" s="338"/>
      <c r="AB93" s="674"/>
      <c r="AC93" s="675"/>
      <c r="AD93" s="676"/>
      <c r="AE93" s="870"/>
      <c r="AF93" s="571"/>
      <c r="AG93" s="258"/>
      <c r="AH93" s="870"/>
      <c r="AI93" s="571"/>
      <c r="AJ93" s="258"/>
      <c r="AK93" s="877"/>
      <c r="AL93" s="365"/>
      <c r="AM93" s="675"/>
      <c r="AN93" s="675"/>
      <c r="AO93" s="676"/>
      <c r="AP93" s="870"/>
      <c r="AQ93" s="571"/>
      <c r="AR93" s="389"/>
      <c r="AS93" s="870"/>
      <c r="AT93" s="571"/>
      <c r="AU93" s="389"/>
      <c r="AV93" s="877"/>
      <c r="AW93" s="338"/>
      <c r="AX93" s="675"/>
      <c r="AY93" s="675"/>
      <c r="AZ93" s="1239"/>
      <c r="BA93" s="870"/>
      <c r="BB93" s="571"/>
      <c r="BC93" s="389"/>
      <c r="BD93" s="870"/>
      <c r="BE93" s="571"/>
      <c r="BF93" s="389"/>
      <c r="BG93" s="877"/>
      <c r="BH93" s="338"/>
      <c r="BI93" s="675"/>
      <c r="BJ93" s="675"/>
      <c r="BK93" s="676"/>
      <c r="BL93" s="870"/>
      <c r="BM93" s="571"/>
      <c r="BN93" s="389"/>
      <c r="BO93" s="870"/>
      <c r="BP93" s="571"/>
      <c r="BQ93" s="389"/>
      <c r="BR93" s="877"/>
      <c r="BS93" s="338"/>
      <c r="BT93" s="675"/>
      <c r="BU93" s="675"/>
      <c r="BV93" s="1239"/>
      <c r="BW93" s="870"/>
      <c r="BX93" s="571"/>
      <c r="BY93" s="389"/>
      <c r="BZ93" s="870"/>
      <c r="CA93" s="571"/>
      <c r="CB93" s="389"/>
      <c r="CC93" s="877"/>
      <c r="CD93" s="338"/>
      <c r="CE93" s="675"/>
      <c r="CF93" s="675"/>
      <c r="CG93" s="1239"/>
      <c r="CH93" s="870"/>
      <c r="CI93" s="571"/>
      <c r="CJ93" s="389"/>
      <c r="CK93" s="870"/>
      <c r="CL93" s="571"/>
      <c r="CM93" s="389"/>
      <c r="CN93" s="877"/>
      <c r="CO93" s="338"/>
    </row>
    <row r="94" spans="1:93" s="171" customFormat="1" ht="21" customHeight="1">
      <c r="A94" s="171">
        <v>22</v>
      </c>
      <c r="C94" s="178"/>
      <c r="D94" s="162" t="s">
        <v>557</v>
      </c>
      <c r="E94" s="566"/>
      <c r="F94" s="674"/>
      <c r="G94" s="675"/>
      <c r="H94" s="677"/>
      <c r="I94" s="564"/>
      <c r="J94" s="571"/>
      <c r="K94" s="258"/>
      <c r="L94" s="564"/>
      <c r="M94" s="571"/>
      <c r="N94" s="258"/>
      <c r="O94" s="564"/>
      <c r="P94" s="338"/>
      <c r="Q94" s="674"/>
      <c r="R94" s="675"/>
      <c r="S94" s="677"/>
      <c r="T94" s="564"/>
      <c r="U94" s="571"/>
      <c r="V94" s="258"/>
      <c r="W94" s="564"/>
      <c r="X94" s="571"/>
      <c r="Y94" s="258"/>
      <c r="Z94" s="571"/>
      <c r="AA94" s="338"/>
      <c r="AB94" s="674"/>
      <c r="AC94" s="675"/>
      <c r="AD94" s="677"/>
      <c r="AE94" s="870"/>
      <c r="AF94" s="571"/>
      <c r="AG94" s="258"/>
      <c r="AH94" s="870"/>
      <c r="AI94" s="571"/>
      <c r="AJ94" s="258"/>
      <c r="AK94" s="877"/>
      <c r="AL94" s="365"/>
      <c r="AM94" s="675"/>
      <c r="AN94" s="675"/>
      <c r="AO94" s="677"/>
      <c r="AP94" s="870"/>
      <c r="AQ94" s="571"/>
      <c r="AR94" s="389"/>
      <c r="AS94" s="870"/>
      <c r="AT94" s="571"/>
      <c r="AU94" s="389"/>
      <c r="AV94" s="877"/>
      <c r="AW94" s="338"/>
      <c r="AX94" s="675"/>
      <c r="AY94" s="675"/>
      <c r="AZ94" s="1240"/>
      <c r="BA94" s="870"/>
      <c r="BB94" s="571"/>
      <c r="BC94" s="389"/>
      <c r="BD94" s="870"/>
      <c r="BE94" s="571"/>
      <c r="BF94" s="389"/>
      <c r="BG94" s="877"/>
      <c r="BH94" s="338"/>
      <c r="BI94" s="675"/>
      <c r="BJ94" s="675"/>
      <c r="BK94" s="677"/>
      <c r="BL94" s="870"/>
      <c r="BM94" s="571"/>
      <c r="BN94" s="389"/>
      <c r="BO94" s="870"/>
      <c r="BP94" s="571"/>
      <c r="BQ94" s="389"/>
      <c r="BR94" s="877"/>
      <c r="BS94" s="338"/>
      <c r="BT94" s="675"/>
      <c r="BU94" s="675"/>
      <c r="BV94" s="1240"/>
      <c r="BW94" s="870"/>
      <c r="BX94" s="571"/>
      <c r="BY94" s="389"/>
      <c r="BZ94" s="870"/>
      <c r="CA94" s="571"/>
      <c r="CB94" s="389"/>
      <c r="CC94" s="877"/>
      <c r="CD94" s="338"/>
      <c r="CE94" s="675"/>
      <c r="CF94" s="675"/>
      <c r="CG94" s="1240"/>
      <c r="CH94" s="870"/>
      <c r="CI94" s="571"/>
      <c r="CJ94" s="389"/>
      <c r="CK94" s="870"/>
      <c r="CL94" s="571"/>
      <c r="CM94" s="389"/>
      <c r="CN94" s="877"/>
      <c r="CO94" s="338"/>
    </row>
    <row r="95" spans="1:93" s="171" customFormat="1" ht="21" customHeight="1">
      <c r="A95" s="171">
        <v>22</v>
      </c>
      <c r="C95" s="178"/>
      <c r="D95" s="177" t="s">
        <v>558</v>
      </c>
      <c r="E95" s="566"/>
      <c r="F95" s="674"/>
      <c r="G95" s="675"/>
      <c r="H95" s="677"/>
      <c r="I95" s="564"/>
      <c r="J95" s="571"/>
      <c r="K95" s="258"/>
      <c r="L95" s="564"/>
      <c r="M95" s="571"/>
      <c r="N95" s="258"/>
      <c r="O95" s="564"/>
      <c r="P95" s="338"/>
      <c r="Q95" s="674"/>
      <c r="R95" s="675"/>
      <c r="S95" s="677"/>
      <c r="T95" s="564"/>
      <c r="U95" s="571"/>
      <c r="V95" s="258"/>
      <c r="W95" s="564"/>
      <c r="X95" s="571"/>
      <c r="Y95" s="258"/>
      <c r="Z95" s="571"/>
      <c r="AA95" s="338"/>
      <c r="AB95" s="674"/>
      <c r="AC95" s="675"/>
      <c r="AD95" s="677"/>
      <c r="AE95" s="870"/>
      <c r="AF95" s="571"/>
      <c r="AG95" s="258"/>
      <c r="AH95" s="870"/>
      <c r="AI95" s="571"/>
      <c r="AJ95" s="258"/>
      <c r="AK95" s="877"/>
      <c r="AL95" s="365"/>
      <c r="AM95" s="675"/>
      <c r="AN95" s="675"/>
      <c r="AO95" s="677"/>
      <c r="AP95" s="870"/>
      <c r="AQ95" s="571"/>
      <c r="AR95" s="389"/>
      <c r="AS95" s="870"/>
      <c r="AT95" s="571"/>
      <c r="AU95" s="389"/>
      <c r="AV95" s="877"/>
      <c r="AW95" s="338"/>
      <c r="AX95" s="675"/>
      <c r="AY95" s="675"/>
      <c r="AZ95" s="1240"/>
      <c r="BA95" s="870"/>
      <c r="BB95" s="571"/>
      <c r="BC95" s="389"/>
      <c r="BD95" s="870"/>
      <c r="BE95" s="571"/>
      <c r="BF95" s="389"/>
      <c r="BG95" s="877"/>
      <c r="BH95" s="338"/>
      <c r="BI95" s="675"/>
      <c r="BJ95" s="675"/>
      <c r="BK95" s="677"/>
      <c r="BL95" s="870"/>
      <c r="BM95" s="571"/>
      <c r="BN95" s="389"/>
      <c r="BO95" s="870"/>
      <c r="BP95" s="571"/>
      <c r="BQ95" s="389"/>
      <c r="BR95" s="877"/>
      <c r="BS95" s="338"/>
      <c r="BT95" s="675"/>
      <c r="BU95" s="675"/>
      <c r="BV95" s="1240"/>
      <c r="BW95" s="870"/>
      <c r="BX95" s="571"/>
      <c r="BY95" s="389"/>
      <c r="BZ95" s="870"/>
      <c r="CA95" s="571"/>
      <c r="CB95" s="389"/>
      <c r="CC95" s="877"/>
      <c r="CD95" s="338"/>
      <c r="CE95" s="675"/>
      <c r="CF95" s="675"/>
      <c r="CG95" s="1240"/>
      <c r="CH95" s="870"/>
      <c r="CI95" s="571"/>
      <c r="CJ95" s="389"/>
      <c r="CK95" s="870"/>
      <c r="CL95" s="571"/>
      <c r="CM95" s="389"/>
      <c r="CN95" s="877"/>
      <c r="CO95" s="338"/>
    </row>
    <row r="96" spans="1:93" s="171" customFormat="1" ht="21" customHeight="1">
      <c r="A96" s="171">
        <v>22</v>
      </c>
      <c r="C96" s="352"/>
      <c r="D96" s="427" t="s">
        <v>580</v>
      </c>
      <c r="E96" s="567"/>
      <c r="F96" s="678"/>
      <c r="G96" s="679"/>
      <c r="H96" s="680"/>
      <c r="I96" s="428"/>
      <c r="J96" s="429"/>
      <c r="K96" s="429"/>
      <c r="L96" s="428"/>
      <c r="M96" s="429"/>
      <c r="N96" s="429"/>
      <c r="O96" s="429"/>
      <c r="P96" s="826"/>
      <c r="Q96" s="678"/>
      <c r="R96" s="679"/>
      <c r="S96" s="680"/>
      <c r="T96" s="428"/>
      <c r="U96" s="429"/>
      <c r="V96" s="429"/>
      <c r="W96" s="428"/>
      <c r="X96" s="429"/>
      <c r="Y96" s="429"/>
      <c r="Z96" s="428"/>
      <c r="AA96" s="826"/>
      <c r="AB96" s="678"/>
      <c r="AC96" s="679"/>
      <c r="AD96" s="680"/>
      <c r="AE96" s="430"/>
      <c r="AF96" s="429"/>
      <c r="AG96" s="429"/>
      <c r="AH96" s="430"/>
      <c r="AI96" s="429"/>
      <c r="AJ96" s="429"/>
      <c r="AK96" s="431"/>
      <c r="AL96" s="1030"/>
      <c r="AM96" s="679"/>
      <c r="AN96" s="679"/>
      <c r="AO96" s="680"/>
      <c r="AP96" s="430"/>
      <c r="AQ96" s="429"/>
      <c r="AR96" s="431"/>
      <c r="AS96" s="430"/>
      <c r="AT96" s="429"/>
      <c r="AU96" s="431"/>
      <c r="AV96" s="431"/>
      <c r="AW96" s="875"/>
      <c r="AX96" s="679"/>
      <c r="AY96" s="679"/>
      <c r="AZ96" s="1241"/>
      <c r="BA96" s="430"/>
      <c r="BB96" s="429"/>
      <c r="BC96" s="431"/>
      <c r="BD96" s="430"/>
      <c r="BE96" s="429"/>
      <c r="BF96" s="431"/>
      <c r="BG96" s="431"/>
      <c r="BH96" s="875"/>
      <c r="BI96" s="679"/>
      <c r="BJ96" s="679"/>
      <c r="BK96" s="680"/>
      <c r="BL96" s="430"/>
      <c r="BM96" s="429"/>
      <c r="BN96" s="431"/>
      <c r="BO96" s="430"/>
      <c r="BP96" s="429"/>
      <c r="BQ96" s="431"/>
      <c r="BR96" s="431"/>
      <c r="BS96" s="875"/>
      <c r="BT96" s="679"/>
      <c r="BU96" s="679"/>
      <c r="BV96" s="1241"/>
      <c r="BW96" s="430"/>
      <c r="BX96" s="429"/>
      <c r="BY96" s="431"/>
      <c r="BZ96" s="430"/>
      <c r="CA96" s="429"/>
      <c r="CB96" s="431"/>
      <c r="CC96" s="431"/>
      <c r="CD96" s="875"/>
      <c r="CE96" s="679"/>
      <c r="CF96" s="679"/>
      <c r="CG96" s="1241"/>
      <c r="CH96" s="430"/>
      <c r="CI96" s="429"/>
      <c r="CJ96" s="431"/>
      <c r="CK96" s="430"/>
      <c r="CL96" s="429"/>
      <c r="CM96" s="431"/>
      <c r="CN96" s="431"/>
      <c r="CO96" s="875"/>
    </row>
    <row r="97" spans="1:93" s="171" customFormat="1" ht="21" customHeight="1">
      <c r="A97" s="171">
        <v>23</v>
      </c>
      <c r="C97" s="351" t="s">
        <v>546</v>
      </c>
      <c r="D97" s="175" t="s">
        <v>521</v>
      </c>
      <c r="E97" s="565"/>
      <c r="F97" s="674"/>
      <c r="G97" s="675"/>
      <c r="H97" s="676"/>
      <c r="I97" s="564"/>
      <c r="J97" s="571"/>
      <c r="K97" s="258"/>
      <c r="L97" s="564"/>
      <c r="M97" s="571"/>
      <c r="N97" s="258"/>
      <c r="O97" s="564"/>
      <c r="P97" s="338"/>
      <c r="Q97" s="674"/>
      <c r="R97" s="675"/>
      <c r="S97" s="676"/>
      <c r="T97" s="564"/>
      <c r="U97" s="571"/>
      <c r="V97" s="258"/>
      <c r="W97" s="564"/>
      <c r="X97" s="571"/>
      <c r="Y97" s="258"/>
      <c r="Z97" s="571"/>
      <c r="AA97" s="338"/>
      <c r="AB97" s="674"/>
      <c r="AC97" s="675"/>
      <c r="AD97" s="676"/>
      <c r="AE97" s="870"/>
      <c r="AF97" s="571"/>
      <c r="AG97" s="258"/>
      <c r="AH97" s="870"/>
      <c r="AI97" s="571"/>
      <c r="AJ97" s="258"/>
      <c r="AK97" s="877"/>
      <c r="AL97" s="365"/>
      <c r="AM97" s="675"/>
      <c r="AN97" s="675"/>
      <c r="AO97" s="676"/>
      <c r="AP97" s="870"/>
      <c r="AQ97" s="571"/>
      <c r="AR97" s="389"/>
      <c r="AS97" s="870"/>
      <c r="AT97" s="571"/>
      <c r="AU97" s="389"/>
      <c r="AV97" s="877"/>
      <c r="AW97" s="338"/>
      <c r="AX97" s="675"/>
      <c r="AY97" s="675"/>
      <c r="AZ97" s="1239"/>
      <c r="BA97" s="870"/>
      <c r="BB97" s="571"/>
      <c r="BC97" s="389"/>
      <c r="BD97" s="870"/>
      <c r="BE97" s="571"/>
      <c r="BF97" s="389"/>
      <c r="BG97" s="877"/>
      <c r="BH97" s="338"/>
      <c r="BI97" s="675"/>
      <c r="BJ97" s="675"/>
      <c r="BK97" s="676"/>
      <c r="BL97" s="870"/>
      <c r="BM97" s="571"/>
      <c r="BN97" s="389"/>
      <c r="BO97" s="870"/>
      <c r="BP97" s="571"/>
      <c r="BQ97" s="389"/>
      <c r="BR97" s="877"/>
      <c r="BS97" s="338"/>
      <c r="BT97" s="675"/>
      <c r="BU97" s="675"/>
      <c r="BV97" s="1239"/>
      <c r="BW97" s="870"/>
      <c r="BX97" s="571"/>
      <c r="BY97" s="389"/>
      <c r="BZ97" s="870"/>
      <c r="CA97" s="571"/>
      <c r="CB97" s="389"/>
      <c r="CC97" s="877"/>
      <c r="CD97" s="338"/>
      <c r="CE97" s="675"/>
      <c r="CF97" s="675"/>
      <c r="CG97" s="1239"/>
      <c r="CH97" s="870"/>
      <c r="CI97" s="571"/>
      <c r="CJ97" s="389"/>
      <c r="CK97" s="870"/>
      <c r="CL97" s="571"/>
      <c r="CM97" s="389"/>
      <c r="CN97" s="877"/>
      <c r="CO97" s="338"/>
    </row>
    <row r="98" spans="1:93" s="171" customFormat="1" ht="21" customHeight="1">
      <c r="A98" s="171">
        <v>23</v>
      </c>
      <c r="C98" s="178"/>
      <c r="D98" s="162" t="s">
        <v>557</v>
      </c>
      <c r="E98" s="566"/>
      <c r="F98" s="674"/>
      <c r="G98" s="675"/>
      <c r="H98" s="677"/>
      <c r="I98" s="564"/>
      <c r="J98" s="571"/>
      <c r="K98" s="258"/>
      <c r="L98" s="564"/>
      <c r="M98" s="571"/>
      <c r="N98" s="258"/>
      <c r="O98" s="564"/>
      <c r="P98" s="338"/>
      <c r="Q98" s="674"/>
      <c r="R98" s="675"/>
      <c r="S98" s="677"/>
      <c r="T98" s="564"/>
      <c r="U98" s="571"/>
      <c r="V98" s="258"/>
      <c r="W98" s="564"/>
      <c r="X98" s="571"/>
      <c r="Y98" s="258"/>
      <c r="Z98" s="571"/>
      <c r="AA98" s="338"/>
      <c r="AB98" s="674"/>
      <c r="AC98" s="675"/>
      <c r="AD98" s="677"/>
      <c r="AE98" s="870"/>
      <c r="AF98" s="571"/>
      <c r="AG98" s="258"/>
      <c r="AH98" s="870"/>
      <c r="AI98" s="571"/>
      <c r="AJ98" s="258"/>
      <c r="AK98" s="877"/>
      <c r="AL98" s="365"/>
      <c r="AM98" s="675"/>
      <c r="AN98" s="675"/>
      <c r="AO98" s="677"/>
      <c r="AP98" s="870"/>
      <c r="AQ98" s="571"/>
      <c r="AR98" s="389"/>
      <c r="AS98" s="870"/>
      <c r="AT98" s="571"/>
      <c r="AU98" s="389"/>
      <c r="AV98" s="877"/>
      <c r="AW98" s="338"/>
      <c r="AX98" s="675"/>
      <c r="AY98" s="675"/>
      <c r="AZ98" s="1240"/>
      <c r="BA98" s="870"/>
      <c r="BB98" s="571"/>
      <c r="BC98" s="389"/>
      <c r="BD98" s="870"/>
      <c r="BE98" s="571"/>
      <c r="BF98" s="389"/>
      <c r="BG98" s="877"/>
      <c r="BH98" s="338"/>
      <c r="BI98" s="675"/>
      <c r="BJ98" s="675"/>
      <c r="BK98" s="677"/>
      <c r="BL98" s="870"/>
      <c r="BM98" s="571"/>
      <c r="BN98" s="389"/>
      <c r="BO98" s="870"/>
      <c r="BP98" s="571"/>
      <c r="BQ98" s="389"/>
      <c r="BR98" s="877"/>
      <c r="BS98" s="338"/>
      <c r="BT98" s="675"/>
      <c r="BU98" s="675"/>
      <c r="BV98" s="1240"/>
      <c r="BW98" s="870"/>
      <c r="BX98" s="571"/>
      <c r="BY98" s="389"/>
      <c r="BZ98" s="870"/>
      <c r="CA98" s="571"/>
      <c r="CB98" s="389"/>
      <c r="CC98" s="877"/>
      <c r="CD98" s="338"/>
      <c r="CE98" s="675"/>
      <c r="CF98" s="675"/>
      <c r="CG98" s="1240"/>
      <c r="CH98" s="870"/>
      <c r="CI98" s="571"/>
      <c r="CJ98" s="389"/>
      <c r="CK98" s="870"/>
      <c r="CL98" s="571"/>
      <c r="CM98" s="389"/>
      <c r="CN98" s="877"/>
      <c r="CO98" s="338"/>
    </row>
    <row r="99" spans="1:93" s="171" customFormat="1" ht="21" customHeight="1">
      <c r="A99" s="171">
        <v>23</v>
      </c>
      <c r="C99" s="178"/>
      <c r="D99" s="177" t="s">
        <v>558</v>
      </c>
      <c r="E99" s="566"/>
      <c r="F99" s="674"/>
      <c r="G99" s="675"/>
      <c r="H99" s="677"/>
      <c r="I99" s="564"/>
      <c r="J99" s="571"/>
      <c r="K99" s="258"/>
      <c r="L99" s="564"/>
      <c r="M99" s="571"/>
      <c r="N99" s="258"/>
      <c r="O99" s="564"/>
      <c r="P99" s="338"/>
      <c r="Q99" s="674"/>
      <c r="R99" s="675"/>
      <c r="S99" s="677"/>
      <c r="T99" s="564"/>
      <c r="U99" s="571"/>
      <c r="V99" s="258"/>
      <c r="W99" s="564"/>
      <c r="X99" s="571"/>
      <c r="Y99" s="258"/>
      <c r="Z99" s="571"/>
      <c r="AA99" s="338"/>
      <c r="AB99" s="674"/>
      <c r="AC99" s="675"/>
      <c r="AD99" s="677"/>
      <c r="AE99" s="870"/>
      <c r="AF99" s="571"/>
      <c r="AG99" s="258"/>
      <c r="AH99" s="870"/>
      <c r="AI99" s="571"/>
      <c r="AJ99" s="258"/>
      <c r="AK99" s="877"/>
      <c r="AL99" s="365"/>
      <c r="AM99" s="675"/>
      <c r="AN99" s="675"/>
      <c r="AO99" s="677"/>
      <c r="AP99" s="870"/>
      <c r="AQ99" s="571"/>
      <c r="AR99" s="389"/>
      <c r="AS99" s="870"/>
      <c r="AT99" s="571"/>
      <c r="AU99" s="389"/>
      <c r="AV99" s="877"/>
      <c r="AW99" s="338"/>
      <c r="AX99" s="675"/>
      <c r="AY99" s="675"/>
      <c r="AZ99" s="1240"/>
      <c r="BA99" s="870"/>
      <c r="BB99" s="571"/>
      <c r="BC99" s="389"/>
      <c r="BD99" s="870"/>
      <c r="BE99" s="571"/>
      <c r="BF99" s="389"/>
      <c r="BG99" s="877"/>
      <c r="BH99" s="338"/>
      <c r="BI99" s="675"/>
      <c r="BJ99" s="675"/>
      <c r="BK99" s="677"/>
      <c r="BL99" s="870"/>
      <c r="BM99" s="571"/>
      <c r="BN99" s="389"/>
      <c r="BO99" s="870"/>
      <c r="BP99" s="571"/>
      <c r="BQ99" s="389"/>
      <c r="BR99" s="877"/>
      <c r="BS99" s="338"/>
      <c r="BT99" s="675"/>
      <c r="BU99" s="675"/>
      <c r="BV99" s="1240"/>
      <c r="BW99" s="870"/>
      <c r="BX99" s="571"/>
      <c r="BY99" s="389"/>
      <c r="BZ99" s="870"/>
      <c r="CA99" s="571"/>
      <c r="CB99" s="389"/>
      <c r="CC99" s="877"/>
      <c r="CD99" s="338"/>
      <c r="CE99" s="675"/>
      <c r="CF99" s="675"/>
      <c r="CG99" s="1240"/>
      <c r="CH99" s="870"/>
      <c r="CI99" s="571"/>
      <c r="CJ99" s="389"/>
      <c r="CK99" s="870"/>
      <c r="CL99" s="571"/>
      <c r="CM99" s="389"/>
      <c r="CN99" s="877"/>
      <c r="CO99" s="338"/>
    </row>
    <row r="100" spans="1:93" s="171" customFormat="1" ht="21" customHeight="1">
      <c r="A100" s="171">
        <v>23</v>
      </c>
      <c r="C100" s="352"/>
      <c r="D100" s="427" t="s">
        <v>580</v>
      </c>
      <c r="E100" s="567"/>
      <c r="F100" s="678"/>
      <c r="G100" s="679"/>
      <c r="H100" s="680"/>
      <c r="I100" s="428"/>
      <c r="J100" s="429"/>
      <c r="K100" s="429"/>
      <c r="L100" s="428"/>
      <c r="M100" s="429"/>
      <c r="N100" s="429"/>
      <c r="O100" s="429"/>
      <c r="P100" s="826"/>
      <c r="Q100" s="678"/>
      <c r="R100" s="679"/>
      <c r="S100" s="680"/>
      <c r="T100" s="428"/>
      <c r="U100" s="429"/>
      <c r="V100" s="429"/>
      <c r="W100" s="428"/>
      <c r="X100" s="429"/>
      <c r="Y100" s="429"/>
      <c r="Z100" s="428"/>
      <c r="AA100" s="826"/>
      <c r="AB100" s="678"/>
      <c r="AC100" s="679"/>
      <c r="AD100" s="680"/>
      <c r="AE100" s="430"/>
      <c r="AF100" s="429"/>
      <c r="AG100" s="429"/>
      <c r="AH100" s="430"/>
      <c r="AI100" s="429"/>
      <c r="AJ100" s="429"/>
      <c r="AK100" s="431"/>
      <c r="AL100" s="1030"/>
      <c r="AM100" s="679"/>
      <c r="AN100" s="679"/>
      <c r="AO100" s="680"/>
      <c r="AP100" s="430"/>
      <c r="AQ100" s="429"/>
      <c r="AR100" s="431"/>
      <c r="AS100" s="430"/>
      <c r="AT100" s="429"/>
      <c r="AU100" s="431"/>
      <c r="AV100" s="431"/>
      <c r="AW100" s="875"/>
      <c r="AX100" s="679"/>
      <c r="AY100" s="679"/>
      <c r="AZ100" s="1241"/>
      <c r="BA100" s="430"/>
      <c r="BB100" s="429"/>
      <c r="BC100" s="431"/>
      <c r="BD100" s="430"/>
      <c r="BE100" s="429"/>
      <c r="BF100" s="431"/>
      <c r="BG100" s="431"/>
      <c r="BH100" s="875"/>
      <c r="BI100" s="679"/>
      <c r="BJ100" s="679"/>
      <c r="BK100" s="680"/>
      <c r="BL100" s="430"/>
      <c r="BM100" s="429"/>
      <c r="BN100" s="431"/>
      <c r="BO100" s="430"/>
      <c r="BP100" s="429"/>
      <c r="BQ100" s="431"/>
      <c r="BR100" s="431"/>
      <c r="BS100" s="875"/>
      <c r="BT100" s="679"/>
      <c r="BU100" s="679"/>
      <c r="BV100" s="1241"/>
      <c r="BW100" s="430"/>
      <c r="BX100" s="429"/>
      <c r="BY100" s="431"/>
      <c r="BZ100" s="430"/>
      <c r="CA100" s="429"/>
      <c r="CB100" s="431"/>
      <c r="CC100" s="431"/>
      <c r="CD100" s="875"/>
      <c r="CE100" s="679"/>
      <c r="CF100" s="679"/>
      <c r="CG100" s="1241"/>
      <c r="CH100" s="430"/>
      <c r="CI100" s="429"/>
      <c r="CJ100" s="431"/>
      <c r="CK100" s="430"/>
      <c r="CL100" s="429"/>
      <c r="CM100" s="431"/>
      <c r="CN100" s="431"/>
      <c r="CO100" s="875"/>
    </row>
    <row r="101" spans="1:93" s="171" customFormat="1" ht="21" customHeight="1">
      <c r="A101" s="171">
        <v>24</v>
      </c>
      <c r="C101" s="848" t="s">
        <v>547</v>
      </c>
      <c r="D101" s="175" t="s">
        <v>521</v>
      </c>
      <c r="E101" s="565"/>
      <c r="F101" s="674"/>
      <c r="G101" s="675"/>
      <c r="H101" s="676"/>
      <c r="I101" s="564"/>
      <c r="J101" s="571"/>
      <c r="K101" s="258"/>
      <c r="L101" s="564"/>
      <c r="M101" s="571"/>
      <c r="N101" s="258"/>
      <c r="O101" s="564"/>
      <c r="P101" s="338"/>
      <c r="Q101" s="674"/>
      <c r="R101" s="675"/>
      <c r="S101" s="676"/>
      <c r="T101" s="564"/>
      <c r="U101" s="571"/>
      <c r="V101" s="258"/>
      <c r="W101" s="564"/>
      <c r="X101" s="571"/>
      <c r="Y101" s="258"/>
      <c r="Z101" s="571"/>
      <c r="AA101" s="338"/>
      <c r="AB101" s="674"/>
      <c r="AC101" s="675"/>
      <c r="AD101" s="676"/>
      <c r="AE101" s="870"/>
      <c r="AF101" s="571"/>
      <c r="AG101" s="258"/>
      <c r="AH101" s="870"/>
      <c r="AI101" s="571"/>
      <c r="AJ101" s="258"/>
      <c r="AK101" s="877"/>
      <c r="AL101" s="365"/>
      <c r="AM101" s="675"/>
      <c r="AN101" s="675"/>
      <c r="AO101" s="676"/>
      <c r="AP101" s="870"/>
      <c r="AQ101" s="571"/>
      <c r="AR101" s="389"/>
      <c r="AS101" s="870"/>
      <c r="AT101" s="571"/>
      <c r="AU101" s="389"/>
      <c r="AV101" s="877"/>
      <c r="AW101" s="338"/>
      <c r="AX101" s="675"/>
      <c r="AY101" s="675"/>
      <c r="AZ101" s="1239"/>
      <c r="BA101" s="870"/>
      <c r="BB101" s="571"/>
      <c r="BC101" s="389"/>
      <c r="BD101" s="870"/>
      <c r="BE101" s="571"/>
      <c r="BF101" s="389"/>
      <c r="BG101" s="877"/>
      <c r="BH101" s="338"/>
      <c r="BI101" s="675"/>
      <c r="BJ101" s="675"/>
      <c r="BK101" s="676"/>
      <c r="BL101" s="870"/>
      <c r="BM101" s="571"/>
      <c r="BN101" s="389"/>
      <c r="BO101" s="870"/>
      <c r="BP101" s="571"/>
      <c r="BQ101" s="389"/>
      <c r="BR101" s="877"/>
      <c r="BS101" s="338"/>
      <c r="BT101" s="675"/>
      <c r="BU101" s="675"/>
      <c r="BV101" s="1239"/>
      <c r="BW101" s="870"/>
      <c r="BX101" s="571"/>
      <c r="BY101" s="389"/>
      <c r="BZ101" s="870"/>
      <c r="CA101" s="571"/>
      <c r="CB101" s="389"/>
      <c r="CC101" s="877"/>
      <c r="CD101" s="338"/>
      <c r="CE101" s="675"/>
      <c r="CF101" s="675"/>
      <c r="CG101" s="1239"/>
      <c r="CH101" s="870"/>
      <c r="CI101" s="571"/>
      <c r="CJ101" s="389"/>
      <c r="CK101" s="870"/>
      <c r="CL101" s="571"/>
      <c r="CM101" s="389"/>
      <c r="CN101" s="877"/>
      <c r="CO101" s="338"/>
    </row>
    <row r="102" spans="1:93" s="171" customFormat="1" ht="21" customHeight="1">
      <c r="A102" s="171">
        <v>24</v>
      </c>
      <c r="C102" s="178"/>
      <c r="D102" s="162" t="s">
        <v>557</v>
      </c>
      <c r="E102" s="566"/>
      <c r="F102" s="674"/>
      <c r="G102" s="675"/>
      <c r="H102" s="677"/>
      <c r="I102" s="564"/>
      <c r="J102" s="571"/>
      <c r="K102" s="258"/>
      <c r="L102" s="564"/>
      <c r="M102" s="571"/>
      <c r="N102" s="258"/>
      <c r="O102" s="564"/>
      <c r="P102" s="338"/>
      <c r="Q102" s="674"/>
      <c r="R102" s="675"/>
      <c r="S102" s="677"/>
      <c r="T102" s="564"/>
      <c r="U102" s="571"/>
      <c r="V102" s="258"/>
      <c r="W102" s="564"/>
      <c r="X102" s="571"/>
      <c r="Y102" s="258"/>
      <c r="Z102" s="571"/>
      <c r="AA102" s="338"/>
      <c r="AB102" s="674"/>
      <c r="AC102" s="675"/>
      <c r="AD102" s="677"/>
      <c r="AE102" s="870"/>
      <c r="AF102" s="571"/>
      <c r="AG102" s="258"/>
      <c r="AH102" s="870"/>
      <c r="AI102" s="571"/>
      <c r="AJ102" s="258"/>
      <c r="AK102" s="877"/>
      <c r="AL102" s="365"/>
      <c r="AM102" s="675"/>
      <c r="AN102" s="675"/>
      <c r="AO102" s="677"/>
      <c r="AP102" s="870"/>
      <c r="AQ102" s="571"/>
      <c r="AR102" s="389"/>
      <c r="AS102" s="870"/>
      <c r="AT102" s="571"/>
      <c r="AU102" s="389"/>
      <c r="AV102" s="877"/>
      <c r="AW102" s="338"/>
      <c r="AX102" s="675"/>
      <c r="AY102" s="675"/>
      <c r="AZ102" s="1240"/>
      <c r="BA102" s="870"/>
      <c r="BB102" s="571"/>
      <c r="BC102" s="389"/>
      <c r="BD102" s="870"/>
      <c r="BE102" s="571"/>
      <c r="BF102" s="389"/>
      <c r="BG102" s="877"/>
      <c r="BH102" s="338"/>
      <c r="BI102" s="675"/>
      <c r="BJ102" s="675"/>
      <c r="BK102" s="677"/>
      <c r="BL102" s="870"/>
      <c r="BM102" s="571"/>
      <c r="BN102" s="389"/>
      <c r="BO102" s="870"/>
      <c r="BP102" s="571"/>
      <c r="BQ102" s="389"/>
      <c r="BR102" s="877"/>
      <c r="BS102" s="338"/>
      <c r="BT102" s="675"/>
      <c r="BU102" s="675"/>
      <c r="BV102" s="1240"/>
      <c r="BW102" s="870"/>
      <c r="BX102" s="571"/>
      <c r="BY102" s="389"/>
      <c r="BZ102" s="870"/>
      <c r="CA102" s="571"/>
      <c r="CB102" s="389"/>
      <c r="CC102" s="877"/>
      <c r="CD102" s="338"/>
      <c r="CE102" s="675"/>
      <c r="CF102" s="675"/>
      <c r="CG102" s="1240"/>
      <c r="CH102" s="870"/>
      <c r="CI102" s="571"/>
      <c r="CJ102" s="389"/>
      <c r="CK102" s="870"/>
      <c r="CL102" s="571"/>
      <c r="CM102" s="389"/>
      <c r="CN102" s="877"/>
      <c r="CO102" s="338"/>
    </row>
    <row r="103" spans="1:93" s="171" customFormat="1" ht="21" customHeight="1">
      <c r="A103" s="171">
        <v>24</v>
      </c>
      <c r="C103" s="178"/>
      <c r="D103" s="177" t="s">
        <v>558</v>
      </c>
      <c r="E103" s="566"/>
      <c r="F103" s="674"/>
      <c r="G103" s="675"/>
      <c r="H103" s="677"/>
      <c r="I103" s="564"/>
      <c r="J103" s="571"/>
      <c r="K103" s="258"/>
      <c r="L103" s="564"/>
      <c r="M103" s="571"/>
      <c r="N103" s="258"/>
      <c r="O103" s="564"/>
      <c r="P103" s="338"/>
      <c r="Q103" s="674"/>
      <c r="R103" s="675"/>
      <c r="S103" s="677"/>
      <c r="T103" s="564"/>
      <c r="U103" s="571"/>
      <c r="V103" s="258"/>
      <c r="W103" s="564"/>
      <c r="X103" s="571"/>
      <c r="Y103" s="258"/>
      <c r="Z103" s="571"/>
      <c r="AA103" s="338"/>
      <c r="AB103" s="674"/>
      <c r="AC103" s="675"/>
      <c r="AD103" s="677"/>
      <c r="AE103" s="870"/>
      <c r="AF103" s="571"/>
      <c r="AG103" s="258"/>
      <c r="AH103" s="870"/>
      <c r="AI103" s="571"/>
      <c r="AJ103" s="258"/>
      <c r="AK103" s="877"/>
      <c r="AL103" s="365"/>
      <c r="AM103" s="675"/>
      <c r="AN103" s="675"/>
      <c r="AO103" s="677"/>
      <c r="AP103" s="870"/>
      <c r="AQ103" s="571"/>
      <c r="AR103" s="389"/>
      <c r="AS103" s="870"/>
      <c r="AT103" s="571"/>
      <c r="AU103" s="389"/>
      <c r="AV103" s="877"/>
      <c r="AW103" s="338"/>
      <c r="AX103" s="675"/>
      <c r="AY103" s="675"/>
      <c r="AZ103" s="1240"/>
      <c r="BA103" s="870"/>
      <c r="BB103" s="571"/>
      <c r="BC103" s="389"/>
      <c r="BD103" s="870"/>
      <c r="BE103" s="571"/>
      <c r="BF103" s="389"/>
      <c r="BG103" s="877"/>
      <c r="BH103" s="338"/>
      <c r="BI103" s="675"/>
      <c r="BJ103" s="675"/>
      <c r="BK103" s="677"/>
      <c r="BL103" s="870"/>
      <c r="BM103" s="571"/>
      <c r="BN103" s="389"/>
      <c r="BO103" s="870"/>
      <c r="BP103" s="571"/>
      <c r="BQ103" s="389"/>
      <c r="BR103" s="877"/>
      <c r="BS103" s="338"/>
      <c r="BT103" s="675"/>
      <c r="BU103" s="675"/>
      <c r="BV103" s="1240"/>
      <c r="BW103" s="870"/>
      <c r="BX103" s="571"/>
      <c r="BY103" s="389"/>
      <c r="BZ103" s="870"/>
      <c r="CA103" s="571"/>
      <c r="CB103" s="389"/>
      <c r="CC103" s="877"/>
      <c r="CD103" s="338"/>
      <c r="CE103" s="675"/>
      <c r="CF103" s="675"/>
      <c r="CG103" s="1240"/>
      <c r="CH103" s="870"/>
      <c r="CI103" s="571"/>
      <c r="CJ103" s="389"/>
      <c r="CK103" s="870"/>
      <c r="CL103" s="571"/>
      <c r="CM103" s="389"/>
      <c r="CN103" s="877"/>
      <c r="CO103" s="338"/>
    </row>
    <row r="104" spans="1:93" s="171" customFormat="1" ht="21" customHeight="1">
      <c r="A104" s="171">
        <v>24</v>
      </c>
      <c r="C104" s="352"/>
      <c r="D104" s="427" t="s">
        <v>580</v>
      </c>
      <c r="E104" s="567"/>
      <c r="F104" s="678"/>
      <c r="G104" s="679"/>
      <c r="H104" s="680"/>
      <c r="I104" s="428"/>
      <c r="J104" s="429"/>
      <c r="K104" s="429"/>
      <c r="L104" s="428"/>
      <c r="M104" s="429"/>
      <c r="N104" s="429"/>
      <c r="O104" s="429"/>
      <c r="P104" s="826"/>
      <c r="Q104" s="678"/>
      <c r="R104" s="679"/>
      <c r="S104" s="680"/>
      <c r="T104" s="428"/>
      <c r="U104" s="429"/>
      <c r="V104" s="429"/>
      <c r="W104" s="428"/>
      <c r="X104" s="429"/>
      <c r="Y104" s="429"/>
      <c r="Z104" s="428"/>
      <c r="AA104" s="826"/>
      <c r="AB104" s="678"/>
      <c r="AC104" s="679"/>
      <c r="AD104" s="680"/>
      <c r="AE104" s="430"/>
      <c r="AF104" s="429"/>
      <c r="AG104" s="429"/>
      <c r="AH104" s="430"/>
      <c r="AI104" s="429"/>
      <c r="AJ104" s="429"/>
      <c r="AK104" s="431"/>
      <c r="AL104" s="1030"/>
      <c r="AM104" s="679"/>
      <c r="AN104" s="679"/>
      <c r="AO104" s="680"/>
      <c r="AP104" s="430"/>
      <c r="AQ104" s="429"/>
      <c r="AR104" s="431"/>
      <c r="AS104" s="430"/>
      <c r="AT104" s="429"/>
      <c r="AU104" s="431"/>
      <c r="AV104" s="431"/>
      <c r="AW104" s="875"/>
      <c r="AX104" s="679"/>
      <c r="AY104" s="679"/>
      <c r="AZ104" s="1241"/>
      <c r="BA104" s="430"/>
      <c r="BB104" s="429"/>
      <c r="BC104" s="431"/>
      <c r="BD104" s="430"/>
      <c r="BE104" s="429"/>
      <c r="BF104" s="431"/>
      <c r="BG104" s="431"/>
      <c r="BH104" s="875"/>
      <c r="BI104" s="679"/>
      <c r="BJ104" s="679"/>
      <c r="BK104" s="680"/>
      <c r="BL104" s="430"/>
      <c r="BM104" s="429"/>
      <c r="BN104" s="431"/>
      <c r="BO104" s="430"/>
      <c r="BP104" s="429"/>
      <c r="BQ104" s="431"/>
      <c r="BR104" s="431"/>
      <c r="BS104" s="875"/>
      <c r="BT104" s="679"/>
      <c r="BU104" s="679"/>
      <c r="BV104" s="1241"/>
      <c r="BW104" s="430"/>
      <c r="BX104" s="429"/>
      <c r="BY104" s="431"/>
      <c r="BZ104" s="430"/>
      <c r="CA104" s="429"/>
      <c r="CB104" s="431"/>
      <c r="CC104" s="431"/>
      <c r="CD104" s="875"/>
      <c r="CE104" s="679"/>
      <c r="CF104" s="679"/>
      <c r="CG104" s="1241"/>
      <c r="CH104" s="430"/>
      <c r="CI104" s="429"/>
      <c r="CJ104" s="431"/>
      <c r="CK104" s="430"/>
      <c r="CL104" s="429"/>
      <c r="CM104" s="431"/>
      <c r="CN104" s="431"/>
      <c r="CO104" s="875"/>
    </row>
    <row r="105" spans="1:93" s="171" customFormat="1" ht="21" customHeight="1">
      <c r="A105" s="171">
        <v>25</v>
      </c>
      <c r="C105" s="351" t="s">
        <v>548</v>
      </c>
      <c r="D105" s="175" t="s">
        <v>521</v>
      </c>
      <c r="E105" s="565"/>
      <c r="F105" s="674"/>
      <c r="G105" s="675"/>
      <c r="H105" s="676"/>
      <c r="I105" s="564"/>
      <c r="J105" s="571"/>
      <c r="K105" s="258"/>
      <c r="L105" s="564"/>
      <c r="M105" s="571"/>
      <c r="N105" s="258"/>
      <c r="O105" s="564"/>
      <c r="P105" s="338"/>
      <c r="Q105" s="674"/>
      <c r="R105" s="675"/>
      <c r="S105" s="676"/>
      <c r="T105" s="564"/>
      <c r="U105" s="571"/>
      <c r="V105" s="258"/>
      <c r="W105" s="564"/>
      <c r="X105" s="571"/>
      <c r="Y105" s="258"/>
      <c r="Z105" s="571"/>
      <c r="AA105" s="338"/>
      <c r="AB105" s="674"/>
      <c r="AC105" s="675"/>
      <c r="AD105" s="676"/>
      <c r="AE105" s="870"/>
      <c r="AF105" s="571"/>
      <c r="AG105" s="258"/>
      <c r="AH105" s="870"/>
      <c r="AI105" s="571"/>
      <c r="AJ105" s="258"/>
      <c r="AK105" s="877"/>
      <c r="AL105" s="365"/>
      <c r="AM105" s="675"/>
      <c r="AN105" s="675"/>
      <c r="AO105" s="676"/>
      <c r="AP105" s="870"/>
      <c r="AQ105" s="571"/>
      <c r="AR105" s="389"/>
      <c r="AS105" s="870"/>
      <c r="AT105" s="571"/>
      <c r="AU105" s="389"/>
      <c r="AV105" s="877"/>
      <c r="AW105" s="338"/>
      <c r="AX105" s="675"/>
      <c r="AY105" s="675"/>
      <c r="AZ105" s="1239"/>
      <c r="BA105" s="870"/>
      <c r="BB105" s="571"/>
      <c r="BC105" s="389"/>
      <c r="BD105" s="870"/>
      <c r="BE105" s="571"/>
      <c r="BF105" s="389"/>
      <c r="BG105" s="877"/>
      <c r="BH105" s="338"/>
      <c r="BI105" s="675"/>
      <c r="BJ105" s="675"/>
      <c r="BK105" s="676"/>
      <c r="BL105" s="870"/>
      <c r="BM105" s="571"/>
      <c r="BN105" s="389"/>
      <c r="BO105" s="870"/>
      <c r="BP105" s="571"/>
      <c r="BQ105" s="389"/>
      <c r="BR105" s="877"/>
      <c r="BS105" s="338"/>
      <c r="BT105" s="675"/>
      <c r="BU105" s="675"/>
      <c r="BV105" s="1239"/>
      <c r="BW105" s="870"/>
      <c r="BX105" s="571"/>
      <c r="BY105" s="389"/>
      <c r="BZ105" s="870"/>
      <c r="CA105" s="571"/>
      <c r="CB105" s="389"/>
      <c r="CC105" s="877"/>
      <c r="CD105" s="338"/>
      <c r="CE105" s="675"/>
      <c r="CF105" s="675"/>
      <c r="CG105" s="1239"/>
      <c r="CH105" s="870"/>
      <c r="CI105" s="571"/>
      <c r="CJ105" s="389"/>
      <c r="CK105" s="870"/>
      <c r="CL105" s="571"/>
      <c r="CM105" s="389"/>
      <c r="CN105" s="877"/>
      <c r="CO105" s="338"/>
    </row>
    <row r="106" spans="1:93" s="171" customFormat="1" ht="21" customHeight="1">
      <c r="A106" s="171">
        <v>25</v>
      </c>
      <c r="C106" s="178"/>
      <c r="D106" s="162" t="s">
        <v>557</v>
      </c>
      <c r="E106" s="566"/>
      <c r="F106" s="674"/>
      <c r="G106" s="675"/>
      <c r="H106" s="677"/>
      <c r="I106" s="564"/>
      <c r="J106" s="571"/>
      <c r="K106" s="258"/>
      <c r="L106" s="564"/>
      <c r="M106" s="571"/>
      <c r="N106" s="258"/>
      <c r="O106" s="564"/>
      <c r="P106" s="338"/>
      <c r="Q106" s="674"/>
      <c r="R106" s="675"/>
      <c r="S106" s="677"/>
      <c r="T106" s="564"/>
      <c r="U106" s="571"/>
      <c r="V106" s="258"/>
      <c r="W106" s="564"/>
      <c r="X106" s="571"/>
      <c r="Y106" s="258"/>
      <c r="Z106" s="571"/>
      <c r="AA106" s="338"/>
      <c r="AB106" s="674"/>
      <c r="AC106" s="675"/>
      <c r="AD106" s="677"/>
      <c r="AE106" s="870"/>
      <c r="AF106" s="571"/>
      <c r="AG106" s="258"/>
      <c r="AH106" s="870"/>
      <c r="AI106" s="571"/>
      <c r="AJ106" s="258"/>
      <c r="AK106" s="877"/>
      <c r="AL106" s="365"/>
      <c r="AM106" s="675"/>
      <c r="AN106" s="675"/>
      <c r="AO106" s="677"/>
      <c r="AP106" s="870"/>
      <c r="AQ106" s="571"/>
      <c r="AR106" s="389"/>
      <c r="AS106" s="870"/>
      <c r="AT106" s="571"/>
      <c r="AU106" s="389"/>
      <c r="AV106" s="877"/>
      <c r="AW106" s="338"/>
      <c r="AX106" s="675"/>
      <c r="AY106" s="675"/>
      <c r="AZ106" s="1240"/>
      <c r="BA106" s="870"/>
      <c r="BB106" s="571"/>
      <c r="BC106" s="389"/>
      <c r="BD106" s="870"/>
      <c r="BE106" s="571"/>
      <c r="BF106" s="389"/>
      <c r="BG106" s="877"/>
      <c r="BH106" s="338"/>
      <c r="BI106" s="675"/>
      <c r="BJ106" s="675"/>
      <c r="BK106" s="677"/>
      <c r="BL106" s="870"/>
      <c r="BM106" s="571"/>
      <c r="BN106" s="389"/>
      <c r="BO106" s="870"/>
      <c r="BP106" s="571"/>
      <c r="BQ106" s="389"/>
      <c r="BR106" s="877"/>
      <c r="BS106" s="338"/>
      <c r="BT106" s="675"/>
      <c r="BU106" s="675"/>
      <c r="BV106" s="1240"/>
      <c r="BW106" s="870"/>
      <c r="BX106" s="571"/>
      <c r="BY106" s="389"/>
      <c r="BZ106" s="870"/>
      <c r="CA106" s="571"/>
      <c r="CB106" s="389"/>
      <c r="CC106" s="877"/>
      <c r="CD106" s="338"/>
      <c r="CE106" s="675"/>
      <c r="CF106" s="675"/>
      <c r="CG106" s="1240"/>
      <c r="CH106" s="870"/>
      <c r="CI106" s="571"/>
      <c r="CJ106" s="389"/>
      <c r="CK106" s="870"/>
      <c r="CL106" s="571"/>
      <c r="CM106" s="389"/>
      <c r="CN106" s="877"/>
      <c r="CO106" s="338"/>
    </row>
    <row r="107" spans="1:93" s="171" customFormat="1" ht="21" customHeight="1">
      <c r="A107" s="171">
        <v>25</v>
      </c>
      <c r="C107" s="178"/>
      <c r="D107" s="177" t="s">
        <v>558</v>
      </c>
      <c r="E107" s="566"/>
      <c r="F107" s="674"/>
      <c r="G107" s="675"/>
      <c r="H107" s="677"/>
      <c r="I107" s="564"/>
      <c r="J107" s="571"/>
      <c r="K107" s="258"/>
      <c r="L107" s="564"/>
      <c r="M107" s="571"/>
      <c r="N107" s="258"/>
      <c r="O107" s="564"/>
      <c r="P107" s="338"/>
      <c r="Q107" s="674"/>
      <c r="R107" s="675"/>
      <c r="S107" s="677"/>
      <c r="T107" s="564"/>
      <c r="U107" s="571"/>
      <c r="V107" s="258"/>
      <c r="W107" s="564"/>
      <c r="X107" s="571"/>
      <c r="Y107" s="258"/>
      <c r="Z107" s="571"/>
      <c r="AA107" s="338"/>
      <c r="AB107" s="674"/>
      <c r="AC107" s="675"/>
      <c r="AD107" s="677"/>
      <c r="AE107" s="870"/>
      <c r="AF107" s="571"/>
      <c r="AG107" s="258"/>
      <c r="AH107" s="870"/>
      <c r="AI107" s="571"/>
      <c r="AJ107" s="258"/>
      <c r="AK107" s="877"/>
      <c r="AL107" s="365"/>
      <c r="AM107" s="675"/>
      <c r="AN107" s="675"/>
      <c r="AO107" s="677"/>
      <c r="AP107" s="870"/>
      <c r="AQ107" s="571"/>
      <c r="AR107" s="389"/>
      <c r="AS107" s="870"/>
      <c r="AT107" s="571"/>
      <c r="AU107" s="389"/>
      <c r="AV107" s="877"/>
      <c r="AW107" s="338"/>
      <c r="AX107" s="675"/>
      <c r="AY107" s="675"/>
      <c r="AZ107" s="1240"/>
      <c r="BA107" s="870"/>
      <c r="BB107" s="571"/>
      <c r="BC107" s="389"/>
      <c r="BD107" s="870"/>
      <c r="BE107" s="571"/>
      <c r="BF107" s="389"/>
      <c r="BG107" s="877"/>
      <c r="BH107" s="338"/>
      <c r="BI107" s="675"/>
      <c r="BJ107" s="675"/>
      <c r="BK107" s="677"/>
      <c r="BL107" s="870"/>
      <c r="BM107" s="571"/>
      <c r="BN107" s="389"/>
      <c r="BO107" s="870"/>
      <c r="BP107" s="571"/>
      <c r="BQ107" s="389"/>
      <c r="BR107" s="877"/>
      <c r="BS107" s="338"/>
      <c r="BT107" s="675"/>
      <c r="BU107" s="675"/>
      <c r="BV107" s="1240"/>
      <c r="BW107" s="870"/>
      <c r="BX107" s="571"/>
      <c r="BY107" s="389"/>
      <c r="BZ107" s="870"/>
      <c r="CA107" s="571"/>
      <c r="CB107" s="389"/>
      <c r="CC107" s="877"/>
      <c r="CD107" s="338"/>
      <c r="CE107" s="675"/>
      <c r="CF107" s="675"/>
      <c r="CG107" s="1240"/>
      <c r="CH107" s="870"/>
      <c r="CI107" s="571"/>
      <c r="CJ107" s="389"/>
      <c r="CK107" s="870"/>
      <c r="CL107" s="571"/>
      <c r="CM107" s="389"/>
      <c r="CN107" s="877"/>
      <c r="CO107" s="338"/>
    </row>
    <row r="108" spans="1:93" s="171" customFormat="1" ht="21" customHeight="1">
      <c r="A108" s="171">
        <v>25</v>
      </c>
      <c r="C108" s="352"/>
      <c r="D108" s="427" t="s">
        <v>580</v>
      </c>
      <c r="E108" s="567"/>
      <c r="F108" s="678"/>
      <c r="G108" s="679"/>
      <c r="H108" s="680"/>
      <c r="I108" s="428"/>
      <c r="J108" s="429"/>
      <c r="K108" s="429"/>
      <c r="L108" s="428"/>
      <c r="M108" s="429"/>
      <c r="N108" s="429"/>
      <c r="O108" s="429"/>
      <c r="P108" s="826"/>
      <c r="Q108" s="678"/>
      <c r="R108" s="679"/>
      <c r="S108" s="680"/>
      <c r="T108" s="428"/>
      <c r="U108" s="429"/>
      <c r="V108" s="429"/>
      <c r="W108" s="428"/>
      <c r="X108" s="429"/>
      <c r="Y108" s="429"/>
      <c r="Z108" s="428"/>
      <c r="AA108" s="826"/>
      <c r="AB108" s="678"/>
      <c r="AC108" s="679"/>
      <c r="AD108" s="680"/>
      <c r="AE108" s="430"/>
      <c r="AF108" s="429"/>
      <c r="AG108" s="429"/>
      <c r="AH108" s="430"/>
      <c r="AI108" s="429"/>
      <c r="AJ108" s="429"/>
      <c r="AK108" s="431"/>
      <c r="AL108" s="1030"/>
      <c r="AM108" s="679"/>
      <c r="AN108" s="679"/>
      <c r="AO108" s="680"/>
      <c r="AP108" s="430"/>
      <c r="AQ108" s="429"/>
      <c r="AR108" s="431"/>
      <c r="AS108" s="430"/>
      <c r="AT108" s="429"/>
      <c r="AU108" s="431"/>
      <c r="AV108" s="431"/>
      <c r="AW108" s="875"/>
      <c r="AX108" s="679"/>
      <c r="AY108" s="679"/>
      <c r="AZ108" s="1241"/>
      <c r="BA108" s="430"/>
      <c r="BB108" s="429"/>
      <c r="BC108" s="431"/>
      <c r="BD108" s="430"/>
      <c r="BE108" s="429"/>
      <c r="BF108" s="431"/>
      <c r="BG108" s="431"/>
      <c r="BH108" s="875"/>
      <c r="BI108" s="679"/>
      <c r="BJ108" s="679"/>
      <c r="BK108" s="680"/>
      <c r="BL108" s="430"/>
      <c r="BM108" s="429"/>
      <c r="BN108" s="431"/>
      <c r="BO108" s="430"/>
      <c r="BP108" s="429"/>
      <c r="BQ108" s="431"/>
      <c r="BR108" s="431"/>
      <c r="BS108" s="875"/>
      <c r="BT108" s="679"/>
      <c r="BU108" s="679"/>
      <c r="BV108" s="1241"/>
      <c r="BW108" s="430"/>
      <c r="BX108" s="429"/>
      <c r="BY108" s="431"/>
      <c r="BZ108" s="430"/>
      <c r="CA108" s="429"/>
      <c r="CB108" s="431"/>
      <c r="CC108" s="431"/>
      <c r="CD108" s="875"/>
      <c r="CE108" s="679"/>
      <c r="CF108" s="679"/>
      <c r="CG108" s="1241"/>
      <c r="CH108" s="430"/>
      <c r="CI108" s="429"/>
      <c r="CJ108" s="431"/>
      <c r="CK108" s="430"/>
      <c r="CL108" s="429"/>
      <c r="CM108" s="431"/>
      <c r="CN108" s="431"/>
      <c r="CO108" s="875"/>
    </row>
    <row r="109" spans="1:93" s="171" customFormat="1" ht="21" customHeight="1">
      <c r="A109" s="171">
        <v>26</v>
      </c>
      <c r="C109" s="848" t="s">
        <v>549</v>
      </c>
      <c r="D109" s="175" t="s">
        <v>521</v>
      </c>
      <c r="E109" s="565"/>
      <c r="F109" s="674"/>
      <c r="G109" s="675"/>
      <c r="H109" s="676"/>
      <c r="I109" s="564"/>
      <c r="J109" s="571"/>
      <c r="K109" s="258"/>
      <c r="L109" s="564"/>
      <c r="M109" s="571"/>
      <c r="N109" s="258"/>
      <c r="O109" s="564"/>
      <c r="P109" s="338"/>
      <c r="Q109" s="674"/>
      <c r="R109" s="675"/>
      <c r="S109" s="676"/>
      <c r="T109" s="564"/>
      <c r="U109" s="571"/>
      <c r="V109" s="258"/>
      <c r="W109" s="564"/>
      <c r="X109" s="571"/>
      <c r="Y109" s="258"/>
      <c r="Z109" s="571"/>
      <c r="AA109" s="338"/>
      <c r="AB109" s="674"/>
      <c r="AC109" s="675"/>
      <c r="AD109" s="676"/>
      <c r="AE109" s="870"/>
      <c r="AF109" s="571"/>
      <c r="AG109" s="258"/>
      <c r="AH109" s="870"/>
      <c r="AI109" s="571"/>
      <c r="AJ109" s="258"/>
      <c r="AK109" s="877"/>
      <c r="AL109" s="365"/>
      <c r="AM109" s="675"/>
      <c r="AN109" s="675"/>
      <c r="AO109" s="676"/>
      <c r="AP109" s="870"/>
      <c r="AQ109" s="571"/>
      <c r="AR109" s="389"/>
      <c r="AS109" s="870"/>
      <c r="AT109" s="571"/>
      <c r="AU109" s="389"/>
      <c r="AV109" s="877"/>
      <c r="AW109" s="338"/>
      <c r="AX109" s="675"/>
      <c r="AY109" s="675"/>
      <c r="AZ109" s="1239"/>
      <c r="BA109" s="870"/>
      <c r="BB109" s="571"/>
      <c r="BC109" s="389"/>
      <c r="BD109" s="870"/>
      <c r="BE109" s="571"/>
      <c r="BF109" s="389"/>
      <c r="BG109" s="877"/>
      <c r="BH109" s="338"/>
      <c r="BI109" s="675"/>
      <c r="BJ109" s="675"/>
      <c r="BK109" s="676"/>
      <c r="BL109" s="870"/>
      <c r="BM109" s="571"/>
      <c r="BN109" s="389"/>
      <c r="BO109" s="870"/>
      <c r="BP109" s="571"/>
      <c r="BQ109" s="389"/>
      <c r="BR109" s="877"/>
      <c r="BS109" s="338"/>
      <c r="BT109" s="675"/>
      <c r="BU109" s="675"/>
      <c r="BV109" s="1239"/>
      <c r="BW109" s="870"/>
      <c r="BX109" s="571"/>
      <c r="BY109" s="389"/>
      <c r="BZ109" s="870"/>
      <c r="CA109" s="571"/>
      <c r="CB109" s="389"/>
      <c r="CC109" s="877"/>
      <c r="CD109" s="338"/>
      <c r="CE109" s="675"/>
      <c r="CF109" s="675"/>
      <c r="CG109" s="1239"/>
      <c r="CH109" s="870"/>
      <c r="CI109" s="571"/>
      <c r="CJ109" s="389"/>
      <c r="CK109" s="870"/>
      <c r="CL109" s="571"/>
      <c r="CM109" s="389"/>
      <c r="CN109" s="877"/>
      <c r="CO109" s="338"/>
    </row>
    <row r="110" spans="1:93" s="171" customFormat="1" ht="21" customHeight="1">
      <c r="A110" s="171">
        <v>26</v>
      </c>
      <c r="C110" s="178"/>
      <c r="D110" s="162" t="s">
        <v>557</v>
      </c>
      <c r="E110" s="566"/>
      <c r="F110" s="674"/>
      <c r="G110" s="675"/>
      <c r="H110" s="677"/>
      <c r="I110" s="564"/>
      <c r="J110" s="571"/>
      <c r="K110" s="258"/>
      <c r="L110" s="564"/>
      <c r="M110" s="571"/>
      <c r="N110" s="258"/>
      <c r="O110" s="564"/>
      <c r="P110" s="338"/>
      <c r="Q110" s="674"/>
      <c r="R110" s="675"/>
      <c r="S110" s="677"/>
      <c r="T110" s="564"/>
      <c r="U110" s="571"/>
      <c r="V110" s="258"/>
      <c r="W110" s="564"/>
      <c r="X110" s="571"/>
      <c r="Y110" s="258"/>
      <c r="Z110" s="571"/>
      <c r="AA110" s="338"/>
      <c r="AB110" s="674"/>
      <c r="AC110" s="675"/>
      <c r="AD110" s="677"/>
      <c r="AE110" s="870"/>
      <c r="AF110" s="571"/>
      <c r="AG110" s="258"/>
      <c r="AH110" s="870"/>
      <c r="AI110" s="571"/>
      <c r="AJ110" s="258"/>
      <c r="AK110" s="877"/>
      <c r="AL110" s="365"/>
      <c r="AM110" s="675"/>
      <c r="AN110" s="675"/>
      <c r="AO110" s="677"/>
      <c r="AP110" s="870"/>
      <c r="AQ110" s="571"/>
      <c r="AR110" s="389"/>
      <c r="AS110" s="870"/>
      <c r="AT110" s="571"/>
      <c r="AU110" s="389"/>
      <c r="AV110" s="877"/>
      <c r="AW110" s="338"/>
      <c r="AX110" s="675"/>
      <c r="AY110" s="675"/>
      <c r="AZ110" s="1240"/>
      <c r="BA110" s="870"/>
      <c r="BB110" s="571"/>
      <c r="BC110" s="389"/>
      <c r="BD110" s="870"/>
      <c r="BE110" s="571"/>
      <c r="BF110" s="389"/>
      <c r="BG110" s="877"/>
      <c r="BH110" s="338"/>
      <c r="BI110" s="675"/>
      <c r="BJ110" s="675"/>
      <c r="BK110" s="677"/>
      <c r="BL110" s="870"/>
      <c r="BM110" s="571"/>
      <c r="BN110" s="389"/>
      <c r="BO110" s="870"/>
      <c r="BP110" s="571"/>
      <c r="BQ110" s="389"/>
      <c r="BR110" s="877"/>
      <c r="BS110" s="338"/>
      <c r="BT110" s="675"/>
      <c r="BU110" s="675"/>
      <c r="BV110" s="1240"/>
      <c r="BW110" s="870"/>
      <c r="BX110" s="571"/>
      <c r="BY110" s="389"/>
      <c r="BZ110" s="870"/>
      <c r="CA110" s="571"/>
      <c r="CB110" s="389"/>
      <c r="CC110" s="877"/>
      <c r="CD110" s="338"/>
      <c r="CE110" s="675"/>
      <c r="CF110" s="675"/>
      <c r="CG110" s="1240"/>
      <c r="CH110" s="870"/>
      <c r="CI110" s="571"/>
      <c r="CJ110" s="389"/>
      <c r="CK110" s="870"/>
      <c r="CL110" s="571"/>
      <c r="CM110" s="389"/>
      <c r="CN110" s="877"/>
      <c r="CO110" s="338"/>
    </row>
    <row r="111" spans="1:93" s="171" customFormat="1" ht="21" customHeight="1">
      <c r="A111" s="171">
        <v>26</v>
      </c>
      <c r="C111" s="178"/>
      <c r="D111" s="177" t="s">
        <v>558</v>
      </c>
      <c r="E111" s="566"/>
      <c r="F111" s="674"/>
      <c r="G111" s="675"/>
      <c r="H111" s="677"/>
      <c r="I111" s="564"/>
      <c r="J111" s="571"/>
      <c r="K111" s="258"/>
      <c r="L111" s="564"/>
      <c r="M111" s="571"/>
      <c r="N111" s="258"/>
      <c r="O111" s="564"/>
      <c r="P111" s="338"/>
      <c r="Q111" s="674"/>
      <c r="R111" s="675"/>
      <c r="S111" s="677"/>
      <c r="T111" s="564"/>
      <c r="U111" s="571"/>
      <c r="V111" s="258"/>
      <c r="W111" s="564"/>
      <c r="X111" s="571"/>
      <c r="Y111" s="258"/>
      <c r="Z111" s="571"/>
      <c r="AA111" s="338"/>
      <c r="AB111" s="674"/>
      <c r="AC111" s="675"/>
      <c r="AD111" s="677"/>
      <c r="AE111" s="870"/>
      <c r="AF111" s="571"/>
      <c r="AG111" s="258"/>
      <c r="AH111" s="870"/>
      <c r="AI111" s="571"/>
      <c r="AJ111" s="258"/>
      <c r="AK111" s="877"/>
      <c r="AL111" s="365"/>
      <c r="AM111" s="675"/>
      <c r="AN111" s="675"/>
      <c r="AO111" s="677"/>
      <c r="AP111" s="870"/>
      <c r="AQ111" s="571"/>
      <c r="AR111" s="389"/>
      <c r="AS111" s="870"/>
      <c r="AT111" s="571"/>
      <c r="AU111" s="389"/>
      <c r="AV111" s="877"/>
      <c r="AW111" s="338"/>
      <c r="AX111" s="675"/>
      <c r="AY111" s="675"/>
      <c r="AZ111" s="1240"/>
      <c r="BA111" s="870"/>
      <c r="BB111" s="571"/>
      <c r="BC111" s="389"/>
      <c r="BD111" s="870"/>
      <c r="BE111" s="571"/>
      <c r="BF111" s="389"/>
      <c r="BG111" s="877"/>
      <c r="BH111" s="338"/>
      <c r="BI111" s="675"/>
      <c r="BJ111" s="675"/>
      <c r="BK111" s="677"/>
      <c r="BL111" s="870"/>
      <c r="BM111" s="571"/>
      <c r="BN111" s="389"/>
      <c r="BO111" s="870"/>
      <c r="BP111" s="571"/>
      <c r="BQ111" s="389"/>
      <c r="BR111" s="877"/>
      <c r="BS111" s="338"/>
      <c r="BT111" s="675"/>
      <c r="BU111" s="675"/>
      <c r="BV111" s="1240"/>
      <c r="BW111" s="870"/>
      <c r="BX111" s="571"/>
      <c r="BY111" s="389"/>
      <c r="BZ111" s="870"/>
      <c r="CA111" s="571"/>
      <c r="CB111" s="389"/>
      <c r="CC111" s="877"/>
      <c r="CD111" s="338"/>
      <c r="CE111" s="675"/>
      <c r="CF111" s="675"/>
      <c r="CG111" s="1240"/>
      <c r="CH111" s="870"/>
      <c r="CI111" s="571"/>
      <c r="CJ111" s="389"/>
      <c r="CK111" s="870"/>
      <c r="CL111" s="571"/>
      <c r="CM111" s="389"/>
      <c r="CN111" s="877"/>
      <c r="CO111" s="338"/>
    </row>
    <row r="112" spans="1:93" s="171" customFormat="1" ht="21" customHeight="1">
      <c r="A112" s="171">
        <v>26</v>
      </c>
      <c r="C112" s="352"/>
      <c r="D112" s="427" t="s">
        <v>580</v>
      </c>
      <c r="E112" s="567"/>
      <c r="F112" s="678"/>
      <c r="G112" s="679"/>
      <c r="H112" s="680"/>
      <c r="I112" s="428"/>
      <c r="J112" s="429"/>
      <c r="K112" s="429"/>
      <c r="L112" s="428"/>
      <c r="M112" s="429"/>
      <c r="N112" s="429"/>
      <c r="O112" s="429"/>
      <c r="P112" s="826"/>
      <c r="Q112" s="678"/>
      <c r="R112" s="679"/>
      <c r="S112" s="680"/>
      <c r="T112" s="428"/>
      <c r="U112" s="429"/>
      <c r="V112" s="429"/>
      <c r="W112" s="428"/>
      <c r="X112" s="429"/>
      <c r="Y112" s="429"/>
      <c r="Z112" s="428"/>
      <c r="AA112" s="826"/>
      <c r="AB112" s="678"/>
      <c r="AC112" s="679"/>
      <c r="AD112" s="680"/>
      <c r="AE112" s="430"/>
      <c r="AF112" s="429"/>
      <c r="AG112" s="429"/>
      <c r="AH112" s="430"/>
      <c r="AI112" s="429"/>
      <c r="AJ112" s="429"/>
      <c r="AK112" s="431"/>
      <c r="AL112" s="1030"/>
      <c r="AM112" s="679"/>
      <c r="AN112" s="679"/>
      <c r="AO112" s="680"/>
      <c r="AP112" s="430"/>
      <c r="AQ112" s="429"/>
      <c r="AR112" s="431"/>
      <c r="AS112" s="430"/>
      <c r="AT112" s="429"/>
      <c r="AU112" s="431"/>
      <c r="AV112" s="431"/>
      <c r="AW112" s="875"/>
      <c r="AX112" s="679"/>
      <c r="AY112" s="679"/>
      <c r="AZ112" s="1241"/>
      <c r="BA112" s="430"/>
      <c r="BB112" s="429"/>
      <c r="BC112" s="431"/>
      <c r="BD112" s="430"/>
      <c r="BE112" s="429"/>
      <c r="BF112" s="431"/>
      <c r="BG112" s="431"/>
      <c r="BH112" s="875"/>
      <c r="BI112" s="679"/>
      <c r="BJ112" s="679"/>
      <c r="BK112" s="680"/>
      <c r="BL112" s="430"/>
      <c r="BM112" s="429"/>
      <c r="BN112" s="431"/>
      <c r="BO112" s="430"/>
      <c r="BP112" s="429"/>
      <c r="BQ112" s="431"/>
      <c r="BR112" s="431"/>
      <c r="BS112" s="875"/>
      <c r="BT112" s="679"/>
      <c r="BU112" s="679"/>
      <c r="BV112" s="1241"/>
      <c r="BW112" s="430"/>
      <c r="BX112" s="429"/>
      <c r="BY112" s="431"/>
      <c r="BZ112" s="430"/>
      <c r="CA112" s="429"/>
      <c r="CB112" s="431"/>
      <c r="CC112" s="431"/>
      <c r="CD112" s="875"/>
      <c r="CE112" s="679"/>
      <c r="CF112" s="679"/>
      <c r="CG112" s="1241"/>
      <c r="CH112" s="430"/>
      <c r="CI112" s="429"/>
      <c r="CJ112" s="431"/>
      <c r="CK112" s="430"/>
      <c r="CL112" s="429"/>
      <c r="CM112" s="431"/>
      <c r="CN112" s="431"/>
      <c r="CO112" s="875"/>
    </row>
    <row r="113" spans="1:93" s="171" customFormat="1" ht="21" customHeight="1">
      <c r="A113" s="171">
        <v>27</v>
      </c>
      <c r="C113" s="351" t="s">
        <v>550</v>
      </c>
      <c r="D113" s="175" t="s">
        <v>521</v>
      </c>
      <c r="E113" s="565"/>
      <c r="F113" s="674"/>
      <c r="G113" s="675"/>
      <c r="H113" s="676"/>
      <c r="I113" s="564"/>
      <c r="J113" s="571"/>
      <c r="K113" s="258"/>
      <c r="L113" s="564"/>
      <c r="M113" s="571"/>
      <c r="N113" s="258"/>
      <c r="O113" s="564"/>
      <c r="P113" s="338"/>
      <c r="Q113" s="674"/>
      <c r="R113" s="675"/>
      <c r="S113" s="676"/>
      <c r="T113" s="564"/>
      <c r="U113" s="571"/>
      <c r="V113" s="258"/>
      <c r="W113" s="564"/>
      <c r="X113" s="571"/>
      <c r="Y113" s="258"/>
      <c r="Z113" s="571"/>
      <c r="AA113" s="338"/>
      <c r="AB113" s="674"/>
      <c r="AC113" s="675"/>
      <c r="AD113" s="676"/>
      <c r="AE113" s="868"/>
      <c r="AF113" s="869"/>
      <c r="AG113" s="258"/>
      <c r="AH113" s="870"/>
      <c r="AI113" s="571"/>
      <c r="AJ113" s="258"/>
      <c r="AK113" s="877"/>
      <c r="AL113" s="365"/>
      <c r="AM113" s="675"/>
      <c r="AN113" s="675"/>
      <c r="AO113" s="676"/>
      <c r="AP113" s="870"/>
      <c r="AQ113" s="571"/>
      <c r="AR113" s="389"/>
      <c r="AS113" s="870"/>
      <c r="AT113" s="571"/>
      <c r="AU113" s="389"/>
      <c r="AV113" s="877"/>
      <c r="AW113" s="338"/>
      <c r="AX113" s="675"/>
      <c r="AY113" s="675"/>
      <c r="AZ113" s="1239"/>
      <c r="BA113" s="870"/>
      <c r="BB113" s="571"/>
      <c r="BC113" s="389"/>
      <c r="BD113" s="870"/>
      <c r="BE113" s="571"/>
      <c r="BF113" s="389"/>
      <c r="BG113" s="877"/>
      <c r="BH113" s="338"/>
      <c r="BI113" s="675"/>
      <c r="BJ113" s="675"/>
      <c r="BK113" s="676"/>
      <c r="BL113" s="870"/>
      <c r="BM113" s="571"/>
      <c r="BN113" s="389"/>
      <c r="BO113" s="870"/>
      <c r="BP113" s="571"/>
      <c r="BQ113" s="389"/>
      <c r="BR113" s="877"/>
      <c r="BS113" s="338"/>
      <c r="BT113" s="675"/>
      <c r="BU113" s="675"/>
      <c r="BV113" s="1239"/>
      <c r="BW113" s="870"/>
      <c r="BX113" s="571"/>
      <c r="BY113" s="389"/>
      <c r="BZ113" s="870"/>
      <c r="CA113" s="571"/>
      <c r="CB113" s="389"/>
      <c r="CC113" s="877"/>
      <c r="CD113" s="338"/>
      <c r="CE113" s="675"/>
      <c r="CF113" s="675"/>
      <c r="CG113" s="1239"/>
      <c r="CH113" s="870"/>
      <c r="CI113" s="571"/>
      <c r="CJ113" s="389"/>
      <c r="CK113" s="870"/>
      <c r="CL113" s="571"/>
      <c r="CM113" s="389"/>
      <c r="CN113" s="877"/>
      <c r="CO113" s="338"/>
    </row>
    <row r="114" spans="1:93" s="171" customFormat="1" ht="21" customHeight="1">
      <c r="A114" s="171">
        <v>27</v>
      </c>
      <c r="C114" s="178"/>
      <c r="D114" s="162" t="s">
        <v>557</v>
      </c>
      <c r="E114" s="566"/>
      <c r="F114" s="674"/>
      <c r="G114" s="675"/>
      <c r="H114" s="677"/>
      <c r="I114" s="564"/>
      <c r="J114" s="571"/>
      <c r="K114" s="258"/>
      <c r="L114" s="564"/>
      <c r="M114" s="571"/>
      <c r="N114" s="258"/>
      <c r="O114" s="564"/>
      <c r="P114" s="338"/>
      <c r="Q114" s="674"/>
      <c r="R114" s="675"/>
      <c r="S114" s="677"/>
      <c r="T114" s="564"/>
      <c r="U114" s="571"/>
      <c r="V114" s="258"/>
      <c r="W114" s="564"/>
      <c r="X114" s="571"/>
      <c r="Y114" s="258"/>
      <c r="Z114" s="571"/>
      <c r="AA114" s="338"/>
      <c r="AB114" s="674"/>
      <c r="AC114" s="675"/>
      <c r="AD114" s="677"/>
      <c r="AE114" s="870"/>
      <c r="AF114" s="571"/>
      <c r="AG114" s="258"/>
      <c r="AH114" s="870"/>
      <c r="AI114" s="571"/>
      <c r="AJ114" s="258"/>
      <c r="AK114" s="877"/>
      <c r="AL114" s="365"/>
      <c r="AM114" s="675"/>
      <c r="AN114" s="675"/>
      <c r="AO114" s="677"/>
      <c r="AP114" s="870"/>
      <c r="AQ114" s="571"/>
      <c r="AR114" s="389"/>
      <c r="AS114" s="870"/>
      <c r="AT114" s="571"/>
      <c r="AU114" s="389"/>
      <c r="AV114" s="877"/>
      <c r="AW114" s="338"/>
      <c r="AX114" s="675"/>
      <c r="AY114" s="675"/>
      <c r="AZ114" s="1240"/>
      <c r="BA114" s="870"/>
      <c r="BB114" s="571"/>
      <c r="BC114" s="389"/>
      <c r="BD114" s="870"/>
      <c r="BE114" s="571"/>
      <c r="BF114" s="389"/>
      <c r="BG114" s="877"/>
      <c r="BH114" s="338"/>
      <c r="BI114" s="675"/>
      <c r="BJ114" s="675"/>
      <c r="BK114" s="677"/>
      <c r="BL114" s="870"/>
      <c r="BM114" s="571"/>
      <c r="BN114" s="389"/>
      <c r="BO114" s="870"/>
      <c r="BP114" s="571"/>
      <c r="BQ114" s="389"/>
      <c r="BR114" s="877"/>
      <c r="BS114" s="338"/>
      <c r="BT114" s="675"/>
      <c r="BU114" s="675"/>
      <c r="BV114" s="1240"/>
      <c r="BW114" s="870"/>
      <c r="BX114" s="571"/>
      <c r="BY114" s="389"/>
      <c r="BZ114" s="870"/>
      <c r="CA114" s="571"/>
      <c r="CB114" s="389"/>
      <c r="CC114" s="877"/>
      <c r="CD114" s="338"/>
      <c r="CE114" s="675"/>
      <c r="CF114" s="675"/>
      <c r="CG114" s="1240"/>
      <c r="CH114" s="870"/>
      <c r="CI114" s="571"/>
      <c r="CJ114" s="389"/>
      <c r="CK114" s="870"/>
      <c r="CL114" s="571"/>
      <c r="CM114" s="389"/>
      <c r="CN114" s="877"/>
      <c r="CO114" s="338"/>
    </row>
    <row r="115" spans="1:93" s="171" customFormat="1" ht="21" customHeight="1">
      <c r="A115" s="171">
        <v>27</v>
      </c>
      <c r="C115" s="178"/>
      <c r="D115" s="177" t="s">
        <v>558</v>
      </c>
      <c r="E115" s="566"/>
      <c r="F115" s="674"/>
      <c r="G115" s="675"/>
      <c r="H115" s="677"/>
      <c r="I115" s="564"/>
      <c r="J115" s="571"/>
      <c r="K115" s="258"/>
      <c r="L115" s="564"/>
      <c r="M115" s="571"/>
      <c r="N115" s="258"/>
      <c r="O115" s="564"/>
      <c r="P115" s="338"/>
      <c r="Q115" s="674"/>
      <c r="R115" s="675"/>
      <c r="S115" s="677"/>
      <c r="T115" s="564"/>
      <c r="U115" s="571"/>
      <c r="V115" s="258"/>
      <c r="W115" s="564"/>
      <c r="X115" s="571"/>
      <c r="Y115" s="258"/>
      <c r="Z115" s="571"/>
      <c r="AA115" s="338"/>
      <c r="AB115" s="674"/>
      <c r="AC115" s="675"/>
      <c r="AD115" s="677"/>
      <c r="AE115" s="871"/>
      <c r="AF115" s="872"/>
      <c r="AG115" s="258"/>
      <c r="AH115" s="870"/>
      <c r="AI115" s="571"/>
      <c r="AJ115" s="258"/>
      <c r="AK115" s="877"/>
      <c r="AL115" s="365"/>
      <c r="AM115" s="675"/>
      <c r="AN115" s="675"/>
      <c r="AO115" s="677"/>
      <c r="AP115" s="870"/>
      <c r="AQ115" s="571"/>
      <c r="AR115" s="389"/>
      <c r="AS115" s="870"/>
      <c r="AT115" s="571"/>
      <c r="AU115" s="389"/>
      <c r="AV115" s="877"/>
      <c r="AW115" s="338"/>
      <c r="AX115" s="675"/>
      <c r="AY115" s="675"/>
      <c r="AZ115" s="1240"/>
      <c r="BA115" s="870"/>
      <c r="BB115" s="571"/>
      <c r="BC115" s="389"/>
      <c r="BD115" s="870"/>
      <c r="BE115" s="571"/>
      <c r="BF115" s="389"/>
      <c r="BG115" s="877"/>
      <c r="BH115" s="338"/>
      <c r="BI115" s="675"/>
      <c r="BJ115" s="675"/>
      <c r="BK115" s="677"/>
      <c r="BL115" s="870"/>
      <c r="BM115" s="571"/>
      <c r="BN115" s="389"/>
      <c r="BO115" s="870"/>
      <c r="BP115" s="571"/>
      <c r="BQ115" s="389"/>
      <c r="BR115" s="877"/>
      <c r="BS115" s="338"/>
      <c r="BT115" s="675"/>
      <c r="BU115" s="675"/>
      <c r="BV115" s="1240"/>
      <c r="BW115" s="870"/>
      <c r="BX115" s="571"/>
      <c r="BY115" s="389"/>
      <c r="BZ115" s="870"/>
      <c r="CA115" s="571"/>
      <c r="CB115" s="389"/>
      <c r="CC115" s="877"/>
      <c r="CD115" s="338"/>
      <c r="CE115" s="675"/>
      <c r="CF115" s="675"/>
      <c r="CG115" s="1240"/>
      <c r="CH115" s="870"/>
      <c r="CI115" s="571"/>
      <c r="CJ115" s="389"/>
      <c r="CK115" s="870"/>
      <c r="CL115" s="571"/>
      <c r="CM115" s="389"/>
      <c r="CN115" s="877"/>
      <c r="CO115" s="338"/>
    </row>
    <row r="116" spans="1:93" s="171" customFormat="1" ht="21" customHeight="1">
      <c r="A116" s="171">
        <v>27</v>
      </c>
      <c r="C116" s="352"/>
      <c r="D116" s="427" t="s">
        <v>580</v>
      </c>
      <c r="E116" s="567"/>
      <c r="F116" s="853"/>
      <c r="G116" s="854"/>
      <c r="H116" s="855"/>
      <c r="I116" s="856"/>
      <c r="J116" s="857"/>
      <c r="K116" s="857"/>
      <c r="L116" s="856"/>
      <c r="M116" s="857"/>
      <c r="N116" s="857"/>
      <c r="O116" s="857"/>
      <c r="P116" s="858"/>
      <c r="Q116" s="853"/>
      <c r="R116" s="854"/>
      <c r="S116" s="855"/>
      <c r="T116" s="856"/>
      <c r="U116" s="857"/>
      <c r="V116" s="857"/>
      <c r="W116" s="856"/>
      <c r="X116" s="857"/>
      <c r="Y116" s="857"/>
      <c r="Z116" s="856"/>
      <c r="AA116" s="858"/>
      <c r="AB116" s="678"/>
      <c r="AC116" s="679"/>
      <c r="AD116" s="855"/>
      <c r="AE116" s="873"/>
      <c r="AF116" s="568"/>
      <c r="AG116" s="429"/>
      <c r="AH116" s="430"/>
      <c r="AI116" s="429"/>
      <c r="AJ116" s="429"/>
      <c r="AK116" s="431"/>
      <c r="AL116" s="1030"/>
      <c r="AM116" s="679"/>
      <c r="AN116" s="679"/>
      <c r="AO116" s="855"/>
      <c r="AP116" s="430"/>
      <c r="AQ116" s="429"/>
      <c r="AR116" s="431"/>
      <c r="AS116" s="430"/>
      <c r="AT116" s="429"/>
      <c r="AU116" s="431"/>
      <c r="AV116" s="431"/>
      <c r="AW116" s="875"/>
      <c r="AX116" s="679"/>
      <c r="AY116" s="679"/>
      <c r="AZ116" s="1242"/>
      <c r="BA116" s="430"/>
      <c r="BB116" s="429"/>
      <c r="BC116" s="431"/>
      <c r="BD116" s="430"/>
      <c r="BE116" s="429"/>
      <c r="BF116" s="431"/>
      <c r="BG116" s="431"/>
      <c r="BH116" s="875"/>
      <c r="BI116" s="679"/>
      <c r="BJ116" s="679"/>
      <c r="BK116" s="855"/>
      <c r="BL116" s="430"/>
      <c r="BM116" s="429"/>
      <c r="BN116" s="431"/>
      <c r="BO116" s="430"/>
      <c r="BP116" s="429"/>
      <c r="BQ116" s="431"/>
      <c r="BR116" s="431"/>
      <c r="BS116" s="875"/>
      <c r="BT116" s="679"/>
      <c r="BU116" s="679"/>
      <c r="BV116" s="1241"/>
      <c r="BW116" s="430"/>
      <c r="BX116" s="429"/>
      <c r="BY116" s="431"/>
      <c r="BZ116" s="430"/>
      <c r="CA116" s="429"/>
      <c r="CB116" s="431"/>
      <c r="CC116" s="431"/>
      <c r="CD116" s="875"/>
      <c r="CE116" s="679"/>
      <c r="CF116" s="679"/>
      <c r="CG116" s="1241"/>
      <c r="CH116" s="430"/>
      <c r="CI116" s="429"/>
      <c r="CJ116" s="431"/>
      <c r="CK116" s="430"/>
      <c r="CL116" s="429"/>
      <c r="CM116" s="431"/>
      <c r="CN116" s="431"/>
      <c r="CO116" s="875"/>
    </row>
    <row r="117" spans="1:93" s="171" customFormat="1" ht="21" customHeight="1">
      <c r="A117" s="878">
        <v>28</v>
      </c>
      <c r="B117" s="878"/>
      <c r="C117" s="884" t="s">
        <v>551</v>
      </c>
      <c r="D117" s="175" t="s">
        <v>521</v>
      </c>
      <c r="E117" s="565"/>
      <c r="F117" s="859"/>
      <c r="G117" s="860"/>
      <c r="H117" s="861"/>
      <c r="I117" s="862"/>
      <c r="J117" s="863"/>
      <c r="K117" s="864"/>
      <c r="L117" s="862"/>
      <c r="M117" s="863"/>
      <c r="N117" s="864"/>
      <c r="O117" s="862"/>
      <c r="P117" s="865"/>
      <c r="Q117" s="859"/>
      <c r="R117" s="860"/>
      <c r="S117" s="861"/>
      <c r="T117" s="862"/>
      <c r="U117" s="863"/>
      <c r="V117" s="864"/>
      <c r="W117" s="862"/>
      <c r="X117" s="863"/>
      <c r="Y117" s="864"/>
      <c r="Z117" s="863"/>
      <c r="AA117" s="865"/>
      <c r="AB117" s="859"/>
      <c r="AC117" s="860"/>
      <c r="AD117" s="861"/>
      <c r="AE117" s="880"/>
      <c r="AF117" s="881"/>
      <c r="AG117" s="864"/>
      <c r="AH117" s="882"/>
      <c r="AI117" s="863"/>
      <c r="AJ117" s="864"/>
      <c r="AK117" s="883"/>
      <c r="AL117" s="1033"/>
      <c r="AM117" s="860"/>
      <c r="AN117" s="860"/>
      <c r="AO117" s="861"/>
      <c r="AP117" s="882"/>
      <c r="AQ117" s="863"/>
      <c r="AR117" s="1026"/>
      <c r="AS117" s="882"/>
      <c r="AT117" s="863"/>
      <c r="AU117" s="1026"/>
      <c r="AV117" s="883"/>
      <c r="AW117" s="865"/>
      <c r="AX117" s="860"/>
      <c r="AY117" s="860"/>
      <c r="AZ117" s="1243"/>
      <c r="BA117" s="882"/>
      <c r="BB117" s="863"/>
      <c r="BC117" s="1026"/>
      <c r="BD117" s="882"/>
      <c r="BE117" s="863"/>
      <c r="BF117" s="1026"/>
      <c r="BG117" s="883"/>
      <c r="BH117" s="865"/>
      <c r="BI117" s="860"/>
      <c r="BJ117" s="860"/>
      <c r="BK117" s="861"/>
      <c r="BL117" s="882"/>
      <c r="BM117" s="863"/>
      <c r="BN117" s="1026"/>
      <c r="BO117" s="882"/>
      <c r="BP117" s="863"/>
      <c r="BQ117" s="1026"/>
      <c r="BR117" s="883"/>
      <c r="BS117" s="865"/>
      <c r="BT117" s="860"/>
      <c r="BU117" s="860"/>
      <c r="BV117" s="1243"/>
      <c r="BW117" s="882"/>
      <c r="BX117" s="863"/>
      <c r="BY117" s="1026"/>
      <c r="BZ117" s="882"/>
      <c r="CA117" s="863"/>
      <c r="CB117" s="1026"/>
      <c r="CC117" s="883"/>
      <c r="CD117" s="865"/>
      <c r="CE117" s="860"/>
      <c r="CF117" s="860"/>
      <c r="CG117" s="1243"/>
      <c r="CH117" s="882"/>
      <c r="CI117" s="863"/>
      <c r="CJ117" s="1026"/>
      <c r="CK117" s="882"/>
      <c r="CL117" s="863"/>
      <c r="CM117" s="1026"/>
      <c r="CN117" s="883"/>
      <c r="CO117" s="865"/>
    </row>
    <row r="118" spans="1:93" s="171" customFormat="1" ht="21" customHeight="1">
      <c r="A118" s="878">
        <v>28</v>
      </c>
      <c r="B118" s="878"/>
      <c r="C118" s="178"/>
      <c r="D118" s="162" t="s">
        <v>557</v>
      </c>
      <c r="E118" s="566"/>
      <c r="F118" s="859"/>
      <c r="G118" s="860"/>
      <c r="H118" s="866"/>
      <c r="I118" s="862"/>
      <c r="J118" s="863"/>
      <c r="K118" s="864"/>
      <c r="L118" s="862"/>
      <c r="M118" s="863"/>
      <c r="N118" s="864"/>
      <c r="O118" s="862"/>
      <c r="P118" s="865"/>
      <c r="Q118" s="859"/>
      <c r="R118" s="860"/>
      <c r="S118" s="866"/>
      <c r="T118" s="862"/>
      <c r="U118" s="863"/>
      <c r="V118" s="864"/>
      <c r="W118" s="862"/>
      <c r="X118" s="863"/>
      <c r="Y118" s="864"/>
      <c r="Z118" s="863"/>
      <c r="AA118" s="865"/>
      <c r="AB118" s="859"/>
      <c r="AC118" s="860"/>
      <c r="AD118" s="866"/>
      <c r="AE118" s="882"/>
      <c r="AF118" s="863"/>
      <c r="AG118" s="864"/>
      <c r="AH118" s="882"/>
      <c r="AI118" s="863"/>
      <c r="AJ118" s="864"/>
      <c r="AK118" s="883"/>
      <c r="AL118" s="1033"/>
      <c r="AM118" s="860"/>
      <c r="AN118" s="860"/>
      <c r="AO118" s="866"/>
      <c r="AP118" s="882"/>
      <c r="AQ118" s="863"/>
      <c r="AR118" s="1026"/>
      <c r="AS118" s="882"/>
      <c r="AT118" s="863"/>
      <c r="AU118" s="1026"/>
      <c r="AV118" s="883"/>
      <c r="AW118" s="865"/>
      <c r="AX118" s="860"/>
      <c r="AY118" s="860"/>
      <c r="AZ118" s="1244"/>
      <c r="BA118" s="882"/>
      <c r="BB118" s="863"/>
      <c r="BC118" s="1026"/>
      <c r="BD118" s="882"/>
      <c r="BE118" s="863"/>
      <c r="BF118" s="1026"/>
      <c r="BG118" s="883"/>
      <c r="BH118" s="865"/>
      <c r="BI118" s="860"/>
      <c r="BJ118" s="860"/>
      <c r="BK118" s="866"/>
      <c r="BL118" s="882"/>
      <c r="BM118" s="863"/>
      <c r="BN118" s="1026"/>
      <c r="BO118" s="882"/>
      <c r="BP118" s="863"/>
      <c r="BQ118" s="1026"/>
      <c r="BR118" s="883"/>
      <c r="BS118" s="865"/>
      <c r="BT118" s="860"/>
      <c r="BU118" s="860"/>
      <c r="BV118" s="1244"/>
      <c r="BW118" s="882"/>
      <c r="BX118" s="863"/>
      <c r="BY118" s="1026"/>
      <c r="BZ118" s="882"/>
      <c r="CA118" s="863"/>
      <c r="CB118" s="1026"/>
      <c r="CC118" s="883"/>
      <c r="CD118" s="865"/>
      <c r="CE118" s="860"/>
      <c r="CF118" s="860"/>
      <c r="CG118" s="1244"/>
      <c r="CH118" s="882"/>
      <c r="CI118" s="863"/>
      <c r="CJ118" s="1026"/>
      <c r="CK118" s="882"/>
      <c r="CL118" s="863"/>
      <c r="CM118" s="1026"/>
      <c r="CN118" s="883"/>
      <c r="CO118" s="865"/>
    </row>
    <row r="119" spans="1:93" s="171" customFormat="1" ht="21" customHeight="1">
      <c r="A119" s="878">
        <v>28</v>
      </c>
      <c r="B119" s="878"/>
      <c r="C119" s="178"/>
      <c r="D119" s="177" t="s">
        <v>558</v>
      </c>
      <c r="E119" s="566"/>
      <c r="F119" s="859"/>
      <c r="G119" s="860"/>
      <c r="H119" s="866"/>
      <c r="I119" s="862"/>
      <c r="J119" s="863"/>
      <c r="K119" s="864"/>
      <c r="L119" s="862"/>
      <c r="M119" s="863"/>
      <c r="N119" s="864"/>
      <c r="O119" s="862"/>
      <c r="P119" s="865"/>
      <c r="Q119" s="859"/>
      <c r="R119" s="860"/>
      <c r="S119" s="866"/>
      <c r="T119" s="862"/>
      <c r="U119" s="863"/>
      <c r="V119" s="864"/>
      <c r="W119" s="862"/>
      <c r="X119" s="863"/>
      <c r="Y119" s="864"/>
      <c r="Z119" s="863"/>
      <c r="AA119" s="865"/>
      <c r="AB119" s="674"/>
      <c r="AC119" s="675"/>
      <c r="AD119" s="866"/>
      <c r="AE119" s="871"/>
      <c r="AF119" s="872"/>
      <c r="AG119" s="258"/>
      <c r="AH119" s="870"/>
      <c r="AI119" s="571"/>
      <c r="AJ119" s="258"/>
      <c r="AK119" s="877"/>
      <c r="AL119" s="365"/>
      <c r="AM119" s="675"/>
      <c r="AN119" s="675"/>
      <c r="AO119" s="866"/>
      <c r="AP119" s="870"/>
      <c r="AQ119" s="571"/>
      <c r="AR119" s="389"/>
      <c r="AS119" s="870"/>
      <c r="AT119" s="571"/>
      <c r="AU119" s="389"/>
      <c r="AV119" s="877"/>
      <c r="AW119" s="338"/>
      <c r="AX119" s="675"/>
      <c r="AY119" s="675"/>
      <c r="AZ119" s="1244"/>
      <c r="BA119" s="870"/>
      <c r="BB119" s="571"/>
      <c r="BC119" s="389"/>
      <c r="BD119" s="870"/>
      <c r="BE119" s="571"/>
      <c r="BF119" s="389"/>
      <c r="BG119" s="877"/>
      <c r="BH119" s="338"/>
      <c r="BI119" s="675"/>
      <c r="BJ119" s="675"/>
      <c r="BK119" s="866"/>
      <c r="BL119" s="870"/>
      <c r="BM119" s="571"/>
      <c r="BN119" s="389"/>
      <c r="BO119" s="870"/>
      <c r="BP119" s="571"/>
      <c r="BQ119" s="389"/>
      <c r="BR119" s="877"/>
      <c r="BS119" s="338"/>
      <c r="BT119" s="675"/>
      <c r="BU119" s="675"/>
      <c r="BV119" s="1240"/>
      <c r="BW119" s="870"/>
      <c r="BX119" s="571"/>
      <c r="BY119" s="389"/>
      <c r="BZ119" s="870"/>
      <c r="CA119" s="571"/>
      <c r="CB119" s="389"/>
      <c r="CC119" s="877"/>
      <c r="CD119" s="338"/>
      <c r="CE119" s="675"/>
      <c r="CF119" s="675"/>
      <c r="CG119" s="1240"/>
      <c r="CH119" s="870"/>
      <c r="CI119" s="571"/>
      <c r="CJ119" s="389"/>
      <c r="CK119" s="870"/>
      <c r="CL119" s="571"/>
      <c r="CM119" s="389"/>
      <c r="CN119" s="877"/>
      <c r="CO119" s="338"/>
    </row>
    <row r="120" spans="1:93" s="171" customFormat="1" ht="21" customHeight="1">
      <c r="A120" s="878">
        <v>28</v>
      </c>
      <c r="B120" s="878"/>
      <c r="C120" s="352"/>
      <c r="D120" s="427" t="s">
        <v>580</v>
      </c>
      <c r="E120" s="567"/>
      <c r="F120" s="853"/>
      <c r="G120" s="854"/>
      <c r="H120" s="855"/>
      <c r="I120" s="856"/>
      <c r="J120" s="857"/>
      <c r="K120" s="857"/>
      <c r="L120" s="856"/>
      <c r="M120" s="857"/>
      <c r="N120" s="857"/>
      <c r="O120" s="857"/>
      <c r="P120" s="858"/>
      <c r="Q120" s="853"/>
      <c r="R120" s="854"/>
      <c r="S120" s="855"/>
      <c r="T120" s="856"/>
      <c r="U120" s="857"/>
      <c r="V120" s="857"/>
      <c r="W120" s="856"/>
      <c r="X120" s="857"/>
      <c r="Y120" s="857"/>
      <c r="Z120" s="856"/>
      <c r="AA120" s="858"/>
      <c r="AB120" s="678"/>
      <c r="AC120" s="679"/>
      <c r="AD120" s="855"/>
      <c r="AE120" s="874"/>
      <c r="AF120" s="867"/>
      <c r="AG120" s="429"/>
      <c r="AH120" s="430"/>
      <c r="AI120" s="429"/>
      <c r="AJ120" s="429"/>
      <c r="AK120" s="431"/>
      <c r="AL120" s="1030"/>
      <c r="AM120" s="679"/>
      <c r="AN120" s="679"/>
      <c r="AO120" s="855"/>
      <c r="AP120" s="430"/>
      <c r="AQ120" s="429"/>
      <c r="AR120" s="431"/>
      <c r="AS120" s="430"/>
      <c r="AT120" s="429"/>
      <c r="AU120" s="431"/>
      <c r="AV120" s="431"/>
      <c r="AW120" s="875"/>
      <c r="AX120" s="679"/>
      <c r="AY120" s="679"/>
      <c r="AZ120" s="1242"/>
      <c r="BA120" s="430"/>
      <c r="BB120" s="429"/>
      <c r="BC120" s="431"/>
      <c r="BD120" s="430"/>
      <c r="BE120" s="429"/>
      <c r="BF120" s="431"/>
      <c r="BG120" s="431"/>
      <c r="BH120" s="875"/>
      <c r="BI120" s="679"/>
      <c r="BJ120" s="679"/>
      <c r="BK120" s="855"/>
      <c r="BL120" s="430"/>
      <c r="BM120" s="429"/>
      <c r="BN120" s="431"/>
      <c r="BO120" s="430"/>
      <c r="BP120" s="429"/>
      <c r="BQ120" s="431"/>
      <c r="BR120" s="431"/>
      <c r="BS120" s="875"/>
      <c r="BT120" s="679"/>
      <c r="BU120" s="679"/>
      <c r="BV120" s="1241"/>
      <c r="BW120" s="430"/>
      <c r="BX120" s="429"/>
      <c r="BY120" s="431"/>
      <c r="BZ120" s="430"/>
      <c r="CA120" s="429"/>
      <c r="CB120" s="431"/>
      <c r="CC120" s="431"/>
      <c r="CD120" s="875"/>
      <c r="CE120" s="679"/>
      <c r="CF120" s="679"/>
      <c r="CG120" s="1241"/>
      <c r="CH120" s="430"/>
      <c r="CI120" s="429"/>
      <c r="CJ120" s="431"/>
      <c r="CK120" s="430"/>
      <c r="CL120" s="429"/>
      <c r="CM120" s="431"/>
      <c r="CN120" s="431"/>
      <c r="CO120" s="875"/>
    </row>
    <row r="121" spans="1:93" s="171" customFormat="1" ht="21" customHeight="1">
      <c r="A121" s="879">
        <v>29</v>
      </c>
      <c r="B121" s="879"/>
      <c r="C121" s="884" t="s">
        <v>552</v>
      </c>
      <c r="D121" s="175" t="s">
        <v>521</v>
      </c>
      <c r="E121" s="565"/>
      <c r="F121" s="859"/>
      <c r="G121" s="860"/>
      <c r="H121" s="861"/>
      <c r="I121" s="862"/>
      <c r="J121" s="863"/>
      <c r="K121" s="864"/>
      <c r="L121" s="862"/>
      <c r="M121" s="863"/>
      <c r="N121" s="864"/>
      <c r="O121" s="862"/>
      <c r="P121" s="865"/>
      <c r="Q121" s="859"/>
      <c r="R121" s="860"/>
      <c r="S121" s="861"/>
      <c r="T121" s="862"/>
      <c r="U121" s="863"/>
      <c r="V121" s="864"/>
      <c r="W121" s="862"/>
      <c r="X121" s="863"/>
      <c r="Y121" s="864"/>
      <c r="Z121" s="863"/>
      <c r="AA121" s="865"/>
      <c r="AB121" s="859"/>
      <c r="AC121" s="860"/>
      <c r="AD121" s="861"/>
      <c r="AE121" s="882"/>
      <c r="AF121" s="863"/>
      <c r="AG121" s="864"/>
      <c r="AH121" s="882"/>
      <c r="AI121" s="863"/>
      <c r="AJ121" s="864"/>
      <c r="AK121" s="883"/>
      <c r="AL121" s="1033"/>
      <c r="AM121" s="860"/>
      <c r="AN121" s="860"/>
      <c r="AO121" s="861"/>
      <c r="AP121" s="882"/>
      <c r="AQ121" s="863"/>
      <c r="AR121" s="1026"/>
      <c r="AS121" s="882"/>
      <c r="AT121" s="863"/>
      <c r="AU121" s="1026"/>
      <c r="AV121" s="883"/>
      <c r="AW121" s="865"/>
      <c r="AX121" s="860"/>
      <c r="AY121" s="860"/>
      <c r="AZ121" s="1243"/>
      <c r="BA121" s="882"/>
      <c r="BB121" s="863"/>
      <c r="BC121" s="1026"/>
      <c r="BD121" s="882"/>
      <c r="BE121" s="863"/>
      <c r="BF121" s="1026"/>
      <c r="BG121" s="883"/>
      <c r="BH121" s="865"/>
      <c r="BI121" s="860"/>
      <c r="BJ121" s="860"/>
      <c r="BK121" s="861"/>
      <c r="BL121" s="882"/>
      <c r="BM121" s="863"/>
      <c r="BN121" s="1026"/>
      <c r="BO121" s="882"/>
      <c r="BP121" s="863"/>
      <c r="BQ121" s="1026"/>
      <c r="BR121" s="883"/>
      <c r="BS121" s="865"/>
      <c r="BT121" s="860"/>
      <c r="BU121" s="860"/>
      <c r="BV121" s="1243"/>
      <c r="BW121" s="882"/>
      <c r="BX121" s="863"/>
      <c r="BY121" s="1026"/>
      <c r="BZ121" s="882"/>
      <c r="CA121" s="863"/>
      <c r="CB121" s="1026"/>
      <c r="CC121" s="883"/>
      <c r="CD121" s="865"/>
      <c r="CE121" s="860"/>
      <c r="CF121" s="860"/>
      <c r="CG121" s="1243"/>
      <c r="CH121" s="882"/>
      <c r="CI121" s="863"/>
      <c r="CJ121" s="1026"/>
      <c r="CK121" s="882"/>
      <c r="CL121" s="863"/>
      <c r="CM121" s="1026"/>
      <c r="CN121" s="883"/>
      <c r="CO121" s="865"/>
    </row>
    <row r="122" spans="1:93" s="171" customFormat="1" ht="21" customHeight="1">
      <c r="A122" s="879">
        <v>29</v>
      </c>
      <c r="B122" s="879"/>
      <c r="C122" s="178"/>
      <c r="D122" s="162" t="s">
        <v>557</v>
      </c>
      <c r="E122" s="566"/>
      <c r="F122" s="859"/>
      <c r="G122" s="860"/>
      <c r="H122" s="866"/>
      <c r="I122" s="862"/>
      <c r="J122" s="863"/>
      <c r="K122" s="864"/>
      <c r="L122" s="862"/>
      <c r="M122" s="863"/>
      <c r="N122" s="864"/>
      <c r="O122" s="862"/>
      <c r="P122" s="865"/>
      <c r="Q122" s="859"/>
      <c r="R122" s="860"/>
      <c r="S122" s="866"/>
      <c r="T122" s="862"/>
      <c r="U122" s="863"/>
      <c r="V122" s="864"/>
      <c r="W122" s="862"/>
      <c r="X122" s="863"/>
      <c r="Y122" s="864"/>
      <c r="Z122" s="863"/>
      <c r="AA122" s="865"/>
      <c r="AB122" s="859"/>
      <c r="AC122" s="860"/>
      <c r="AD122" s="866"/>
      <c r="AE122" s="882"/>
      <c r="AF122" s="863"/>
      <c r="AG122" s="864"/>
      <c r="AH122" s="882"/>
      <c r="AI122" s="863"/>
      <c r="AJ122" s="864"/>
      <c r="AK122" s="883"/>
      <c r="AL122" s="1033"/>
      <c r="AM122" s="860"/>
      <c r="AN122" s="860"/>
      <c r="AO122" s="866"/>
      <c r="AP122" s="882"/>
      <c r="AQ122" s="863"/>
      <c r="AR122" s="1026"/>
      <c r="AS122" s="882"/>
      <c r="AT122" s="863"/>
      <c r="AU122" s="1026"/>
      <c r="AV122" s="883"/>
      <c r="AW122" s="865"/>
      <c r="AX122" s="860"/>
      <c r="AY122" s="860"/>
      <c r="AZ122" s="1244"/>
      <c r="BA122" s="882"/>
      <c r="BB122" s="863"/>
      <c r="BC122" s="1026"/>
      <c r="BD122" s="882"/>
      <c r="BE122" s="863"/>
      <c r="BF122" s="1026"/>
      <c r="BG122" s="883"/>
      <c r="BH122" s="865"/>
      <c r="BI122" s="860"/>
      <c r="BJ122" s="860"/>
      <c r="BK122" s="866"/>
      <c r="BL122" s="882"/>
      <c r="BM122" s="863"/>
      <c r="BN122" s="1026"/>
      <c r="BO122" s="882"/>
      <c r="BP122" s="863"/>
      <c r="BQ122" s="1026"/>
      <c r="BR122" s="883"/>
      <c r="BS122" s="865"/>
      <c r="BT122" s="860"/>
      <c r="BU122" s="860"/>
      <c r="BV122" s="1244"/>
      <c r="BW122" s="882"/>
      <c r="BX122" s="863"/>
      <c r="BY122" s="1026"/>
      <c r="BZ122" s="882"/>
      <c r="CA122" s="863"/>
      <c r="CB122" s="1026"/>
      <c r="CC122" s="883"/>
      <c r="CD122" s="865"/>
      <c r="CE122" s="860"/>
      <c r="CF122" s="860"/>
      <c r="CG122" s="1244"/>
      <c r="CH122" s="882"/>
      <c r="CI122" s="863"/>
      <c r="CJ122" s="1026"/>
      <c r="CK122" s="882"/>
      <c r="CL122" s="863"/>
      <c r="CM122" s="1026"/>
      <c r="CN122" s="883"/>
      <c r="CO122" s="865"/>
    </row>
    <row r="123" spans="1:93" s="171" customFormat="1" ht="21" customHeight="1">
      <c r="A123" s="879">
        <v>29</v>
      </c>
      <c r="B123" s="879"/>
      <c r="C123" s="178"/>
      <c r="D123" s="177" t="s">
        <v>558</v>
      </c>
      <c r="E123" s="566"/>
      <c r="F123" s="859"/>
      <c r="G123" s="860"/>
      <c r="H123" s="866"/>
      <c r="I123" s="862"/>
      <c r="J123" s="863"/>
      <c r="K123" s="864"/>
      <c r="L123" s="862"/>
      <c r="M123" s="863"/>
      <c r="N123" s="864"/>
      <c r="O123" s="862"/>
      <c r="P123" s="865"/>
      <c r="Q123" s="859"/>
      <c r="R123" s="860"/>
      <c r="S123" s="866"/>
      <c r="T123" s="862"/>
      <c r="U123" s="863"/>
      <c r="V123" s="864"/>
      <c r="W123" s="862"/>
      <c r="X123" s="863"/>
      <c r="Y123" s="864"/>
      <c r="Z123" s="863"/>
      <c r="AA123" s="865"/>
      <c r="AB123" s="674"/>
      <c r="AC123" s="675"/>
      <c r="AD123" s="866"/>
      <c r="AE123" s="870"/>
      <c r="AF123" s="571"/>
      <c r="AG123" s="258"/>
      <c r="AH123" s="870"/>
      <c r="AI123" s="571"/>
      <c r="AJ123" s="258"/>
      <c r="AK123" s="877"/>
      <c r="AL123" s="365"/>
      <c r="AM123" s="675"/>
      <c r="AN123" s="675"/>
      <c r="AO123" s="866"/>
      <c r="AP123" s="870"/>
      <c r="AQ123" s="571"/>
      <c r="AR123" s="389"/>
      <c r="AS123" s="870"/>
      <c r="AT123" s="571"/>
      <c r="AU123" s="389"/>
      <c r="AV123" s="877"/>
      <c r="AW123" s="338"/>
      <c r="AX123" s="675"/>
      <c r="AY123" s="675"/>
      <c r="AZ123" s="1244"/>
      <c r="BA123" s="870"/>
      <c r="BB123" s="571"/>
      <c r="BC123" s="389"/>
      <c r="BD123" s="870"/>
      <c r="BE123" s="571"/>
      <c r="BF123" s="389"/>
      <c r="BG123" s="877"/>
      <c r="BH123" s="338"/>
      <c r="BI123" s="675"/>
      <c r="BJ123" s="675"/>
      <c r="BK123" s="866"/>
      <c r="BL123" s="870"/>
      <c r="BM123" s="571"/>
      <c r="BN123" s="389"/>
      <c r="BO123" s="870"/>
      <c r="BP123" s="571"/>
      <c r="BQ123" s="389"/>
      <c r="BR123" s="877"/>
      <c r="BS123" s="338"/>
      <c r="BT123" s="675"/>
      <c r="BU123" s="675"/>
      <c r="BV123" s="1240"/>
      <c r="BW123" s="870"/>
      <c r="BX123" s="571"/>
      <c r="BY123" s="389"/>
      <c r="BZ123" s="870"/>
      <c r="CA123" s="571"/>
      <c r="CB123" s="389"/>
      <c r="CC123" s="877"/>
      <c r="CD123" s="338"/>
      <c r="CE123" s="675"/>
      <c r="CF123" s="675"/>
      <c r="CG123" s="1240"/>
      <c r="CH123" s="870"/>
      <c r="CI123" s="571"/>
      <c r="CJ123" s="389"/>
      <c r="CK123" s="870"/>
      <c r="CL123" s="571"/>
      <c r="CM123" s="389"/>
      <c r="CN123" s="877"/>
      <c r="CO123" s="338"/>
    </row>
    <row r="124" spans="1:93" s="171" customFormat="1" ht="21" customHeight="1">
      <c r="A124" s="879">
        <v>29</v>
      </c>
      <c r="B124" s="879"/>
      <c r="C124" s="352"/>
      <c r="D124" s="427" t="s">
        <v>580</v>
      </c>
      <c r="E124" s="567"/>
      <c r="F124" s="853"/>
      <c r="G124" s="854"/>
      <c r="H124" s="855"/>
      <c r="I124" s="856"/>
      <c r="J124" s="857"/>
      <c r="K124" s="857"/>
      <c r="L124" s="856"/>
      <c r="M124" s="857"/>
      <c r="N124" s="857"/>
      <c r="O124" s="857"/>
      <c r="P124" s="858"/>
      <c r="Q124" s="853"/>
      <c r="R124" s="854"/>
      <c r="S124" s="855"/>
      <c r="T124" s="856"/>
      <c r="U124" s="857"/>
      <c r="V124" s="857"/>
      <c r="W124" s="856"/>
      <c r="X124" s="857"/>
      <c r="Y124" s="857"/>
      <c r="Z124" s="856"/>
      <c r="AA124" s="858"/>
      <c r="AB124" s="678"/>
      <c r="AC124" s="679"/>
      <c r="AD124" s="855"/>
      <c r="AE124" s="430"/>
      <c r="AF124" s="429"/>
      <c r="AG124" s="429"/>
      <c r="AH124" s="430"/>
      <c r="AI124" s="429"/>
      <c r="AJ124" s="429"/>
      <c r="AK124" s="431"/>
      <c r="AL124" s="1030"/>
      <c r="AM124" s="679"/>
      <c r="AN124" s="679"/>
      <c r="AO124" s="855"/>
      <c r="AP124" s="430"/>
      <c r="AQ124" s="429"/>
      <c r="AR124" s="431"/>
      <c r="AS124" s="430"/>
      <c r="AT124" s="429"/>
      <c r="AU124" s="431"/>
      <c r="AV124" s="431"/>
      <c r="AW124" s="875"/>
      <c r="AX124" s="679"/>
      <c r="AY124" s="679"/>
      <c r="AZ124" s="1242"/>
      <c r="BA124" s="430"/>
      <c r="BB124" s="429"/>
      <c r="BC124" s="431"/>
      <c r="BD124" s="430"/>
      <c r="BE124" s="429"/>
      <c r="BF124" s="431"/>
      <c r="BG124" s="431"/>
      <c r="BH124" s="875"/>
      <c r="BI124" s="679"/>
      <c r="BJ124" s="679"/>
      <c r="BK124" s="855"/>
      <c r="BL124" s="430"/>
      <c r="BM124" s="429"/>
      <c r="BN124" s="431"/>
      <c r="BO124" s="430"/>
      <c r="BP124" s="429"/>
      <c r="BQ124" s="431"/>
      <c r="BR124" s="431"/>
      <c r="BS124" s="875"/>
      <c r="BT124" s="679"/>
      <c r="BU124" s="679"/>
      <c r="BV124" s="1241"/>
      <c r="BW124" s="430"/>
      <c r="BX124" s="429"/>
      <c r="BY124" s="431"/>
      <c r="BZ124" s="430"/>
      <c r="CA124" s="429"/>
      <c r="CB124" s="431"/>
      <c r="CC124" s="431"/>
      <c r="CD124" s="875"/>
      <c r="CE124" s="679"/>
      <c r="CF124" s="679"/>
      <c r="CG124" s="1241"/>
      <c r="CH124" s="430"/>
      <c r="CI124" s="429"/>
      <c r="CJ124" s="431"/>
      <c r="CK124" s="430"/>
      <c r="CL124" s="429"/>
      <c r="CM124" s="431"/>
      <c r="CN124" s="431"/>
      <c r="CO124" s="875"/>
    </row>
    <row r="125" spans="1:93" s="171" customFormat="1" ht="21" customHeight="1">
      <c r="A125" s="171">
        <v>30</v>
      </c>
      <c r="C125" s="178" t="s">
        <v>553</v>
      </c>
      <c r="D125" s="175" t="s">
        <v>521</v>
      </c>
      <c r="E125" s="565"/>
      <c r="F125" s="674"/>
      <c r="G125" s="675"/>
      <c r="H125" s="676"/>
      <c r="I125" s="564"/>
      <c r="J125" s="571"/>
      <c r="K125" s="258"/>
      <c r="L125" s="564"/>
      <c r="M125" s="571"/>
      <c r="N125" s="258"/>
      <c r="O125" s="564"/>
      <c r="P125" s="338"/>
      <c r="Q125" s="674"/>
      <c r="R125" s="675"/>
      <c r="S125" s="676"/>
      <c r="T125" s="564"/>
      <c r="U125" s="571"/>
      <c r="V125" s="258"/>
      <c r="W125" s="564"/>
      <c r="X125" s="571"/>
      <c r="Y125" s="258"/>
      <c r="Z125" s="571"/>
      <c r="AA125" s="338"/>
      <c r="AB125" s="674"/>
      <c r="AC125" s="675"/>
      <c r="AD125" s="676"/>
      <c r="AE125" s="870"/>
      <c r="AF125" s="571"/>
      <c r="AG125" s="258"/>
      <c r="AH125" s="870"/>
      <c r="AI125" s="571"/>
      <c r="AJ125" s="258"/>
      <c r="AK125" s="877"/>
      <c r="AL125" s="365"/>
      <c r="AM125" s="675"/>
      <c r="AN125" s="675"/>
      <c r="AO125" s="676"/>
      <c r="AP125" s="870"/>
      <c r="AQ125" s="571"/>
      <c r="AR125" s="389"/>
      <c r="AS125" s="870"/>
      <c r="AT125" s="571"/>
      <c r="AU125" s="389"/>
      <c r="AV125" s="877"/>
      <c r="AW125" s="338"/>
      <c r="AX125" s="675"/>
      <c r="AY125" s="675"/>
      <c r="AZ125" s="1239"/>
      <c r="BA125" s="870"/>
      <c r="BB125" s="571"/>
      <c r="BC125" s="389"/>
      <c r="BD125" s="870"/>
      <c r="BE125" s="571"/>
      <c r="BF125" s="389"/>
      <c r="BG125" s="877"/>
      <c r="BH125" s="338"/>
      <c r="BI125" s="675"/>
      <c r="BJ125" s="675"/>
      <c r="BK125" s="676"/>
      <c r="BL125" s="870"/>
      <c r="BM125" s="571"/>
      <c r="BN125" s="389"/>
      <c r="BO125" s="870"/>
      <c r="BP125" s="571"/>
      <c r="BQ125" s="389"/>
      <c r="BR125" s="877"/>
      <c r="BS125" s="338"/>
      <c r="BT125" s="675"/>
      <c r="BU125" s="675"/>
      <c r="BV125" s="1239"/>
      <c r="BW125" s="870"/>
      <c r="BX125" s="571"/>
      <c r="BY125" s="389"/>
      <c r="BZ125" s="870"/>
      <c r="CA125" s="571"/>
      <c r="CB125" s="389"/>
      <c r="CC125" s="877"/>
      <c r="CD125" s="338"/>
      <c r="CE125" s="675"/>
      <c r="CF125" s="675"/>
      <c r="CG125" s="1239"/>
      <c r="CH125" s="870"/>
      <c r="CI125" s="571"/>
      <c r="CJ125" s="389"/>
      <c r="CK125" s="870"/>
      <c r="CL125" s="571"/>
      <c r="CM125" s="389"/>
      <c r="CN125" s="877"/>
      <c r="CO125" s="338"/>
    </row>
    <row r="126" spans="1:93" s="171" customFormat="1" ht="21" customHeight="1">
      <c r="A126" s="171">
        <v>30</v>
      </c>
      <c r="C126" s="178"/>
      <c r="D126" s="162" t="s">
        <v>557</v>
      </c>
      <c r="E126" s="566"/>
      <c r="F126" s="674"/>
      <c r="G126" s="675"/>
      <c r="H126" s="677"/>
      <c r="I126" s="564"/>
      <c r="J126" s="571"/>
      <c r="K126" s="258"/>
      <c r="L126" s="564"/>
      <c r="M126" s="571"/>
      <c r="N126" s="258"/>
      <c r="O126" s="564"/>
      <c r="P126" s="338"/>
      <c r="Q126" s="674"/>
      <c r="R126" s="675"/>
      <c r="S126" s="677"/>
      <c r="T126" s="564"/>
      <c r="U126" s="571"/>
      <c r="V126" s="258"/>
      <c r="W126" s="564"/>
      <c r="X126" s="571"/>
      <c r="Y126" s="258"/>
      <c r="Z126" s="571"/>
      <c r="AA126" s="338"/>
      <c r="AB126" s="674"/>
      <c r="AC126" s="675"/>
      <c r="AD126" s="677"/>
      <c r="AE126" s="870"/>
      <c r="AF126" s="571"/>
      <c r="AG126" s="258"/>
      <c r="AH126" s="870"/>
      <c r="AI126" s="571"/>
      <c r="AJ126" s="258"/>
      <c r="AK126" s="877"/>
      <c r="AL126" s="365"/>
      <c r="AM126" s="675"/>
      <c r="AN126" s="675"/>
      <c r="AO126" s="677"/>
      <c r="AP126" s="870"/>
      <c r="AQ126" s="571"/>
      <c r="AR126" s="389"/>
      <c r="AS126" s="870"/>
      <c r="AT126" s="571"/>
      <c r="AU126" s="389"/>
      <c r="AV126" s="877"/>
      <c r="AW126" s="338"/>
      <c r="AX126" s="675"/>
      <c r="AY126" s="675"/>
      <c r="AZ126" s="1240"/>
      <c r="BA126" s="870"/>
      <c r="BB126" s="571"/>
      <c r="BC126" s="389"/>
      <c r="BD126" s="870"/>
      <c r="BE126" s="571"/>
      <c r="BF126" s="389"/>
      <c r="BG126" s="877"/>
      <c r="BH126" s="338"/>
      <c r="BI126" s="675"/>
      <c r="BJ126" s="675"/>
      <c r="BK126" s="677"/>
      <c r="BL126" s="870"/>
      <c r="BM126" s="571"/>
      <c r="BN126" s="389"/>
      <c r="BO126" s="870"/>
      <c r="BP126" s="571"/>
      <c r="BQ126" s="389"/>
      <c r="BR126" s="877"/>
      <c r="BS126" s="338"/>
      <c r="BT126" s="675"/>
      <c r="BU126" s="675"/>
      <c r="BV126" s="1240"/>
      <c r="BW126" s="870"/>
      <c r="BX126" s="571"/>
      <c r="BY126" s="389"/>
      <c r="BZ126" s="870"/>
      <c r="CA126" s="571"/>
      <c r="CB126" s="389"/>
      <c r="CC126" s="877"/>
      <c r="CD126" s="338"/>
      <c r="CE126" s="675"/>
      <c r="CF126" s="675"/>
      <c r="CG126" s="1240"/>
      <c r="CH126" s="870"/>
      <c r="CI126" s="571"/>
      <c r="CJ126" s="389"/>
      <c r="CK126" s="870"/>
      <c r="CL126" s="571"/>
      <c r="CM126" s="389"/>
      <c r="CN126" s="877"/>
      <c r="CO126" s="338"/>
    </row>
    <row r="127" spans="1:93" s="171" customFormat="1" ht="21" customHeight="1">
      <c r="A127" s="171">
        <v>30</v>
      </c>
      <c r="C127" s="178"/>
      <c r="D127" s="177" t="s">
        <v>558</v>
      </c>
      <c r="E127" s="566"/>
      <c r="F127" s="674"/>
      <c r="G127" s="675"/>
      <c r="H127" s="677"/>
      <c r="I127" s="564"/>
      <c r="J127" s="571"/>
      <c r="K127" s="258"/>
      <c r="L127" s="564"/>
      <c r="M127" s="571"/>
      <c r="N127" s="258"/>
      <c r="O127" s="564"/>
      <c r="P127" s="338"/>
      <c r="Q127" s="674"/>
      <c r="R127" s="675"/>
      <c r="S127" s="677"/>
      <c r="T127" s="564"/>
      <c r="U127" s="571"/>
      <c r="V127" s="258"/>
      <c r="W127" s="564"/>
      <c r="X127" s="571"/>
      <c r="Y127" s="258"/>
      <c r="Z127" s="571"/>
      <c r="AA127" s="338"/>
      <c r="AB127" s="674"/>
      <c r="AC127" s="675"/>
      <c r="AD127" s="677"/>
      <c r="AE127" s="870"/>
      <c r="AF127" s="571"/>
      <c r="AG127" s="258"/>
      <c r="AH127" s="870"/>
      <c r="AI127" s="571"/>
      <c r="AJ127" s="258"/>
      <c r="AK127" s="877"/>
      <c r="AL127" s="365"/>
      <c r="AM127" s="675"/>
      <c r="AN127" s="675"/>
      <c r="AO127" s="677"/>
      <c r="AP127" s="870"/>
      <c r="AQ127" s="571"/>
      <c r="AR127" s="389"/>
      <c r="AS127" s="870"/>
      <c r="AT127" s="571"/>
      <c r="AU127" s="389"/>
      <c r="AV127" s="877"/>
      <c r="AW127" s="338"/>
      <c r="AX127" s="675"/>
      <c r="AY127" s="675"/>
      <c r="AZ127" s="1240"/>
      <c r="BA127" s="870"/>
      <c r="BB127" s="571"/>
      <c r="BC127" s="389"/>
      <c r="BD127" s="870"/>
      <c r="BE127" s="571"/>
      <c r="BF127" s="389"/>
      <c r="BG127" s="877"/>
      <c r="BH127" s="338"/>
      <c r="BI127" s="675"/>
      <c r="BJ127" s="675"/>
      <c r="BK127" s="677"/>
      <c r="BL127" s="870"/>
      <c r="BM127" s="571"/>
      <c r="BN127" s="389"/>
      <c r="BO127" s="870"/>
      <c r="BP127" s="571"/>
      <c r="BQ127" s="389"/>
      <c r="BR127" s="877"/>
      <c r="BS127" s="338"/>
      <c r="BT127" s="675"/>
      <c r="BU127" s="675"/>
      <c r="BV127" s="1240"/>
      <c r="BW127" s="870"/>
      <c r="BX127" s="571"/>
      <c r="BY127" s="389"/>
      <c r="BZ127" s="870"/>
      <c r="CA127" s="571"/>
      <c r="CB127" s="389"/>
      <c r="CC127" s="877"/>
      <c r="CD127" s="338"/>
      <c r="CE127" s="675"/>
      <c r="CF127" s="675"/>
      <c r="CG127" s="1240"/>
      <c r="CH127" s="870"/>
      <c r="CI127" s="571"/>
      <c r="CJ127" s="389"/>
      <c r="CK127" s="870"/>
      <c r="CL127" s="571"/>
      <c r="CM127" s="389"/>
      <c r="CN127" s="877"/>
      <c r="CO127" s="338"/>
    </row>
    <row r="128" spans="1:93" s="171" customFormat="1" ht="21" customHeight="1">
      <c r="A128" s="171">
        <v>30</v>
      </c>
      <c r="C128" s="352"/>
      <c r="D128" s="427" t="s">
        <v>580</v>
      </c>
      <c r="E128" s="567"/>
      <c r="F128" s="678"/>
      <c r="G128" s="679"/>
      <c r="H128" s="680"/>
      <c r="I128" s="428"/>
      <c r="J128" s="429"/>
      <c r="K128" s="429"/>
      <c r="L128" s="428"/>
      <c r="M128" s="429"/>
      <c r="N128" s="429"/>
      <c r="O128" s="429"/>
      <c r="P128" s="826"/>
      <c r="Q128" s="678"/>
      <c r="R128" s="679"/>
      <c r="S128" s="680"/>
      <c r="T128" s="428"/>
      <c r="U128" s="429"/>
      <c r="V128" s="429"/>
      <c r="W128" s="428"/>
      <c r="X128" s="429"/>
      <c r="Y128" s="429"/>
      <c r="Z128" s="428"/>
      <c r="AA128" s="826"/>
      <c r="AB128" s="678"/>
      <c r="AC128" s="679"/>
      <c r="AD128" s="680"/>
      <c r="AE128" s="430"/>
      <c r="AF128" s="429"/>
      <c r="AG128" s="429"/>
      <c r="AH128" s="430"/>
      <c r="AI128" s="429"/>
      <c r="AJ128" s="429"/>
      <c r="AK128" s="431"/>
      <c r="AL128" s="1030"/>
      <c r="AM128" s="679"/>
      <c r="AN128" s="679"/>
      <c r="AO128" s="680"/>
      <c r="AP128" s="430"/>
      <c r="AQ128" s="429"/>
      <c r="AR128" s="431"/>
      <c r="AS128" s="430"/>
      <c r="AT128" s="429"/>
      <c r="AU128" s="431"/>
      <c r="AV128" s="431"/>
      <c r="AW128" s="875"/>
      <c r="AX128" s="679"/>
      <c r="AY128" s="679"/>
      <c r="AZ128" s="1241"/>
      <c r="BA128" s="430"/>
      <c r="BB128" s="429"/>
      <c r="BC128" s="431"/>
      <c r="BD128" s="430"/>
      <c r="BE128" s="429"/>
      <c r="BF128" s="431"/>
      <c r="BG128" s="431"/>
      <c r="BH128" s="875"/>
      <c r="BI128" s="679"/>
      <c r="BJ128" s="679"/>
      <c r="BK128" s="680"/>
      <c r="BL128" s="430"/>
      <c r="BM128" s="429"/>
      <c r="BN128" s="431"/>
      <c r="BO128" s="430"/>
      <c r="BP128" s="429"/>
      <c r="BQ128" s="431"/>
      <c r="BR128" s="431"/>
      <c r="BS128" s="875"/>
      <c r="BT128" s="679"/>
      <c r="BU128" s="679"/>
      <c r="BV128" s="1241"/>
      <c r="BW128" s="430"/>
      <c r="BX128" s="429"/>
      <c r="BY128" s="431"/>
      <c r="BZ128" s="430"/>
      <c r="CA128" s="429"/>
      <c r="CB128" s="431"/>
      <c r="CC128" s="431"/>
      <c r="CD128" s="875"/>
      <c r="CE128" s="679"/>
      <c r="CF128" s="679"/>
      <c r="CG128" s="1241"/>
      <c r="CH128" s="430"/>
      <c r="CI128" s="429"/>
      <c r="CJ128" s="431"/>
      <c r="CK128" s="430"/>
      <c r="CL128" s="429"/>
      <c r="CM128" s="431"/>
      <c r="CN128" s="431"/>
      <c r="CO128" s="875"/>
    </row>
    <row r="129" spans="1:93" s="171" customFormat="1" ht="21" customHeight="1">
      <c r="A129" s="878">
        <v>31</v>
      </c>
      <c r="B129" s="878"/>
      <c r="C129" s="884" t="s">
        <v>554</v>
      </c>
      <c r="D129" s="175" t="s">
        <v>521</v>
      </c>
      <c r="E129" s="565"/>
      <c r="F129" s="859"/>
      <c r="G129" s="860"/>
      <c r="H129" s="861"/>
      <c r="I129" s="862"/>
      <c r="J129" s="863"/>
      <c r="K129" s="864"/>
      <c r="L129" s="862"/>
      <c r="M129" s="863"/>
      <c r="N129" s="864"/>
      <c r="O129" s="862"/>
      <c r="P129" s="865"/>
      <c r="Q129" s="859"/>
      <c r="R129" s="860"/>
      <c r="S129" s="861"/>
      <c r="T129" s="862"/>
      <c r="U129" s="863"/>
      <c r="V129" s="864"/>
      <c r="W129" s="862"/>
      <c r="X129" s="863"/>
      <c r="Y129" s="864"/>
      <c r="Z129" s="863"/>
      <c r="AA129" s="865"/>
      <c r="AB129" s="859"/>
      <c r="AC129" s="860"/>
      <c r="AD129" s="861"/>
      <c r="AE129" s="882"/>
      <c r="AF129" s="863"/>
      <c r="AG129" s="864"/>
      <c r="AH129" s="882"/>
      <c r="AI129" s="863"/>
      <c r="AJ129" s="864"/>
      <c r="AK129" s="883"/>
      <c r="AL129" s="1033"/>
      <c r="AM129" s="860"/>
      <c r="AN129" s="860"/>
      <c r="AO129" s="861"/>
      <c r="AP129" s="882"/>
      <c r="AQ129" s="863"/>
      <c r="AR129" s="1026"/>
      <c r="AS129" s="882"/>
      <c r="AT129" s="863"/>
      <c r="AU129" s="1026"/>
      <c r="AV129" s="883"/>
      <c r="AW129" s="865"/>
      <c r="AX129" s="860"/>
      <c r="AY129" s="860"/>
      <c r="AZ129" s="1243"/>
      <c r="BA129" s="882"/>
      <c r="BB129" s="863"/>
      <c r="BC129" s="1026"/>
      <c r="BD129" s="882"/>
      <c r="BE129" s="863"/>
      <c r="BF129" s="1026"/>
      <c r="BG129" s="883"/>
      <c r="BH129" s="865"/>
      <c r="BI129" s="860"/>
      <c r="BJ129" s="860"/>
      <c r="BK129" s="861"/>
      <c r="BL129" s="882"/>
      <c r="BM129" s="863"/>
      <c r="BN129" s="1026"/>
      <c r="BO129" s="882"/>
      <c r="BP129" s="863"/>
      <c r="BQ129" s="1026"/>
      <c r="BR129" s="883"/>
      <c r="BS129" s="865"/>
      <c r="BT129" s="860"/>
      <c r="BU129" s="860"/>
      <c r="BV129" s="1243"/>
      <c r="BW129" s="882"/>
      <c r="BX129" s="863"/>
      <c r="BY129" s="1026"/>
      <c r="BZ129" s="882"/>
      <c r="CA129" s="863"/>
      <c r="CB129" s="1026"/>
      <c r="CC129" s="883"/>
      <c r="CD129" s="865"/>
      <c r="CE129" s="860"/>
      <c r="CF129" s="860"/>
      <c r="CG129" s="1243"/>
      <c r="CH129" s="882"/>
      <c r="CI129" s="863"/>
      <c r="CJ129" s="1026"/>
      <c r="CK129" s="882"/>
      <c r="CL129" s="863"/>
      <c r="CM129" s="1026"/>
      <c r="CN129" s="883"/>
      <c r="CO129" s="865"/>
    </row>
    <row r="130" spans="1:93" s="171" customFormat="1" ht="21" customHeight="1">
      <c r="A130" s="878">
        <v>31</v>
      </c>
      <c r="B130" s="878"/>
      <c r="C130" s="178"/>
      <c r="D130" s="162" t="s">
        <v>557</v>
      </c>
      <c r="E130" s="566"/>
      <c r="F130" s="859"/>
      <c r="G130" s="860"/>
      <c r="H130" s="866"/>
      <c r="I130" s="862"/>
      <c r="J130" s="863"/>
      <c r="K130" s="864"/>
      <c r="L130" s="862"/>
      <c r="M130" s="863"/>
      <c r="N130" s="864"/>
      <c r="O130" s="862"/>
      <c r="P130" s="865"/>
      <c r="Q130" s="859"/>
      <c r="R130" s="860"/>
      <c r="S130" s="866"/>
      <c r="T130" s="862"/>
      <c r="U130" s="863"/>
      <c r="V130" s="864"/>
      <c r="W130" s="862"/>
      <c r="X130" s="863"/>
      <c r="Y130" s="864"/>
      <c r="Z130" s="863"/>
      <c r="AA130" s="865"/>
      <c r="AB130" s="859"/>
      <c r="AC130" s="860"/>
      <c r="AD130" s="866"/>
      <c r="AE130" s="882"/>
      <c r="AF130" s="863"/>
      <c r="AG130" s="864"/>
      <c r="AH130" s="882"/>
      <c r="AI130" s="863"/>
      <c r="AJ130" s="864"/>
      <c r="AK130" s="883"/>
      <c r="AL130" s="1033"/>
      <c r="AM130" s="860"/>
      <c r="AN130" s="860"/>
      <c r="AO130" s="866"/>
      <c r="AP130" s="882"/>
      <c r="AQ130" s="863"/>
      <c r="AR130" s="1026"/>
      <c r="AS130" s="882"/>
      <c r="AT130" s="863"/>
      <c r="AU130" s="1026"/>
      <c r="AV130" s="883"/>
      <c r="AW130" s="865"/>
      <c r="AX130" s="860"/>
      <c r="AY130" s="860"/>
      <c r="AZ130" s="1244"/>
      <c r="BA130" s="882"/>
      <c r="BB130" s="863"/>
      <c r="BC130" s="1026"/>
      <c r="BD130" s="882"/>
      <c r="BE130" s="863"/>
      <c r="BF130" s="1026"/>
      <c r="BG130" s="883"/>
      <c r="BH130" s="865"/>
      <c r="BI130" s="860"/>
      <c r="BJ130" s="860"/>
      <c r="BK130" s="866"/>
      <c r="BL130" s="882"/>
      <c r="BM130" s="863"/>
      <c r="BN130" s="1026"/>
      <c r="BO130" s="882"/>
      <c r="BP130" s="863"/>
      <c r="BQ130" s="1026"/>
      <c r="BR130" s="883"/>
      <c r="BS130" s="865"/>
      <c r="BT130" s="860"/>
      <c r="BU130" s="860"/>
      <c r="BV130" s="1244"/>
      <c r="BW130" s="882"/>
      <c r="BX130" s="863"/>
      <c r="BY130" s="1026"/>
      <c r="BZ130" s="882"/>
      <c r="CA130" s="863"/>
      <c r="CB130" s="1026"/>
      <c r="CC130" s="883"/>
      <c r="CD130" s="865"/>
      <c r="CE130" s="860"/>
      <c r="CF130" s="860"/>
      <c r="CG130" s="1244"/>
      <c r="CH130" s="882"/>
      <c r="CI130" s="863"/>
      <c r="CJ130" s="1026"/>
      <c r="CK130" s="882"/>
      <c r="CL130" s="863"/>
      <c r="CM130" s="1026"/>
      <c r="CN130" s="883"/>
      <c r="CO130" s="865"/>
    </row>
    <row r="131" spans="1:93" s="171" customFormat="1" ht="21" customHeight="1">
      <c r="A131" s="878">
        <v>31</v>
      </c>
      <c r="B131" s="878"/>
      <c r="C131" s="178"/>
      <c r="D131" s="177" t="s">
        <v>558</v>
      </c>
      <c r="E131" s="566"/>
      <c r="F131" s="859"/>
      <c r="G131" s="860"/>
      <c r="H131" s="866"/>
      <c r="I131" s="862"/>
      <c r="J131" s="863"/>
      <c r="K131" s="864"/>
      <c r="L131" s="862"/>
      <c r="M131" s="863"/>
      <c r="N131" s="864"/>
      <c r="O131" s="862"/>
      <c r="P131" s="865"/>
      <c r="Q131" s="859"/>
      <c r="R131" s="860"/>
      <c r="S131" s="866"/>
      <c r="T131" s="862"/>
      <c r="U131" s="863"/>
      <c r="V131" s="864"/>
      <c r="W131" s="862"/>
      <c r="X131" s="863"/>
      <c r="Y131" s="864"/>
      <c r="Z131" s="863"/>
      <c r="AA131" s="865"/>
      <c r="AB131" s="674"/>
      <c r="AC131" s="675"/>
      <c r="AD131" s="866"/>
      <c r="AE131" s="870"/>
      <c r="AF131" s="571"/>
      <c r="AG131" s="258"/>
      <c r="AH131" s="870"/>
      <c r="AI131" s="571"/>
      <c r="AJ131" s="258"/>
      <c r="AK131" s="877"/>
      <c r="AL131" s="365"/>
      <c r="AM131" s="675"/>
      <c r="AN131" s="675"/>
      <c r="AO131" s="866"/>
      <c r="AP131" s="870"/>
      <c r="AQ131" s="571"/>
      <c r="AR131" s="389"/>
      <c r="AS131" s="870"/>
      <c r="AT131" s="571"/>
      <c r="AU131" s="389"/>
      <c r="AV131" s="877"/>
      <c r="AW131" s="338"/>
      <c r="AX131" s="675"/>
      <c r="AY131" s="675"/>
      <c r="AZ131" s="1244"/>
      <c r="BA131" s="870"/>
      <c r="BB131" s="571"/>
      <c r="BC131" s="389"/>
      <c r="BD131" s="870"/>
      <c r="BE131" s="571"/>
      <c r="BF131" s="389"/>
      <c r="BG131" s="877"/>
      <c r="BH131" s="338"/>
      <c r="BI131" s="675"/>
      <c r="BJ131" s="675"/>
      <c r="BK131" s="866"/>
      <c r="BL131" s="870"/>
      <c r="BM131" s="571"/>
      <c r="BN131" s="389"/>
      <c r="BO131" s="870"/>
      <c r="BP131" s="571"/>
      <c r="BQ131" s="389"/>
      <c r="BR131" s="877"/>
      <c r="BS131" s="338"/>
      <c r="BT131" s="675"/>
      <c r="BU131" s="675"/>
      <c r="BV131" s="1240"/>
      <c r="BW131" s="870"/>
      <c r="BX131" s="571"/>
      <c r="BY131" s="389"/>
      <c r="BZ131" s="870"/>
      <c r="CA131" s="571"/>
      <c r="CB131" s="389"/>
      <c r="CC131" s="877"/>
      <c r="CD131" s="338"/>
      <c r="CE131" s="675"/>
      <c r="CF131" s="675"/>
      <c r="CG131" s="1240"/>
      <c r="CH131" s="870"/>
      <c r="CI131" s="571"/>
      <c r="CJ131" s="389"/>
      <c r="CK131" s="870"/>
      <c r="CL131" s="571"/>
      <c r="CM131" s="389"/>
      <c r="CN131" s="877"/>
      <c r="CO131" s="338"/>
    </row>
    <row r="132" spans="1:93" s="171" customFormat="1" ht="21" customHeight="1">
      <c r="A132" s="878">
        <v>31</v>
      </c>
      <c r="B132" s="878"/>
      <c r="C132" s="352"/>
      <c r="D132" s="427" t="s">
        <v>580</v>
      </c>
      <c r="E132" s="567"/>
      <c r="F132" s="853"/>
      <c r="G132" s="854"/>
      <c r="H132" s="855"/>
      <c r="I132" s="856"/>
      <c r="J132" s="857"/>
      <c r="K132" s="857"/>
      <c r="L132" s="856"/>
      <c r="M132" s="857"/>
      <c r="N132" s="857"/>
      <c r="O132" s="857"/>
      <c r="P132" s="858"/>
      <c r="Q132" s="853"/>
      <c r="R132" s="854"/>
      <c r="S132" s="855"/>
      <c r="T132" s="856"/>
      <c r="U132" s="857"/>
      <c r="V132" s="857"/>
      <c r="W132" s="856"/>
      <c r="X132" s="857"/>
      <c r="Y132" s="857"/>
      <c r="Z132" s="856"/>
      <c r="AA132" s="858"/>
      <c r="AB132" s="678"/>
      <c r="AC132" s="679"/>
      <c r="AD132" s="855"/>
      <c r="AE132" s="430"/>
      <c r="AF132" s="429"/>
      <c r="AG132" s="429"/>
      <c r="AH132" s="430"/>
      <c r="AI132" s="429"/>
      <c r="AJ132" s="429"/>
      <c r="AK132" s="431"/>
      <c r="AL132" s="1030"/>
      <c r="AM132" s="679"/>
      <c r="AN132" s="679"/>
      <c r="AO132" s="855"/>
      <c r="AP132" s="430"/>
      <c r="AQ132" s="429"/>
      <c r="AR132" s="431"/>
      <c r="AS132" s="430"/>
      <c r="AT132" s="429"/>
      <c r="AU132" s="431"/>
      <c r="AV132" s="431"/>
      <c r="AW132" s="875"/>
      <c r="AX132" s="679"/>
      <c r="AY132" s="679"/>
      <c r="AZ132" s="1242"/>
      <c r="BA132" s="430"/>
      <c r="BB132" s="429"/>
      <c r="BC132" s="431"/>
      <c r="BD132" s="430"/>
      <c r="BE132" s="429"/>
      <c r="BF132" s="431"/>
      <c r="BG132" s="431"/>
      <c r="BH132" s="875"/>
      <c r="BI132" s="679"/>
      <c r="BJ132" s="679"/>
      <c r="BK132" s="855"/>
      <c r="BL132" s="430"/>
      <c r="BM132" s="429"/>
      <c r="BN132" s="431"/>
      <c r="BO132" s="430"/>
      <c r="BP132" s="429"/>
      <c r="BQ132" s="431"/>
      <c r="BR132" s="431"/>
      <c r="BS132" s="875"/>
      <c r="BT132" s="679"/>
      <c r="BU132" s="679"/>
      <c r="BV132" s="1241"/>
      <c r="BW132" s="430"/>
      <c r="BX132" s="429"/>
      <c r="BY132" s="431"/>
      <c r="BZ132" s="430"/>
      <c r="CA132" s="429"/>
      <c r="CB132" s="431"/>
      <c r="CC132" s="431"/>
      <c r="CD132" s="875"/>
      <c r="CE132" s="679"/>
      <c r="CF132" s="679"/>
      <c r="CG132" s="1241"/>
      <c r="CH132" s="430"/>
      <c r="CI132" s="429"/>
      <c r="CJ132" s="431"/>
      <c r="CK132" s="430"/>
      <c r="CL132" s="429"/>
      <c r="CM132" s="431"/>
      <c r="CN132" s="431"/>
      <c r="CO132" s="875"/>
    </row>
    <row r="133" spans="1:93" s="171" customFormat="1" ht="21" customHeight="1">
      <c r="A133" s="171">
        <v>32</v>
      </c>
      <c r="C133" s="848" t="s">
        <v>555</v>
      </c>
      <c r="D133" s="175" t="s">
        <v>521</v>
      </c>
      <c r="E133" s="330"/>
      <c r="F133" s="674"/>
      <c r="G133" s="675"/>
      <c r="H133" s="676"/>
      <c r="I133" s="564"/>
      <c r="J133" s="571"/>
      <c r="K133" s="258"/>
      <c r="L133" s="564"/>
      <c r="M133" s="571"/>
      <c r="N133" s="258"/>
      <c r="O133" s="564"/>
      <c r="P133" s="338"/>
      <c r="Q133" s="674"/>
      <c r="R133" s="675"/>
      <c r="S133" s="676"/>
      <c r="T133" s="564"/>
      <c r="U133" s="571"/>
      <c r="V133" s="258"/>
      <c r="W133" s="564"/>
      <c r="X133" s="571"/>
      <c r="Y133" s="258"/>
      <c r="Z133" s="571"/>
      <c r="AA133" s="338"/>
      <c r="AB133" s="674"/>
      <c r="AC133" s="675"/>
      <c r="AD133" s="676"/>
      <c r="AE133" s="870"/>
      <c r="AF133" s="571"/>
      <c r="AG133" s="258"/>
      <c r="AH133" s="870"/>
      <c r="AI133" s="571"/>
      <c r="AJ133" s="258"/>
      <c r="AK133" s="877"/>
      <c r="AL133" s="365"/>
      <c r="AM133" s="675"/>
      <c r="AN133" s="675"/>
      <c r="AO133" s="676"/>
      <c r="AP133" s="870"/>
      <c r="AQ133" s="571"/>
      <c r="AR133" s="389"/>
      <c r="AS133" s="870"/>
      <c r="AT133" s="571"/>
      <c r="AU133" s="389"/>
      <c r="AV133" s="877"/>
      <c r="AW133" s="338"/>
      <c r="AX133" s="675"/>
      <c r="AY133" s="675"/>
      <c r="AZ133" s="1239"/>
      <c r="BA133" s="870"/>
      <c r="BB133" s="571"/>
      <c r="BC133" s="389"/>
      <c r="BD133" s="870"/>
      <c r="BE133" s="571"/>
      <c r="BF133" s="389"/>
      <c r="BG133" s="877"/>
      <c r="BH133" s="338"/>
      <c r="BI133" s="675"/>
      <c r="BJ133" s="675"/>
      <c r="BK133" s="676"/>
      <c r="BL133" s="870"/>
      <c r="BM133" s="571"/>
      <c r="BN133" s="389"/>
      <c r="BO133" s="870"/>
      <c r="BP133" s="571"/>
      <c r="BQ133" s="389"/>
      <c r="BR133" s="877"/>
      <c r="BS133" s="338"/>
      <c r="BT133" s="675"/>
      <c r="BU133" s="675"/>
      <c r="BV133" s="1239"/>
      <c r="BW133" s="870"/>
      <c r="BX133" s="571"/>
      <c r="BY133" s="389"/>
      <c r="BZ133" s="870"/>
      <c r="CA133" s="571"/>
      <c r="CB133" s="389"/>
      <c r="CC133" s="877"/>
      <c r="CD133" s="338"/>
      <c r="CE133" s="675"/>
      <c r="CF133" s="675"/>
      <c r="CG133" s="1239"/>
      <c r="CH133" s="870"/>
      <c r="CI133" s="571"/>
      <c r="CJ133" s="389"/>
      <c r="CK133" s="870"/>
      <c r="CL133" s="571"/>
      <c r="CM133" s="389"/>
      <c r="CN133" s="877"/>
      <c r="CO133" s="338"/>
    </row>
    <row r="134" spans="1:93" s="171" customFormat="1" ht="21" customHeight="1">
      <c r="A134" s="171">
        <v>32</v>
      </c>
      <c r="C134" s="178"/>
      <c r="D134" s="162" t="s">
        <v>557</v>
      </c>
      <c r="E134" s="330"/>
      <c r="F134" s="674"/>
      <c r="G134" s="675"/>
      <c r="H134" s="677"/>
      <c r="I134" s="564"/>
      <c r="J134" s="571"/>
      <c r="K134" s="258"/>
      <c r="L134" s="564"/>
      <c r="M134" s="571"/>
      <c r="N134" s="258"/>
      <c r="O134" s="564"/>
      <c r="P134" s="338"/>
      <c r="Q134" s="674"/>
      <c r="R134" s="675"/>
      <c r="S134" s="677"/>
      <c r="T134" s="564"/>
      <c r="U134" s="571"/>
      <c r="V134" s="258"/>
      <c r="W134" s="564"/>
      <c r="X134" s="571"/>
      <c r="Y134" s="258"/>
      <c r="Z134" s="571"/>
      <c r="AA134" s="338"/>
      <c r="AB134" s="674"/>
      <c r="AC134" s="675"/>
      <c r="AD134" s="677"/>
      <c r="AE134" s="870"/>
      <c r="AF134" s="571"/>
      <c r="AG134" s="258"/>
      <c r="AH134" s="870"/>
      <c r="AI134" s="571"/>
      <c r="AJ134" s="258"/>
      <c r="AK134" s="877"/>
      <c r="AL134" s="365"/>
      <c r="AM134" s="675"/>
      <c r="AN134" s="675"/>
      <c r="AO134" s="677"/>
      <c r="AP134" s="870"/>
      <c r="AQ134" s="571"/>
      <c r="AR134" s="389"/>
      <c r="AS134" s="870"/>
      <c r="AT134" s="571"/>
      <c r="AU134" s="389"/>
      <c r="AV134" s="877"/>
      <c r="AW134" s="338"/>
      <c r="AX134" s="675"/>
      <c r="AY134" s="675"/>
      <c r="AZ134" s="1240"/>
      <c r="BA134" s="870"/>
      <c r="BB134" s="571"/>
      <c r="BC134" s="389"/>
      <c r="BD134" s="870"/>
      <c r="BE134" s="571"/>
      <c r="BF134" s="389"/>
      <c r="BG134" s="877"/>
      <c r="BH134" s="338"/>
      <c r="BI134" s="675"/>
      <c r="BJ134" s="675"/>
      <c r="BK134" s="677"/>
      <c r="BL134" s="870"/>
      <c r="BM134" s="571"/>
      <c r="BN134" s="389"/>
      <c r="BO134" s="870"/>
      <c r="BP134" s="571"/>
      <c r="BQ134" s="389"/>
      <c r="BR134" s="877"/>
      <c r="BS134" s="338"/>
      <c r="BT134" s="675"/>
      <c r="BU134" s="675"/>
      <c r="BV134" s="1240"/>
      <c r="BW134" s="870"/>
      <c r="BX134" s="571"/>
      <c r="BY134" s="389"/>
      <c r="BZ134" s="870"/>
      <c r="CA134" s="571"/>
      <c r="CB134" s="389"/>
      <c r="CC134" s="877"/>
      <c r="CD134" s="338"/>
      <c r="CE134" s="675"/>
      <c r="CF134" s="675"/>
      <c r="CG134" s="1240"/>
      <c r="CH134" s="870"/>
      <c r="CI134" s="571"/>
      <c r="CJ134" s="389"/>
      <c r="CK134" s="870"/>
      <c r="CL134" s="571"/>
      <c r="CM134" s="389"/>
      <c r="CN134" s="877"/>
      <c r="CO134" s="338"/>
    </row>
    <row r="135" spans="1:93" s="171" customFormat="1" ht="21" customHeight="1">
      <c r="A135" s="171">
        <v>32</v>
      </c>
      <c r="C135" s="178"/>
      <c r="D135" s="177" t="s">
        <v>558</v>
      </c>
      <c r="E135" s="330"/>
      <c r="F135" s="674"/>
      <c r="G135" s="675"/>
      <c r="H135" s="677"/>
      <c r="I135" s="564"/>
      <c r="J135" s="571"/>
      <c r="K135" s="258"/>
      <c r="L135" s="564"/>
      <c r="M135" s="571"/>
      <c r="N135" s="258"/>
      <c r="O135" s="564"/>
      <c r="P135" s="338"/>
      <c r="Q135" s="674"/>
      <c r="R135" s="675"/>
      <c r="S135" s="677"/>
      <c r="T135" s="564"/>
      <c r="U135" s="571"/>
      <c r="V135" s="258"/>
      <c r="W135" s="564"/>
      <c r="X135" s="571"/>
      <c r="Y135" s="258"/>
      <c r="Z135" s="571"/>
      <c r="AA135" s="338"/>
      <c r="AB135" s="674"/>
      <c r="AC135" s="675"/>
      <c r="AD135" s="677"/>
      <c r="AE135" s="871"/>
      <c r="AF135" s="872"/>
      <c r="AG135" s="258"/>
      <c r="AH135" s="871"/>
      <c r="AI135" s="872"/>
      <c r="AJ135" s="258"/>
      <c r="AK135" s="877"/>
      <c r="AL135" s="365"/>
      <c r="AM135" s="675"/>
      <c r="AN135" s="675"/>
      <c r="AO135" s="677"/>
      <c r="AP135" s="870"/>
      <c r="AQ135" s="571"/>
      <c r="AR135" s="389"/>
      <c r="AS135" s="870"/>
      <c r="AT135" s="571"/>
      <c r="AU135" s="389"/>
      <c r="AV135" s="877"/>
      <c r="AW135" s="338"/>
      <c r="AX135" s="675"/>
      <c r="AY135" s="675"/>
      <c r="AZ135" s="1240"/>
      <c r="BA135" s="870"/>
      <c r="BB135" s="571"/>
      <c r="BC135" s="389"/>
      <c r="BD135" s="870"/>
      <c r="BE135" s="571"/>
      <c r="BF135" s="389"/>
      <c r="BG135" s="877"/>
      <c r="BH135" s="338"/>
      <c r="BI135" s="675"/>
      <c r="BJ135" s="675"/>
      <c r="BK135" s="677"/>
      <c r="BL135" s="870"/>
      <c r="BM135" s="571"/>
      <c r="BN135" s="389"/>
      <c r="BO135" s="870"/>
      <c r="BP135" s="571"/>
      <c r="BQ135" s="389"/>
      <c r="BR135" s="877"/>
      <c r="BS135" s="338"/>
      <c r="BT135" s="675"/>
      <c r="BU135" s="675"/>
      <c r="BV135" s="1240"/>
      <c r="BW135" s="870"/>
      <c r="BX135" s="571"/>
      <c r="BY135" s="389"/>
      <c r="BZ135" s="870"/>
      <c r="CA135" s="571"/>
      <c r="CB135" s="389"/>
      <c r="CC135" s="877"/>
      <c r="CD135" s="338"/>
      <c r="CE135" s="675"/>
      <c r="CF135" s="675"/>
      <c r="CG135" s="1240"/>
      <c r="CH135" s="870"/>
      <c r="CI135" s="571"/>
      <c r="CJ135" s="389"/>
      <c r="CK135" s="870"/>
      <c r="CL135" s="571"/>
      <c r="CM135" s="389"/>
      <c r="CN135" s="877"/>
      <c r="CO135" s="338"/>
    </row>
    <row r="136" spans="1:93" s="171" customFormat="1" ht="21" customHeight="1">
      <c r="A136" s="171">
        <v>32</v>
      </c>
      <c r="C136" s="352"/>
      <c r="D136" s="427" t="s">
        <v>580</v>
      </c>
      <c r="E136" s="567"/>
      <c r="F136" s="678"/>
      <c r="G136" s="679"/>
      <c r="H136" s="680"/>
      <c r="I136" s="428"/>
      <c r="J136" s="429"/>
      <c r="K136" s="429"/>
      <c r="L136" s="428"/>
      <c r="M136" s="429"/>
      <c r="N136" s="429"/>
      <c r="O136" s="429"/>
      <c r="P136" s="826"/>
      <c r="Q136" s="678"/>
      <c r="R136" s="679"/>
      <c r="S136" s="680"/>
      <c r="T136" s="428"/>
      <c r="U136" s="429"/>
      <c r="V136" s="429"/>
      <c r="W136" s="428"/>
      <c r="X136" s="429"/>
      <c r="Y136" s="429"/>
      <c r="Z136" s="428"/>
      <c r="AA136" s="826"/>
      <c r="AB136" s="678"/>
      <c r="AC136" s="679"/>
      <c r="AD136" s="680"/>
      <c r="AE136" s="428"/>
      <c r="AF136" s="429"/>
      <c r="AG136" s="429"/>
      <c r="AH136" s="428"/>
      <c r="AI136" s="429"/>
      <c r="AJ136" s="429"/>
      <c r="AK136" s="431"/>
      <c r="AL136" s="1030"/>
      <c r="AM136" s="679"/>
      <c r="AN136" s="679"/>
      <c r="AO136" s="680"/>
      <c r="AP136" s="430"/>
      <c r="AQ136" s="429"/>
      <c r="AR136" s="431"/>
      <c r="AS136" s="430"/>
      <c r="AT136" s="429"/>
      <c r="AU136" s="431"/>
      <c r="AV136" s="431"/>
      <c r="AW136" s="875"/>
      <c r="AX136" s="679"/>
      <c r="AY136" s="679"/>
      <c r="AZ136" s="1241"/>
      <c r="BA136" s="430"/>
      <c r="BB136" s="429"/>
      <c r="BC136" s="431"/>
      <c r="BD136" s="430"/>
      <c r="BE136" s="429"/>
      <c r="BF136" s="431"/>
      <c r="BG136" s="431"/>
      <c r="BH136" s="875"/>
      <c r="BI136" s="679"/>
      <c r="BJ136" s="679"/>
      <c r="BK136" s="680"/>
      <c r="BL136" s="430"/>
      <c r="BM136" s="429"/>
      <c r="BN136" s="431"/>
      <c r="BO136" s="430"/>
      <c r="BP136" s="429"/>
      <c r="BQ136" s="431"/>
      <c r="BR136" s="431"/>
      <c r="BS136" s="875"/>
      <c r="BT136" s="679"/>
      <c r="BU136" s="679"/>
      <c r="BV136" s="1241"/>
      <c r="BW136" s="430"/>
      <c r="BX136" s="429"/>
      <c r="BY136" s="431"/>
      <c r="BZ136" s="430"/>
      <c r="CA136" s="429"/>
      <c r="CB136" s="431"/>
      <c r="CC136" s="431"/>
      <c r="CD136" s="875"/>
      <c r="CE136" s="679"/>
      <c r="CF136" s="679"/>
      <c r="CG136" s="1241"/>
      <c r="CH136" s="430"/>
      <c r="CI136" s="429"/>
      <c r="CJ136" s="431"/>
      <c r="CK136" s="430"/>
      <c r="CL136" s="429"/>
      <c r="CM136" s="431"/>
      <c r="CN136" s="431"/>
      <c r="CO136" s="875"/>
    </row>
    <row r="137" spans="1:93" s="180" customFormat="1" ht="25.5">
      <c r="C137" s="181" t="s">
        <v>521</v>
      </c>
      <c r="D137" s="248" t="s">
        <v>582</v>
      </c>
      <c r="E137" s="332"/>
      <c r="F137" s="681"/>
      <c r="G137" s="682"/>
      <c r="H137" s="683"/>
      <c r="I137" s="530"/>
      <c r="J137" s="528"/>
      <c r="K137" s="528"/>
      <c r="L137" s="534"/>
      <c r="M137" s="530"/>
      <c r="N137" s="535"/>
      <c r="O137" s="530"/>
      <c r="P137" s="531"/>
      <c r="Q137" s="1018"/>
      <c r="R137" s="684"/>
      <c r="S137" s="1019"/>
      <c r="T137" s="530"/>
      <c r="U137" s="528"/>
      <c r="V137" s="528"/>
      <c r="W137" s="534"/>
      <c r="X137" s="530"/>
      <c r="Y137" s="535"/>
      <c r="Z137" s="530"/>
      <c r="AA137" s="531"/>
      <c r="AB137" s="685"/>
      <c r="AC137" s="686"/>
      <c r="AD137" s="687"/>
      <c r="AE137" s="686"/>
      <c r="AF137" s="688"/>
      <c r="AG137" s="688"/>
      <c r="AH137" s="689"/>
      <c r="AI137" s="686"/>
      <c r="AJ137" s="690"/>
      <c r="AK137" s="689"/>
      <c r="AL137" s="700"/>
      <c r="AM137" s="530"/>
      <c r="AN137" s="530"/>
      <c r="AO137" s="528"/>
      <c r="AP137" s="534"/>
      <c r="AQ137" s="528"/>
      <c r="AR137" s="535"/>
      <c r="AS137" s="534"/>
      <c r="AT137" s="528"/>
      <c r="AU137" s="535"/>
      <c r="AV137" s="535"/>
      <c r="AW137" s="531"/>
      <c r="AX137" s="530"/>
      <c r="AY137" s="530"/>
      <c r="AZ137" s="528"/>
      <c r="BA137" s="534"/>
      <c r="BB137" s="528"/>
      <c r="BC137" s="535"/>
      <c r="BD137" s="534"/>
      <c r="BE137" s="528"/>
      <c r="BF137" s="535"/>
      <c r="BG137" s="535"/>
      <c r="BH137" s="531"/>
      <c r="BI137" s="530"/>
      <c r="BJ137" s="530"/>
      <c r="BK137" s="528"/>
      <c r="BL137" s="534"/>
      <c r="BM137" s="528"/>
      <c r="BN137" s="535"/>
      <c r="BO137" s="534"/>
      <c r="BP137" s="528"/>
      <c r="BQ137" s="535"/>
      <c r="BR137" s="535"/>
      <c r="BS137" s="531"/>
      <c r="BT137" s="530"/>
      <c r="BU137" s="530"/>
      <c r="BV137" s="528"/>
      <c r="BW137" s="534"/>
      <c r="BX137" s="528"/>
      <c r="BY137" s="535"/>
      <c r="BZ137" s="534"/>
      <c r="CA137" s="528"/>
      <c r="CB137" s="535"/>
      <c r="CC137" s="535"/>
      <c r="CD137" s="531"/>
      <c r="CE137" s="530"/>
      <c r="CF137" s="530"/>
      <c r="CG137" s="528"/>
      <c r="CH137" s="534"/>
      <c r="CI137" s="528"/>
      <c r="CJ137" s="535"/>
      <c r="CK137" s="534"/>
      <c r="CL137" s="528"/>
      <c r="CM137" s="535"/>
      <c r="CN137" s="535"/>
      <c r="CO137" s="531"/>
    </row>
    <row r="138" spans="1:93" s="180" customFormat="1">
      <c r="C138" s="181" t="s">
        <v>557</v>
      </c>
      <c r="D138" s="248" t="s">
        <v>583</v>
      </c>
      <c r="E138" s="332"/>
      <c r="F138" s="681"/>
      <c r="G138" s="682"/>
      <c r="H138" s="683"/>
      <c r="I138" s="530"/>
      <c r="J138" s="528"/>
      <c r="K138" s="528"/>
      <c r="L138" s="534"/>
      <c r="M138" s="530"/>
      <c r="N138" s="535"/>
      <c r="O138" s="530"/>
      <c r="P138" s="531"/>
      <c r="Q138" s="1018"/>
      <c r="R138" s="684"/>
      <c r="S138" s="1019"/>
      <c r="T138" s="530"/>
      <c r="U138" s="528"/>
      <c r="V138" s="528"/>
      <c r="W138" s="534"/>
      <c r="X138" s="530"/>
      <c r="Y138" s="535"/>
      <c r="Z138" s="530"/>
      <c r="AA138" s="531"/>
      <c r="AB138" s="685"/>
      <c r="AC138" s="686"/>
      <c r="AD138" s="687"/>
      <c r="AE138" s="686"/>
      <c r="AF138" s="688"/>
      <c r="AG138" s="688"/>
      <c r="AH138" s="689"/>
      <c r="AI138" s="686"/>
      <c r="AJ138" s="690"/>
      <c r="AK138" s="689"/>
      <c r="AL138" s="700"/>
      <c r="AM138" s="530"/>
      <c r="AN138" s="530"/>
      <c r="AO138" s="528"/>
      <c r="AP138" s="534"/>
      <c r="AQ138" s="528"/>
      <c r="AR138" s="535"/>
      <c r="AS138" s="534"/>
      <c r="AT138" s="528"/>
      <c r="AU138" s="535"/>
      <c r="AV138" s="535"/>
      <c r="AW138" s="531"/>
      <c r="AX138" s="530"/>
      <c r="AY138" s="530"/>
      <c r="AZ138" s="528"/>
      <c r="BA138" s="534"/>
      <c r="BB138" s="528"/>
      <c r="BC138" s="535"/>
      <c r="BD138" s="534"/>
      <c r="BE138" s="528"/>
      <c r="BF138" s="535"/>
      <c r="BG138" s="535"/>
      <c r="BH138" s="531"/>
      <c r="BI138" s="530"/>
      <c r="BJ138" s="530"/>
      <c r="BK138" s="528"/>
      <c r="BL138" s="534"/>
      <c r="BM138" s="528"/>
      <c r="BN138" s="535"/>
      <c r="BO138" s="534"/>
      <c r="BP138" s="528"/>
      <c r="BQ138" s="535"/>
      <c r="BR138" s="535"/>
      <c r="BS138" s="531"/>
      <c r="BT138" s="530"/>
      <c r="BU138" s="530"/>
      <c r="BV138" s="528"/>
      <c r="BW138" s="534"/>
      <c r="BX138" s="528"/>
      <c r="BY138" s="535"/>
      <c r="BZ138" s="534"/>
      <c r="CA138" s="528"/>
      <c r="CB138" s="535"/>
      <c r="CC138" s="535"/>
      <c r="CD138" s="531"/>
      <c r="CE138" s="530"/>
      <c r="CF138" s="530"/>
      <c r="CG138" s="528"/>
      <c r="CH138" s="534"/>
      <c r="CI138" s="528"/>
      <c r="CJ138" s="535"/>
      <c r="CK138" s="534"/>
      <c r="CL138" s="528"/>
      <c r="CM138" s="535"/>
      <c r="CN138" s="535"/>
      <c r="CO138" s="531"/>
    </row>
    <row r="139" spans="1:93" s="180" customFormat="1">
      <c r="C139" s="181" t="s">
        <v>558</v>
      </c>
      <c r="D139" s="249" t="s">
        <v>584</v>
      </c>
      <c r="E139" s="333"/>
      <c r="F139" s="681"/>
      <c r="G139" s="691"/>
      <c r="H139" s="688"/>
      <c r="I139" s="530"/>
      <c r="J139" s="528"/>
      <c r="K139" s="528"/>
      <c r="L139" s="534"/>
      <c r="M139" s="530"/>
      <c r="N139" s="535"/>
      <c r="O139" s="530"/>
      <c r="P139" s="531"/>
      <c r="Q139" s="685"/>
      <c r="R139" s="686"/>
      <c r="S139" s="1020"/>
      <c r="T139" s="530"/>
      <c r="U139" s="528"/>
      <c r="V139" s="528"/>
      <c r="W139" s="534"/>
      <c r="X139" s="530"/>
      <c r="Y139" s="535"/>
      <c r="Z139" s="530"/>
      <c r="AA139" s="531"/>
      <c r="AB139" s="685"/>
      <c r="AC139" s="686"/>
      <c r="AD139" s="687"/>
      <c r="AE139" s="686"/>
      <c r="AF139" s="688"/>
      <c r="AG139" s="688"/>
      <c r="AH139" s="689"/>
      <c r="AI139" s="686"/>
      <c r="AJ139" s="690"/>
      <c r="AK139" s="689"/>
      <c r="AL139" s="700"/>
      <c r="AM139" s="530"/>
      <c r="AN139" s="530"/>
      <c r="AO139" s="528"/>
      <c r="AP139" s="534"/>
      <c r="AQ139" s="528"/>
      <c r="AR139" s="535"/>
      <c r="AS139" s="534"/>
      <c r="AT139" s="528"/>
      <c r="AU139" s="535"/>
      <c r="AV139" s="535"/>
      <c r="AW139" s="531"/>
      <c r="AX139" s="530"/>
      <c r="AY139" s="530"/>
      <c r="AZ139" s="528"/>
      <c r="BA139" s="534"/>
      <c r="BB139" s="528"/>
      <c r="BC139" s="535"/>
      <c r="BD139" s="534"/>
      <c r="BE139" s="528"/>
      <c r="BF139" s="535"/>
      <c r="BG139" s="535"/>
      <c r="BH139" s="531"/>
      <c r="BI139" s="530"/>
      <c r="BJ139" s="530"/>
      <c r="BK139" s="528"/>
      <c r="BL139" s="534"/>
      <c r="BM139" s="528"/>
      <c r="BN139" s="535"/>
      <c r="BO139" s="534"/>
      <c r="BP139" s="528"/>
      <c r="BQ139" s="535"/>
      <c r="BR139" s="535"/>
      <c r="BS139" s="531"/>
      <c r="BT139" s="530"/>
      <c r="BU139" s="530"/>
      <c r="BV139" s="528"/>
      <c r="BW139" s="534"/>
      <c r="BX139" s="528"/>
      <c r="BY139" s="535"/>
      <c r="BZ139" s="534"/>
      <c r="CA139" s="528"/>
      <c r="CB139" s="535"/>
      <c r="CC139" s="535"/>
      <c r="CD139" s="531"/>
      <c r="CE139" s="530"/>
      <c r="CF139" s="530"/>
      <c r="CG139" s="528"/>
      <c r="CH139" s="534"/>
      <c r="CI139" s="528"/>
      <c r="CJ139" s="535"/>
      <c r="CK139" s="534"/>
      <c r="CL139" s="528"/>
      <c r="CM139" s="535"/>
      <c r="CN139" s="535"/>
      <c r="CO139" s="531"/>
    </row>
    <row r="140" spans="1:93" s="180" customFormat="1" ht="13.5" thickBot="1">
      <c r="C140" s="184"/>
      <c r="D140" s="250" t="s">
        <v>164</v>
      </c>
      <c r="E140" s="334"/>
      <c r="F140" s="692"/>
      <c r="G140" s="693"/>
      <c r="H140" s="694"/>
      <c r="I140" s="532"/>
      <c r="J140" s="529"/>
      <c r="K140" s="529"/>
      <c r="L140" s="536"/>
      <c r="M140" s="532"/>
      <c r="N140" s="537"/>
      <c r="O140" s="532"/>
      <c r="P140" s="533"/>
      <c r="Q140" s="696"/>
      <c r="R140" s="695"/>
      <c r="S140" s="1021"/>
      <c r="T140" s="532"/>
      <c r="U140" s="529"/>
      <c r="V140" s="529"/>
      <c r="W140" s="536"/>
      <c r="X140" s="532"/>
      <c r="Y140" s="537"/>
      <c r="Z140" s="532"/>
      <c r="AA140" s="533"/>
      <c r="AB140" s="696"/>
      <c r="AC140" s="695"/>
      <c r="AD140" s="697"/>
      <c r="AE140" s="695"/>
      <c r="AF140" s="694"/>
      <c r="AG140" s="694"/>
      <c r="AH140" s="698"/>
      <c r="AI140" s="695"/>
      <c r="AJ140" s="699"/>
      <c r="AK140" s="698"/>
      <c r="AL140" s="701"/>
      <c r="AM140" s="532"/>
      <c r="AN140" s="532"/>
      <c r="AO140" s="529"/>
      <c r="AP140" s="536"/>
      <c r="AQ140" s="529"/>
      <c r="AR140" s="537"/>
      <c r="AS140" s="536"/>
      <c r="AT140" s="529"/>
      <c r="AU140" s="537"/>
      <c r="AV140" s="537"/>
      <c r="AW140" s="533"/>
      <c r="AX140" s="532"/>
      <c r="AY140" s="532"/>
      <c r="AZ140" s="529"/>
      <c r="BA140" s="536"/>
      <c r="BB140" s="529"/>
      <c r="BC140" s="537"/>
      <c r="BD140" s="536"/>
      <c r="BE140" s="529"/>
      <c r="BF140" s="537"/>
      <c r="BG140" s="537"/>
      <c r="BH140" s="533"/>
      <c r="BI140" s="532"/>
      <c r="BJ140" s="532"/>
      <c r="BK140" s="529"/>
      <c r="BL140" s="536"/>
      <c r="BM140" s="529"/>
      <c r="BN140" s="537"/>
      <c r="BO140" s="536"/>
      <c r="BP140" s="529"/>
      <c r="BQ140" s="537"/>
      <c r="BR140" s="537"/>
      <c r="BS140" s="533"/>
      <c r="BT140" s="532"/>
      <c r="BU140" s="532"/>
      <c r="BV140" s="529"/>
      <c r="BW140" s="536"/>
      <c r="BX140" s="529"/>
      <c r="BY140" s="537"/>
      <c r="BZ140" s="536"/>
      <c r="CA140" s="529"/>
      <c r="CB140" s="537"/>
      <c r="CC140" s="537"/>
      <c r="CD140" s="533"/>
      <c r="CE140" s="532"/>
      <c r="CF140" s="532"/>
      <c r="CG140" s="529"/>
      <c r="CH140" s="536"/>
      <c r="CI140" s="529"/>
      <c r="CJ140" s="537"/>
      <c r="CK140" s="536"/>
      <c r="CL140" s="529"/>
      <c r="CM140" s="537"/>
      <c r="CN140" s="537"/>
      <c r="CO140" s="533"/>
    </row>
    <row r="141" spans="1:93">
      <c r="B141" s="171"/>
      <c r="C141" s="171"/>
      <c r="D141" s="171"/>
      <c r="E141" s="171"/>
      <c r="F141" s="818"/>
      <c r="G141" s="818"/>
      <c r="H141" s="818"/>
      <c r="I141" s="163"/>
      <c r="J141" s="163"/>
      <c r="K141" s="163"/>
      <c r="L141" s="163"/>
      <c r="M141" s="163"/>
      <c r="N141" s="163"/>
      <c r="O141" s="163"/>
      <c r="P141" s="829"/>
      <c r="Q141" s="171"/>
      <c r="R141" s="171"/>
      <c r="S141" s="827"/>
      <c r="T141" s="163"/>
      <c r="U141" s="163"/>
      <c r="V141" s="163"/>
      <c r="W141" s="163"/>
      <c r="X141" s="163"/>
      <c r="Y141" s="163"/>
      <c r="Z141" s="171"/>
      <c r="AA141" s="817"/>
      <c r="AB141" s="171"/>
      <c r="AC141" s="171"/>
      <c r="AF141" s="394"/>
      <c r="AG141" s="394"/>
      <c r="AH141" s="394"/>
      <c r="AI141" s="394"/>
      <c r="AJ141" s="394"/>
      <c r="AK141" s="394"/>
      <c r="AL141" s="394"/>
      <c r="AM141" s="394"/>
      <c r="AN141" s="394"/>
      <c r="AO141" s="394"/>
      <c r="AP141" s="394"/>
      <c r="AQ141" s="394"/>
      <c r="AR141" s="394"/>
      <c r="AS141" s="394"/>
      <c r="AT141" s="394"/>
      <c r="AU141" s="394"/>
      <c r="AV141" s="394"/>
      <c r="AW141" s="569"/>
      <c r="AX141" s="394"/>
      <c r="AY141" s="394"/>
      <c r="AZ141" s="394"/>
      <c r="BA141" s="394"/>
      <c r="BB141" s="394"/>
      <c r="BC141" s="394"/>
      <c r="BD141" s="394"/>
      <c r="BE141" s="394"/>
      <c r="BF141" s="394"/>
      <c r="BG141" s="394"/>
      <c r="BH141" s="569"/>
      <c r="BI141" s="394"/>
      <c r="BJ141" s="394"/>
      <c r="BK141" s="394"/>
      <c r="BL141" s="394"/>
      <c r="BM141" s="394"/>
      <c r="BN141" s="394"/>
      <c r="BO141" s="394"/>
      <c r="BP141" s="394"/>
      <c r="BQ141" s="394"/>
      <c r="BR141" s="394"/>
      <c r="BS141" s="569"/>
      <c r="BT141" s="394"/>
      <c r="BU141" s="394"/>
      <c r="BV141" s="394"/>
      <c r="BW141" s="394"/>
      <c r="BX141" s="394"/>
      <c r="BY141" s="394"/>
      <c r="BZ141" s="394"/>
      <c r="CA141" s="394"/>
      <c r="CB141" s="394"/>
      <c r="CC141" s="394"/>
      <c r="CD141" s="569"/>
      <c r="CE141" s="394"/>
      <c r="CF141" s="394"/>
      <c r="CG141" s="394"/>
      <c r="CH141" s="394"/>
      <c r="CI141" s="394"/>
      <c r="CJ141" s="394"/>
      <c r="CK141" s="394"/>
      <c r="CL141" s="394"/>
      <c r="CM141" s="394"/>
      <c r="CN141" s="394"/>
      <c r="CO141" s="569"/>
    </row>
    <row r="142" spans="1:93">
      <c r="C142" s="828" t="s">
        <v>128</v>
      </c>
    </row>
    <row r="143" spans="1:93">
      <c r="C143" s="830" t="s">
        <v>585</v>
      </c>
      <c r="D143" s="830"/>
      <c r="E143" s="830"/>
      <c r="F143" s="831"/>
      <c r="G143" s="831"/>
      <c r="H143" s="944" t="e">
        <f>ROUND(SUM(#REF!)-H140-T0_Périmètres!F31-SUM(H151:H153),0)</f>
        <v>#REF!</v>
      </c>
      <c r="I143" s="831"/>
      <c r="J143" s="831"/>
      <c r="K143" s="831"/>
      <c r="L143" s="831"/>
      <c r="M143" s="831"/>
      <c r="N143" s="831"/>
      <c r="O143" s="831"/>
      <c r="P143" s="831"/>
      <c r="Q143" s="831"/>
      <c r="R143" s="831"/>
      <c r="S143" s="944" t="e">
        <f>ROUND(SUM(#REF!)-S140-T0_Périmètres!I31-SUM(S151:S153),0)</f>
        <v>#REF!</v>
      </c>
      <c r="T143" s="831"/>
      <c r="U143" s="831"/>
      <c r="V143" s="831"/>
      <c r="W143" s="831"/>
      <c r="X143" s="831"/>
      <c r="Y143" s="831"/>
      <c r="Z143" s="831"/>
      <c r="AA143" s="831"/>
      <c r="AB143" s="831"/>
      <c r="AC143" s="831"/>
      <c r="AD143" s="831"/>
      <c r="AE143" s="831"/>
      <c r="AF143" s="831"/>
      <c r="AG143" s="831"/>
      <c r="AH143" s="831"/>
      <c r="AI143" s="831"/>
      <c r="AJ143" s="831"/>
      <c r="AK143" s="831"/>
      <c r="AL143" s="831"/>
      <c r="AM143" s="831"/>
      <c r="AN143" s="831"/>
      <c r="AO143" s="831"/>
      <c r="AP143" s="831"/>
      <c r="AQ143" s="831"/>
      <c r="AR143" s="831"/>
      <c r="AS143" s="831"/>
      <c r="AT143" s="831"/>
      <c r="AU143" s="831"/>
      <c r="AV143" s="831"/>
      <c r="AW143" s="831"/>
      <c r="AX143" s="831"/>
      <c r="AY143" s="831"/>
      <c r="AZ143" s="831"/>
      <c r="BA143" s="831"/>
      <c r="BB143" s="831"/>
      <c r="BC143" s="831"/>
      <c r="BD143" s="831"/>
      <c r="BE143" s="831"/>
      <c r="BF143" s="831"/>
      <c r="BG143" s="831"/>
      <c r="BH143" s="831"/>
      <c r="BI143" s="831"/>
      <c r="BJ143" s="831"/>
      <c r="BK143" s="831"/>
      <c r="BL143" s="831"/>
      <c r="BM143" s="831"/>
      <c r="BN143" s="831"/>
      <c r="BO143" s="831"/>
      <c r="BP143" s="831"/>
      <c r="BQ143" s="831"/>
      <c r="BR143" s="831"/>
      <c r="BS143" s="831"/>
      <c r="BT143" s="831"/>
      <c r="BU143" s="831"/>
      <c r="BV143" s="831"/>
      <c r="BW143" s="831"/>
      <c r="BX143" s="831"/>
      <c r="BY143" s="831"/>
      <c r="BZ143" s="831"/>
      <c r="CA143" s="831"/>
      <c r="CB143" s="831"/>
      <c r="CC143" s="831"/>
      <c r="CD143" s="831"/>
      <c r="CE143" s="831"/>
      <c r="CF143" s="831"/>
      <c r="CG143" s="831"/>
      <c r="CH143" s="831"/>
      <c r="CI143" s="831"/>
      <c r="CJ143" s="831"/>
      <c r="CK143" s="831"/>
      <c r="CL143" s="831"/>
      <c r="CM143" s="831"/>
      <c r="CN143" s="831"/>
      <c r="CO143" s="831"/>
    </row>
    <row r="144" spans="1:93">
      <c r="C144" s="830" t="s">
        <v>586</v>
      </c>
      <c r="D144" s="830"/>
      <c r="E144" s="830"/>
      <c r="F144" s="831"/>
      <c r="G144" s="831"/>
      <c r="H144" s="944">
        <f>H140-P140</f>
        <v>0</v>
      </c>
      <c r="I144" s="831"/>
      <c r="J144" s="831"/>
      <c r="K144" s="831"/>
      <c r="L144" s="831"/>
      <c r="M144" s="831"/>
      <c r="N144" s="831"/>
      <c r="O144" s="831"/>
      <c r="P144" s="831"/>
      <c r="Q144" s="831"/>
      <c r="R144" s="831"/>
      <c r="S144" s="944">
        <f>S140-AA140</f>
        <v>0</v>
      </c>
      <c r="T144" s="831"/>
      <c r="U144" s="831"/>
      <c r="V144" s="831"/>
      <c r="W144" s="831"/>
      <c r="X144" s="831"/>
      <c r="Y144" s="831"/>
      <c r="Z144" s="831"/>
      <c r="AA144" s="831"/>
      <c r="AB144" s="831"/>
      <c r="AC144" s="831"/>
      <c r="AD144" s="847">
        <f>AD140-AL140</f>
        <v>0</v>
      </c>
      <c r="AE144" s="831"/>
      <c r="AF144" s="831"/>
      <c r="AG144" s="831"/>
      <c r="AH144" s="831"/>
      <c r="AI144" s="831"/>
      <c r="AJ144" s="831"/>
      <c r="AK144" s="831"/>
      <c r="AL144" s="831"/>
      <c r="AM144" s="831"/>
      <c r="AN144" s="831"/>
      <c r="AO144" s="831">
        <f>AO140-AW140</f>
        <v>0</v>
      </c>
      <c r="AP144" s="831"/>
      <c r="AQ144" s="831"/>
      <c r="AR144" s="831"/>
      <c r="AS144" s="831"/>
      <c r="AT144" s="831"/>
      <c r="AU144" s="831"/>
      <c r="AV144" s="831"/>
      <c r="AW144" s="831"/>
      <c r="AX144" s="831"/>
      <c r="AY144" s="831"/>
      <c r="AZ144" s="831">
        <f>AZ140-BH140</f>
        <v>0</v>
      </c>
      <c r="BA144" s="831"/>
      <c r="BB144" s="831"/>
      <c r="BC144" s="831"/>
      <c r="BD144" s="831"/>
      <c r="BE144" s="831"/>
      <c r="BF144" s="831"/>
      <c r="BG144" s="831"/>
      <c r="BH144" s="831"/>
      <c r="BI144" s="831"/>
      <c r="BJ144" s="831"/>
      <c r="BK144" s="831">
        <f>BK140-BS140</f>
        <v>0</v>
      </c>
      <c r="BL144" s="831"/>
      <c r="BM144" s="831"/>
      <c r="BN144" s="831"/>
      <c r="BO144" s="831"/>
      <c r="BP144" s="831"/>
      <c r="BQ144" s="831"/>
      <c r="BR144" s="831"/>
      <c r="BS144" s="831"/>
      <c r="BT144" s="831"/>
      <c r="BU144" s="831"/>
      <c r="BV144" s="831">
        <f>BV140-CD140</f>
        <v>0</v>
      </c>
      <c r="BW144" s="831"/>
      <c r="BX144" s="831"/>
      <c r="BY144" s="831"/>
      <c r="BZ144" s="831"/>
      <c r="CA144" s="831"/>
      <c r="CB144" s="831"/>
      <c r="CC144" s="831"/>
      <c r="CD144" s="831"/>
      <c r="CE144" s="831"/>
      <c r="CF144" s="831"/>
      <c r="CG144" s="847">
        <f>CG140-CO140</f>
        <v>0</v>
      </c>
      <c r="CH144" s="831"/>
      <c r="CI144" s="831"/>
      <c r="CJ144" s="831"/>
      <c r="CK144" s="831"/>
      <c r="CL144" s="831"/>
      <c r="CM144" s="831"/>
      <c r="CN144" s="831"/>
      <c r="CO144" s="831"/>
    </row>
    <row r="145" spans="1:93">
      <c r="C145" s="830" t="s">
        <v>587</v>
      </c>
      <c r="D145" s="830"/>
      <c r="E145" s="830"/>
      <c r="F145" s="831"/>
      <c r="G145" s="831"/>
      <c r="H145" s="944" t="e">
        <f>H138-#REF!</f>
        <v>#REF!</v>
      </c>
      <c r="I145" s="831"/>
      <c r="J145" s="831"/>
      <c r="K145" s="831"/>
      <c r="L145" s="831"/>
      <c r="M145" s="831"/>
      <c r="N145" s="831"/>
      <c r="O145" s="831"/>
      <c r="P145" s="831" t="e">
        <f>P138-#REF!</f>
        <v>#REF!</v>
      </c>
      <c r="Q145" s="831"/>
      <c r="R145" s="831"/>
      <c r="S145" s="944" t="e">
        <f>S138-#REF!</f>
        <v>#REF!</v>
      </c>
      <c r="T145" s="831"/>
      <c r="U145" s="831"/>
      <c r="V145" s="831"/>
      <c r="W145" s="831"/>
      <c r="X145" s="831"/>
      <c r="Y145" s="831"/>
      <c r="Z145" s="831"/>
      <c r="AA145" s="831" t="e">
        <f>AA138-#REF!</f>
        <v>#REF!</v>
      </c>
      <c r="AB145" s="831"/>
      <c r="AC145" s="831"/>
      <c r="AD145" s="831" t="e">
        <f>AD138-#REF!</f>
        <v>#REF!</v>
      </c>
      <c r="AE145" s="831"/>
      <c r="AF145" s="831"/>
      <c r="AG145" s="831"/>
      <c r="AH145" s="831"/>
      <c r="AI145" s="831"/>
      <c r="AJ145" s="831"/>
      <c r="AK145" s="831"/>
      <c r="AL145" s="831" t="e">
        <f>AL138-#REF!</f>
        <v>#REF!</v>
      </c>
      <c r="AM145" s="831"/>
      <c r="AN145" s="831"/>
      <c r="AO145" s="831"/>
      <c r="AP145" s="831"/>
      <c r="AQ145" s="831"/>
      <c r="AR145" s="831"/>
      <c r="AS145" s="831"/>
      <c r="AT145" s="831"/>
      <c r="AU145" s="831"/>
      <c r="AV145" s="831"/>
      <c r="AW145" s="831"/>
      <c r="AX145" s="831"/>
      <c r="AY145" s="831"/>
      <c r="AZ145" s="831"/>
      <c r="BA145" s="831"/>
      <c r="BB145" s="831"/>
      <c r="BC145" s="831"/>
      <c r="BD145" s="831"/>
      <c r="BE145" s="831"/>
      <c r="BF145" s="831"/>
      <c r="BG145" s="831"/>
      <c r="BH145" s="831"/>
      <c r="BI145" s="831"/>
      <c r="BJ145" s="831"/>
      <c r="BK145" s="831"/>
      <c r="BL145" s="831"/>
      <c r="BM145" s="831"/>
      <c r="BN145" s="831"/>
      <c r="BO145" s="831"/>
      <c r="BP145" s="831"/>
      <c r="BQ145" s="831"/>
      <c r="BR145" s="831"/>
      <c r="BS145" s="831"/>
      <c r="BT145" s="831"/>
      <c r="BU145" s="831"/>
      <c r="BV145" s="831"/>
      <c r="BW145" s="831"/>
      <c r="BX145" s="831"/>
      <c r="BY145" s="831"/>
      <c r="BZ145" s="831"/>
      <c r="CA145" s="831"/>
      <c r="CB145" s="831"/>
      <c r="CC145" s="831"/>
      <c r="CD145" s="831"/>
      <c r="CE145" s="831"/>
      <c r="CF145" s="831"/>
      <c r="CG145" s="831"/>
      <c r="CH145" s="831"/>
      <c r="CI145" s="831"/>
      <c r="CJ145" s="831"/>
      <c r="CK145" s="831"/>
      <c r="CL145" s="831"/>
      <c r="CM145" s="831"/>
      <c r="CN145" s="831"/>
      <c r="CO145" s="831"/>
    </row>
    <row r="146" spans="1:93">
      <c r="C146" s="830" t="s">
        <v>588</v>
      </c>
      <c r="D146" s="830"/>
      <c r="E146" s="830"/>
      <c r="F146" s="831"/>
      <c r="G146" s="831"/>
      <c r="H146" s="944" t="e">
        <f>H139-#REF!</f>
        <v>#REF!</v>
      </c>
      <c r="I146" s="831"/>
      <c r="J146" s="831"/>
      <c r="K146" s="831"/>
      <c r="L146" s="831"/>
      <c r="M146" s="831"/>
      <c r="N146" s="831"/>
      <c r="O146" s="831"/>
      <c r="P146" s="831" t="e">
        <f>P139-#REF!</f>
        <v>#REF!</v>
      </c>
      <c r="Q146" s="831"/>
      <c r="R146" s="831"/>
      <c r="S146" s="944" t="e">
        <f>S139-#REF!</f>
        <v>#REF!</v>
      </c>
      <c r="T146" s="831"/>
      <c r="U146" s="831"/>
      <c r="V146" s="831"/>
      <c r="W146" s="831"/>
      <c r="X146" s="831"/>
      <c r="Y146" s="831"/>
      <c r="Z146" s="831"/>
      <c r="AA146" s="831" t="e">
        <f>AA139-#REF!</f>
        <v>#REF!</v>
      </c>
      <c r="AB146" s="831"/>
      <c r="AC146" s="831"/>
      <c r="AD146" s="831" t="e">
        <f>AD139-#REF!</f>
        <v>#REF!</v>
      </c>
      <c r="AE146" s="831"/>
      <c r="AF146" s="831"/>
      <c r="AG146" s="831"/>
      <c r="AH146" s="831"/>
      <c r="AI146" s="831"/>
      <c r="AJ146" s="831"/>
      <c r="AK146" s="831"/>
      <c r="AL146" s="831" t="e">
        <f>AL139-#REF!</f>
        <v>#REF!</v>
      </c>
      <c r="AM146" s="831"/>
      <c r="AN146" s="831"/>
      <c r="AO146" s="831"/>
      <c r="AP146" s="831"/>
      <c r="AQ146" s="831"/>
      <c r="AR146" s="831"/>
      <c r="AS146" s="831"/>
      <c r="AT146" s="831"/>
      <c r="AU146" s="831"/>
      <c r="AV146" s="831"/>
      <c r="AW146" s="831"/>
      <c r="AX146" s="831"/>
      <c r="AY146" s="831"/>
      <c r="AZ146" s="831"/>
      <c r="BA146" s="831"/>
      <c r="BB146" s="831"/>
      <c r="BC146" s="831"/>
      <c r="BD146" s="831"/>
      <c r="BE146" s="831"/>
      <c r="BF146" s="831"/>
      <c r="BG146" s="831"/>
      <c r="BH146" s="831"/>
      <c r="BI146" s="831"/>
      <c r="BJ146" s="831"/>
      <c r="BK146" s="831"/>
      <c r="BL146" s="831"/>
      <c r="BM146" s="831"/>
      <c r="BN146" s="831"/>
      <c r="BO146" s="831"/>
      <c r="BP146" s="831"/>
      <c r="BQ146" s="831"/>
      <c r="BR146" s="831"/>
      <c r="BS146" s="831"/>
      <c r="BT146" s="831"/>
      <c r="BU146" s="831"/>
      <c r="BV146" s="831"/>
      <c r="BW146" s="831"/>
      <c r="BX146" s="831"/>
      <c r="BY146" s="831"/>
      <c r="BZ146" s="831"/>
      <c r="CA146" s="831"/>
      <c r="CB146" s="831"/>
      <c r="CC146" s="831"/>
      <c r="CD146" s="831"/>
      <c r="CE146" s="831"/>
      <c r="CF146" s="831"/>
      <c r="CG146" s="831"/>
      <c r="CH146" s="831"/>
      <c r="CI146" s="831"/>
      <c r="CJ146" s="831"/>
      <c r="CK146" s="831"/>
      <c r="CL146" s="831"/>
      <c r="CM146" s="831"/>
      <c r="CN146" s="831"/>
      <c r="CO146" s="831"/>
    </row>
    <row r="147" spans="1:93">
      <c r="C147" s="830" t="s">
        <v>589</v>
      </c>
      <c r="D147" s="830"/>
      <c r="E147" s="830"/>
      <c r="F147" s="831"/>
      <c r="G147" s="831"/>
      <c r="H147" s="944">
        <f>H140-T0_Périmètres!F40</f>
        <v>0</v>
      </c>
      <c r="I147" s="831"/>
      <c r="J147" s="831"/>
      <c r="K147" s="831"/>
      <c r="L147" s="831"/>
      <c r="M147" s="831"/>
      <c r="N147" s="831"/>
      <c r="O147" s="831"/>
      <c r="P147" s="831"/>
      <c r="Q147" s="831"/>
      <c r="R147" s="831"/>
      <c r="S147" s="944">
        <f>S140-T0_Périmètres!I40</f>
        <v>0</v>
      </c>
      <c r="T147" s="831"/>
      <c r="U147" s="831"/>
      <c r="V147" s="831"/>
      <c r="W147" s="831"/>
      <c r="X147" s="831"/>
      <c r="Y147" s="831"/>
      <c r="Z147" s="831"/>
      <c r="AA147" s="831"/>
      <c r="AB147" s="831"/>
      <c r="AC147" s="831"/>
      <c r="AD147" s="847">
        <f>AD140-T0_Périmètres!L40</f>
        <v>0</v>
      </c>
      <c r="AE147" s="831"/>
      <c r="AF147" s="831"/>
      <c r="AG147" s="831"/>
      <c r="AH147" s="831"/>
      <c r="AI147" s="831"/>
      <c r="AJ147" s="831"/>
      <c r="AK147" s="831"/>
      <c r="AL147" s="831"/>
      <c r="AM147" s="831"/>
      <c r="AN147" s="831"/>
      <c r="AO147" s="831">
        <f>AO140-T0_Périmètres!O40</f>
        <v>0</v>
      </c>
      <c r="AP147" s="831"/>
      <c r="AQ147" s="831"/>
      <c r="AR147" s="831"/>
      <c r="AS147" s="831"/>
      <c r="AT147" s="831"/>
      <c r="AU147" s="831"/>
      <c r="AV147" s="831"/>
      <c r="AW147" s="831"/>
      <c r="AX147" s="831"/>
      <c r="AY147" s="831"/>
      <c r="AZ147" s="831">
        <f>AZ140-T0_Périmètres!R40</f>
        <v>0</v>
      </c>
      <c r="BA147" s="831"/>
      <c r="BB147" s="831"/>
      <c r="BC147" s="831"/>
      <c r="BD147" s="831"/>
      <c r="BE147" s="831"/>
      <c r="BF147" s="831"/>
      <c r="BG147" s="831"/>
      <c r="BH147" s="831"/>
      <c r="BI147" s="831"/>
      <c r="BJ147" s="831"/>
      <c r="BK147" s="831">
        <f>BK140-T0_Périmètres!U40</f>
        <v>0</v>
      </c>
      <c r="BL147" s="831"/>
      <c r="BM147" s="831"/>
      <c r="BN147" s="831"/>
      <c r="BO147" s="831"/>
      <c r="BP147" s="831"/>
      <c r="BQ147" s="831"/>
      <c r="BR147" s="831"/>
      <c r="BS147" s="831"/>
      <c r="BT147" s="831"/>
      <c r="BU147" s="831"/>
      <c r="BV147" s="831">
        <f>BV140-T0_Périmètres!X40</f>
        <v>0</v>
      </c>
      <c r="BW147" s="831"/>
      <c r="BX147" s="831"/>
      <c r="BY147" s="831"/>
      <c r="BZ147" s="831"/>
      <c r="CA147" s="831"/>
      <c r="CB147" s="831"/>
      <c r="CC147" s="831"/>
      <c r="CD147" s="831"/>
      <c r="CE147" s="831"/>
      <c r="CF147" s="831"/>
      <c r="CG147" s="847">
        <f>CG140-T0_Périmètres!AA40</f>
        <v>0</v>
      </c>
      <c r="CH147" s="831"/>
      <c r="CI147" s="831"/>
      <c r="CJ147" s="831"/>
      <c r="CK147" s="831"/>
      <c r="CL147" s="831"/>
      <c r="CM147" s="831"/>
      <c r="CN147" s="831"/>
      <c r="CO147" s="831"/>
    </row>
    <row r="148" spans="1:93">
      <c r="C148" s="271" t="s">
        <v>590</v>
      </c>
      <c r="D148" s="271"/>
      <c r="E148" s="271"/>
      <c r="F148" s="986"/>
      <c r="G148" s="986"/>
      <c r="H148" s="987"/>
      <c r="I148" s="986"/>
      <c r="J148" s="986"/>
      <c r="K148" s="986"/>
      <c r="L148" s="986"/>
      <c r="M148" s="986"/>
      <c r="N148" s="986"/>
      <c r="O148" s="986"/>
      <c r="P148" s="986"/>
      <c r="Q148" s="986"/>
      <c r="R148" s="986"/>
      <c r="S148" s="987"/>
      <c r="T148" s="986"/>
      <c r="U148" s="986"/>
      <c r="V148" s="986"/>
      <c r="W148" s="986"/>
      <c r="X148" s="986"/>
      <c r="Y148" s="986"/>
      <c r="Z148" s="986"/>
      <c r="AA148" s="986"/>
      <c r="AB148" s="986"/>
      <c r="AC148" s="986"/>
      <c r="AD148" s="988"/>
      <c r="AE148" s="988">
        <f>AE104-T5_RAB!T20</f>
        <v>0</v>
      </c>
      <c r="AF148" s="988">
        <f>AF104-T5_RAB!U20</f>
        <v>0</v>
      </c>
      <c r="AG148" s="988">
        <f>AG104-T5_RAB!V20</f>
        <v>0</v>
      </c>
      <c r="AH148" s="988">
        <f>AH104-T5_RAB!W20</f>
        <v>0</v>
      </c>
      <c r="AI148" s="988">
        <f>AI104-T5_RAB!X20</f>
        <v>0</v>
      </c>
      <c r="AJ148" s="988">
        <f>AJ104-T5_RAB!Y20</f>
        <v>0</v>
      </c>
      <c r="AK148" s="988">
        <f>AK104-T5_RAB!Z20</f>
        <v>0</v>
      </c>
      <c r="AL148" s="988">
        <f>AL104-T5_RAB!AA20</f>
        <v>0</v>
      </c>
      <c r="AM148" s="986"/>
      <c r="AN148" s="986"/>
      <c r="AO148" s="986"/>
      <c r="AP148" s="986">
        <f>AP104-T5_RAB!AB20</f>
        <v>0</v>
      </c>
      <c r="AQ148" s="986">
        <f>AQ104-T5_RAB!AC20</f>
        <v>0</v>
      </c>
      <c r="AR148" s="986">
        <f>AR104-T5_RAB!AD20</f>
        <v>0</v>
      </c>
      <c r="AS148" s="986">
        <f>AS104-T5_RAB!AE20</f>
        <v>0</v>
      </c>
      <c r="AT148" s="986">
        <f>AT104-T5_RAB!AF20</f>
        <v>0</v>
      </c>
      <c r="AU148" s="986">
        <f>AU104-T5_RAB!AG20</f>
        <v>0</v>
      </c>
      <c r="AV148" s="986">
        <f>AV104-T5_RAB!AH20</f>
        <v>0</v>
      </c>
      <c r="AW148" s="986">
        <f>AW104-T5_RAB!AI20</f>
        <v>0</v>
      </c>
      <c r="AX148" s="986"/>
      <c r="AY148" s="986"/>
      <c r="AZ148" s="986"/>
      <c r="BA148" s="986">
        <f>BA104-T5_RAB!AJ20</f>
        <v>0</v>
      </c>
      <c r="BB148" s="986">
        <f>BB104-T5_RAB!AK20</f>
        <v>0</v>
      </c>
      <c r="BC148" s="986">
        <f>BC104-T5_RAB!AL20</f>
        <v>0</v>
      </c>
      <c r="BD148" s="986">
        <f>BD104-T5_RAB!AM20</f>
        <v>0</v>
      </c>
      <c r="BE148" s="986">
        <f>BE104-T5_RAB!AN20</f>
        <v>0</v>
      </c>
      <c r="BF148" s="986">
        <f>BF104-T5_RAB!AO20</f>
        <v>0</v>
      </c>
      <c r="BG148" s="986">
        <f>BG104-T5_RAB!AP20</f>
        <v>0</v>
      </c>
      <c r="BH148" s="986">
        <f>BH104-T5_RAB!AQ20</f>
        <v>0</v>
      </c>
      <c r="BI148" s="986"/>
      <c r="BJ148" s="986"/>
      <c r="BK148" s="986"/>
      <c r="BL148" s="986">
        <f>BL104-T5_RAB!AR20</f>
        <v>0</v>
      </c>
      <c r="BM148" s="986">
        <f>BM104-T5_RAB!AS20</f>
        <v>0</v>
      </c>
      <c r="BN148" s="986">
        <f>BN104-T5_RAB!AT20</f>
        <v>0</v>
      </c>
      <c r="BO148" s="986">
        <f>BO104-T5_RAB!AU20</f>
        <v>0</v>
      </c>
      <c r="BP148" s="986">
        <f>BP104-T5_RAB!AV20</f>
        <v>0</v>
      </c>
      <c r="BQ148" s="986">
        <f>BQ104-T5_RAB!AW20</f>
        <v>0</v>
      </c>
      <c r="BR148" s="986">
        <f>BR104-T5_RAB!AX20</f>
        <v>0</v>
      </c>
      <c r="BS148" s="986">
        <f>BS104-T5_RAB!AY20</f>
        <v>0</v>
      </c>
      <c r="BT148" s="986"/>
      <c r="BU148" s="986"/>
      <c r="BV148" s="986"/>
      <c r="BW148" s="986">
        <f>BW104-T5_RAB!AZ20</f>
        <v>0</v>
      </c>
      <c r="BX148" s="986">
        <f>BX104-T5_RAB!BA20</f>
        <v>0</v>
      </c>
      <c r="BY148" s="986">
        <f>BY104-T5_RAB!BB20</f>
        <v>0</v>
      </c>
      <c r="BZ148" s="986">
        <f>BZ104-T5_RAB!BC20</f>
        <v>0</v>
      </c>
      <c r="CA148" s="986">
        <f>CA104-T5_RAB!BD20</f>
        <v>0</v>
      </c>
      <c r="CB148" s="986">
        <f>CB104-T5_RAB!BE20</f>
        <v>0</v>
      </c>
      <c r="CC148" s="986">
        <f>CC104-T5_RAB!BF20</f>
        <v>0</v>
      </c>
      <c r="CD148" s="986">
        <f>CD104-T5_RAB!BG20</f>
        <v>0</v>
      </c>
      <c r="CE148" s="986"/>
      <c r="CF148" s="986"/>
      <c r="CG148" s="988"/>
      <c r="CH148" s="986">
        <f>CH104-T5_RAB!BH20</f>
        <v>0</v>
      </c>
      <c r="CI148" s="986">
        <f>CI104-T5_RAB!BI20</f>
        <v>0</v>
      </c>
      <c r="CJ148" s="986">
        <f>CJ104-T5_RAB!BJ20</f>
        <v>0</v>
      </c>
      <c r="CK148" s="986">
        <f>CK104-T5_RAB!BK20</f>
        <v>0</v>
      </c>
      <c r="CL148" s="986">
        <f>CL104-T5_RAB!BL20</f>
        <v>0</v>
      </c>
      <c r="CM148" s="986">
        <f>CM104-T5_RAB!BM20</f>
        <v>0</v>
      </c>
      <c r="CN148" s="986">
        <f>CN104-T5_RAB!BN20</f>
        <v>0</v>
      </c>
      <c r="CO148" s="986">
        <f>CO104-T5_RAB!BO20</f>
        <v>0</v>
      </c>
    </row>
    <row r="150" spans="1:93" ht="13.5" thickBot="1">
      <c r="C150" s="851" t="s">
        <v>591</v>
      </c>
      <c r="D150" s="852"/>
      <c r="E150" s="852"/>
      <c r="F150" s="852"/>
      <c r="G150" s="852"/>
      <c r="H150" s="852"/>
      <c r="I150" s="852"/>
      <c r="J150" s="852"/>
      <c r="K150" s="852"/>
      <c r="L150" s="852"/>
      <c r="M150" s="852"/>
      <c r="N150" s="852"/>
      <c r="O150" s="852"/>
      <c r="P150" s="852"/>
      <c r="Q150" s="852"/>
      <c r="R150" s="852"/>
      <c r="S150" s="852"/>
      <c r="T150" s="852"/>
      <c r="U150" s="852"/>
      <c r="V150" s="852"/>
      <c r="W150" s="852"/>
      <c r="X150" s="852"/>
      <c r="Y150" s="852"/>
      <c r="Z150" s="852"/>
      <c r="AA150" s="852"/>
      <c r="AB150" s="852"/>
      <c r="AC150" s="852"/>
      <c r="AD150" s="852"/>
      <c r="AE150" s="852"/>
      <c r="AF150" s="852"/>
      <c r="AG150" s="852"/>
      <c r="AH150" s="852"/>
      <c r="AI150" s="852"/>
      <c r="AJ150" s="852"/>
      <c r="AK150" s="852"/>
      <c r="AL150" s="852"/>
      <c r="AM150" s="852"/>
      <c r="AN150" s="852"/>
      <c r="AO150" s="852"/>
      <c r="AP150" s="852"/>
      <c r="AQ150" s="852"/>
      <c r="AR150" s="852"/>
      <c r="AS150" s="852"/>
      <c r="AT150" s="852"/>
      <c r="AU150" s="852"/>
      <c r="AV150" s="852"/>
      <c r="AW150" s="852"/>
      <c r="AX150" s="852"/>
      <c r="AY150" s="852"/>
      <c r="AZ150" s="852"/>
      <c r="BA150" s="852"/>
      <c r="BB150" s="852"/>
      <c r="BC150" s="852"/>
      <c r="BD150" s="852"/>
      <c r="BE150" s="852"/>
      <c r="BF150" s="852"/>
      <c r="BG150" s="852"/>
      <c r="BH150" s="852"/>
      <c r="BI150" s="852"/>
      <c r="BJ150" s="852"/>
      <c r="BK150" s="852"/>
      <c r="BL150" s="852"/>
      <c r="BM150" s="852"/>
      <c r="BN150" s="852"/>
      <c r="BO150" s="852"/>
      <c r="BP150" s="852"/>
      <c r="BQ150" s="852"/>
      <c r="BR150" s="852"/>
      <c r="BS150" s="852"/>
      <c r="BT150" s="852"/>
      <c r="BU150" s="852"/>
      <c r="BV150" s="852"/>
      <c r="BW150" s="852"/>
      <c r="BX150" s="852"/>
      <c r="BY150" s="852"/>
      <c r="BZ150" s="852"/>
      <c r="CA150" s="852"/>
      <c r="CB150" s="852"/>
      <c r="CC150" s="852"/>
      <c r="CD150" s="852"/>
      <c r="CE150" s="852"/>
      <c r="CF150" s="852"/>
      <c r="CG150" s="852"/>
      <c r="CH150" s="852"/>
      <c r="CI150" s="852"/>
      <c r="CJ150" s="852"/>
      <c r="CK150" s="852"/>
      <c r="CL150" s="852"/>
      <c r="CM150" s="852"/>
      <c r="CN150" s="852"/>
      <c r="CO150" s="852"/>
    </row>
    <row r="151" spans="1:93" ht="13.5" thickTop="1">
      <c r="A151" s="271" t="s">
        <v>558</v>
      </c>
      <c r="B151" s="273">
        <v>28</v>
      </c>
      <c r="C151" s="271" t="s">
        <v>551</v>
      </c>
      <c r="H151" s="895">
        <f>SUMIF($A$6:$A$136,$B151,H$6:H$136)</f>
        <v>0</v>
      </c>
      <c r="P151" s="895">
        <f>SUMIF($A$6:$A$136,$B151,P$6:P$136)</f>
        <v>0</v>
      </c>
      <c r="S151" s="895">
        <f>SUMIF($A$6:$A$136,$B151,S$6:S$136)</f>
        <v>0</v>
      </c>
      <c r="AA151" s="895">
        <f>SUMIF($A$6:$A$136,$B151,AA$6:AA$136)</f>
        <v>0</v>
      </c>
      <c r="AD151" s="896">
        <f>SUMIFS(AD$6:AD$136,$A$6:$A$136,$B151,$D$6:$D$136,$A151)</f>
        <v>0</v>
      </c>
      <c r="AL151" s="896">
        <f>SUMIFS(AL$6:AL$136,$A$6:$A$136,$B151,$D$6:$D$136,$A151)</f>
        <v>0</v>
      </c>
      <c r="AO151" s="896">
        <f>SUMIFS(AO$6:AO$136,$A$6:$A$136,$B151,$D$6:$D$136,$A151)</f>
        <v>0</v>
      </c>
      <c r="AW151" s="896">
        <f>SUMIFS(AW$6:AW$136,$A$6:$A$136,$B151,$D$6:$D$136,$A151)</f>
        <v>0</v>
      </c>
      <c r="AZ151" s="896">
        <f>SUMIFS(AZ$6:AZ$136,$A$6:$A$136,$B151,$D$6:$D$136,$A151)</f>
        <v>0</v>
      </c>
      <c r="BH151" s="896">
        <f>SUMIFS(BH$6:BH$136,$A$6:$A$136,$B151,$D$6:$D$136,$A151)</f>
        <v>0</v>
      </c>
      <c r="BK151" s="896">
        <f>SUMIFS(BK$6:BK$136,$A$6:$A$136,$B151,$D$6:$D$136,$A151)</f>
        <v>0</v>
      </c>
      <c r="BS151" s="896">
        <f>SUMIFS(BS$6:BS$136,$A$6:$A$136,$B151,$D$6:$D$136,$A151)</f>
        <v>0</v>
      </c>
      <c r="BV151" s="896">
        <f>SUMIFS(BV$6:BV$136,$A$6:$A$136,$B151,$D$6:$D$136,$A151)</f>
        <v>0</v>
      </c>
      <c r="CD151" s="896">
        <f>SUMIFS(CD$6:CD$136,$A$6:$A$136,$B151,$D$6:$D$136,$A151)</f>
        <v>0</v>
      </c>
      <c r="CG151" s="896">
        <f>SUMIFS(CG$6:CG$136,$A$6:$A$136,$B151,$D$6:$D$136,$A151)</f>
        <v>0</v>
      </c>
      <c r="CO151" s="896">
        <f>SUMIFS(CO$6:CO$136,$A$6:$A$136,$B151,$D$6:$D$136,$A151)</f>
        <v>0</v>
      </c>
    </row>
    <row r="152" spans="1:93">
      <c r="A152" s="271" t="s">
        <v>558</v>
      </c>
      <c r="B152" s="273">
        <v>29</v>
      </c>
      <c r="C152" s="271" t="s">
        <v>552</v>
      </c>
      <c r="H152" s="895">
        <f t="shared" ref="H152:H153" si="0">SUMIF($A$6:$A$136,$B152,H$6:H$136)</f>
        <v>0</v>
      </c>
      <c r="P152" s="895">
        <f t="shared" ref="P152:P153" si="1">SUMIF($A$6:$A$136,$B152,P$6:P$136)</f>
        <v>0</v>
      </c>
      <c r="S152" s="895">
        <f t="shared" ref="S152:S153" si="2">SUMIF($A$6:$A$136,$B152,S$6:S$136)</f>
        <v>0</v>
      </c>
      <c r="AA152" s="895">
        <f t="shared" ref="AA152:AA153" si="3">SUMIF($A$6:$A$136,$B152,AA$6:AA$136)</f>
        <v>0</v>
      </c>
      <c r="AD152" s="896">
        <f>SUMIFS(AD$6:AD$136,$A$6:$A$136,$B152,$D$6:$D$136,$A152)</f>
        <v>0</v>
      </c>
      <c r="AL152" s="896">
        <f>SUMIFS(AL$6:AL$136,$A$6:$A$136,$B152,$D$6:$D$136,$A152)</f>
        <v>0</v>
      </c>
      <c r="AO152" s="896">
        <f>SUMIFS(AO$6:AO$136,$A$6:$A$136,$B152,$D$6:$D$136,$A152)</f>
        <v>0</v>
      </c>
      <c r="AW152" s="896">
        <f>SUMIFS(AW$6:AW$136,$A$6:$A$136,$B152,$D$6:$D$136,$A152)</f>
        <v>0</v>
      </c>
      <c r="AZ152" s="896">
        <f>SUMIFS(AZ$6:AZ$136,$A$6:$A$136,$B152,$D$6:$D$136,$A152)</f>
        <v>0</v>
      </c>
      <c r="BH152" s="896">
        <f>SUMIFS(BH$6:BH$136,$A$6:$A$136,$B152,$D$6:$D$136,$A152)</f>
        <v>0</v>
      </c>
      <c r="BK152" s="896">
        <f>SUMIFS(BK$6:BK$136,$A$6:$A$136,$B152,$D$6:$D$136,$A152)</f>
        <v>0</v>
      </c>
      <c r="BS152" s="896">
        <f>SUMIFS(BS$6:BS$136,$A$6:$A$136,$B152,$D$6:$D$136,$A152)</f>
        <v>0</v>
      </c>
      <c r="BV152" s="896">
        <f>SUMIFS(BV$6:BV$136,$A$6:$A$136,$B152,$D$6:$D$136,$A152)</f>
        <v>0</v>
      </c>
      <c r="CD152" s="896">
        <f>SUMIFS(CD$6:CD$136,$A$6:$A$136,$B152,$D$6:$D$136,$A152)</f>
        <v>0</v>
      </c>
      <c r="CG152" s="896">
        <f>SUMIFS(CG$6:CG$136,$A$6:$A$136,$B152,$D$6:$D$136,$A152)</f>
        <v>0</v>
      </c>
      <c r="CO152" s="896">
        <f>SUMIFS(CO$6:CO$136,$A$6:$A$136,$B152,$D$6:$D$136,$A152)</f>
        <v>0</v>
      </c>
    </row>
    <row r="153" spans="1:93">
      <c r="A153" s="271" t="s">
        <v>558</v>
      </c>
      <c r="B153" s="273">
        <v>31</v>
      </c>
      <c r="C153" s="271" t="s">
        <v>561</v>
      </c>
      <c r="H153" s="895">
        <f t="shared" si="0"/>
        <v>0</v>
      </c>
      <c r="P153" s="895">
        <f t="shared" si="1"/>
        <v>0</v>
      </c>
      <c r="S153" s="895">
        <f t="shared" si="2"/>
        <v>0</v>
      </c>
      <c r="AA153" s="895">
        <f t="shared" si="3"/>
        <v>0</v>
      </c>
      <c r="AD153" s="896">
        <f>SUMIFS(AD$6:AD$136,$A$6:$A$136,$B153,$D$6:$D$136,$A153)</f>
        <v>0</v>
      </c>
      <c r="AL153" s="896">
        <f>SUMIFS(AL$6:AL$136,$A$6:$A$136,$B153,$D$6:$D$136,$A153)</f>
        <v>0</v>
      </c>
      <c r="AO153" s="896">
        <f>SUMIFS(AO$6:AO$136,$A$6:$A$136,$B153,$D$6:$D$136,$A153)</f>
        <v>0</v>
      </c>
      <c r="AW153" s="896">
        <f>SUMIFS(AW$6:AW$136,$A$6:$A$136,$B153,$D$6:$D$136,$A153)</f>
        <v>0</v>
      </c>
      <c r="AZ153" s="896">
        <f>SUMIFS(AZ$6:AZ$136,$A$6:$A$136,$B153,$D$6:$D$136,$A153)</f>
        <v>0</v>
      </c>
      <c r="BH153" s="896">
        <f>SUMIFS(BH$6:BH$136,$A$6:$A$136,$B153,$D$6:$D$136,$A153)</f>
        <v>0</v>
      </c>
      <c r="BK153" s="896">
        <f>SUMIFS(BK$6:BK$136,$A$6:$A$136,$B153,$D$6:$D$136,$A153)</f>
        <v>0</v>
      </c>
      <c r="BS153" s="896">
        <f>SUMIFS(BS$6:BS$136,$A$6:$A$136,$B153,$D$6:$D$136,$A153)</f>
        <v>0</v>
      </c>
      <c r="BV153" s="896">
        <f>SUMIFS(BV$6:BV$136,$A$6:$A$136,$B153,$D$6:$D$136,$A153)</f>
        <v>0</v>
      </c>
      <c r="CD153" s="896">
        <f>SUMIFS(CD$6:CD$136,$A$6:$A$136,$B153,$D$6:$D$136,$A153)</f>
        <v>0</v>
      </c>
      <c r="CG153" s="896">
        <f>SUMIFS(CG$6:CG$136,$A$6:$A$136,$B153,$D$6:$D$136,$A153)</f>
        <v>0</v>
      </c>
      <c r="CO153" s="896">
        <f>SUMIFS(CO$6:CO$136,$A$6:$A$136,$B153,$D$6:$D$136,$A153)</f>
        <v>0</v>
      </c>
    </row>
  </sheetData>
  <mergeCells count="11">
    <mergeCell ref="AX6:BH6"/>
    <mergeCell ref="BI6:BS6"/>
    <mergeCell ref="BT6:CD6"/>
    <mergeCell ref="CE6:CO6"/>
    <mergeCell ref="AM6:AW6"/>
    <mergeCell ref="C3:H4"/>
    <mergeCell ref="E6:E7"/>
    <mergeCell ref="F6:P6"/>
    <mergeCell ref="Q6:AA6"/>
    <mergeCell ref="AB6:AL6"/>
    <mergeCell ref="A5:P5"/>
  </mergeCells>
  <conditionalFormatting sqref="S141">
    <cfRule type="cellIs" dxfId="66" priority="44" operator="equal">
      <formula>0</formula>
    </cfRule>
  </conditionalFormatting>
  <conditionalFormatting sqref="AA141">
    <cfRule type="cellIs" dxfId="65" priority="43" operator="equal">
      <formula>0</formula>
    </cfRule>
  </conditionalFormatting>
  <conditionalFormatting sqref="H144">
    <cfRule type="cellIs" dxfId="64" priority="39" operator="notEqual">
      <formula>0</formula>
    </cfRule>
    <cfRule type="cellIs" dxfId="63" priority="40" operator="equal">
      <formula>0</formula>
    </cfRule>
  </conditionalFormatting>
  <conditionalFormatting sqref="S144">
    <cfRule type="cellIs" dxfId="62" priority="37" operator="notEqual">
      <formula>0</formula>
    </cfRule>
    <cfRule type="cellIs" dxfId="61" priority="38" operator="equal">
      <formula>0</formula>
    </cfRule>
  </conditionalFormatting>
  <conditionalFormatting sqref="AD144">
    <cfRule type="cellIs" dxfId="60" priority="35" operator="notEqual">
      <formula>0</formula>
    </cfRule>
    <cfRule type="cellIs" dxfId="59" priority="36" operator="equal">
      <formula>0</formula>
    </cfRule>
  </conditionalFormatting>
  <conditionalFormatting sqref="AO144">
    <cfRule type="cellIs" dxfId="58" priority="33" operator="notEqual">
      <formula>0</formula>
    </cfRule>
    <cfRule type="cellIs" dxfId="57" priority="34" operator="equal">
      <formula>0</formula>
    </cfRule>
  </conditionalFormatting>
  <conditionalFormatting sqref="AZ144">
    <cfRule type="cellIs" dxfId="56" priority="31" operator="notEqual">
      <formula>0</formula>
    </cfRule>
    <cfRule type="cellIs" dxfId="55" priority="32" operator="equal">
      <formula>0</formula>
    </cfRule>
  </conditionalFormatting>
  <conditionalFormatting sqref="BK144">
    <cfRule type="cellIs" dxfId="54" priority="29" operator="notEqual">
      <formula>0</formula>
    </cfRule>
    <cfRule type="cellIs" dxfId="53" priority="30" operator="equal">
      <formula>0</formula>
    </cfRule>
  </conditionalFormatting>
  <conditionalFormatting sqref="S145:AA145">
    <cfRule type="cellIs" dxfId="52" priority="3" operator="notEqual">
      <formula>0</formula>
    </cfRule>
    <cfRule type="cellIs" dxfId="51" priority="4" operator="equal">
      <formula>0</formula>
    </cfRule>
  </conditionalFormatting>
  <conditionalFormatting sqref="BV144">
    <cfRule type="cellIs" dxfId="50" priority="27" operator="notEqual">
      <formula>0</formula>
    </cfRule>
    <cfRule type="cellIs" dxfId="49" priority="28" operator="equal">
      <formula>0</formula>
    </cfRule>
  </conditionalFormatting>
  <conditionalFormatting sqref="CG144">
    <cfRule type="cellIs" dxfId="48" priority="25" operator="notEqual">
      <formula>0</formula>
    </cfRule>
    <cfRule type="cellIs" dxfId="47" priority="26" operator="equal">
      <formula>0</formula>
    </cfRule>
  </conditionalFormatting>
  <conditionalFormatting sqref="F143:CO146">
    <cfRule type="cellIs" dxfId="46" priority="23" operator="notEqual">
      <formula>0</formula>
    </cfRule>
    <cfRule type="cellIs" dxfId="45" priority="24" operator="equal">
      <formula>0</formula>
    </cfRule>
  </conditionalFormatting>
  <conditionalFormatting sqref="S143">
    <cfRule type="cellIs" dxfId="44" priority="21" operator="notEqual">
      <formula>0</formula>
    </cfRule>
    <cfRule type="cellIs" dxfId="43" priority="22" operator="equal">
      <formula>0</formula>
    </cfRule>
  </conditionalFormatting>
  <conditionalFormatting sqref="AD143">
    <cfRule type="cellIs" dxfId="42" priority="19" operator="notEqual">
      <formula>0</formula>
    </cfRule>
    <cfRule type="cellIs" dxfId="41" priority="20" operator="equal">
      <formula>0</formula>
    </cfRule>
  </conditionalFormatting>
  <conditionalFormatting sqref="AO143">
    <cfRule type="cellIs" dxfId="40" priority="17" operator="notEqual">
      <formula>0</formula>
    </cfRule>
    <cfRule type="cellIs" dxfId="39" priority="18" operator="equal">
      <formula>0</formula>
    </cfRule>
  </conditionalFormatting>
  <conditionalFormatting sqref="AZ143">
    <cfRule type="cellIs" dxfId="38" priority="15" operator="notEqual">
      <formula>0</formula>
    </cfRule>
    <cfRule type="cellIs" dxfId="37" priority="16" operator="equal">
      <formula>0</formula>
    </cfRule>
  </conditionalFormatting>
  <conditionalFormatting sqref="BK143">
    <cfRule type="cellIs" dxfId="36" priority="13" operator="notEqual">
      <formula>0</formula>
    </cfRule>
    <cfRule type="cellIs" dxfId="35" priority="14" operator="equal">
      <formula>0</formula>
    </cfRule>
  </conditionalFormatting>
  <conditionalFormatting sqref="BV143">
    <cfRule type="cellIs" dxfId="34" priority="11" operator="notEqual">
      <formula>0</formula>
    </cfRule>
    <cfRule type="cellIs" dxfId="33" priority="12" operator="equal">
      <formula>0</formula>
    </cfRule>
  </conditionalFormatting>
  <conditionalFormatting sqref="CG143">
    <cfRule type="cellIs" dxfId="32" priority="9" operator="notEqual">
      <formula>0</formula>
    </cfRule>
    <cfRule type="cellIs" dxfId="31" priority="10" operator="equal">
      <formula>0</formula>
    </cfRule>
  </conditionalFormatting>
  <conditionalFormatting sqref="H145">
    <cfRule type="cellIs" dxfId="30" priority="7" operator="notEqual">
      <formula>0</formula>
    </cfRule>
    <cfRule type="cellIs" dxfId="29" priority="8" operator="equal">
      <formula>0</formula>
    </cfRule>
  </conditionalFormatting>
  <conditionalFormatting sqref="P145">
    <cfRule type="cellIs" dxfId="28" priority="5" operator="notEqual">
      <formula>0</formula>
    </cfRule>
    <cfRule type="cellIs" dxfId="27" priority="6" operator="equal">
      <formula>0</formula>
    </cfRule>
  </conditionalFormatting>
  <conditionalFormatting sqref="F147:CO148">
    <cfRule type="cellIs" dxfId="26" priority="1" operator="notEqual">
      <formula>0</formula>
    </cfRule>
    <cfRule type="cellIs" dxfId="25" priority="2" operator="equal">
      <formula>0</formula>
    </cfRule>
  </conditionalFormatting>
  <dataValidations count="1">
    <dataValidation type="list" allowBlank="1" showInputMessage="1" showErrorMessage="1" sqref="E77:E79 E38:E39 E41:E43 E45:E47 E53:E55 E57:E59 E61:E63 E65:E67 E69:E71 E73:E75 E85:E87 E89:E91 E93:E95 E97:E99 E101:E103 E105:E107 E109:E111 E113:E115 E117:E119 E121:E123 E49:E51 E129:E131 E133:E136" xr:uid="{00000000-0002-0000-0500-000000000000}">
      <formula1>#REF!</formula1>
    </dataValidation>
  </dataValidations>
  <hyperlinks>
    <hyperlink ref="D1" location="TOC!A1" display="Retour à la table des matières" xr:uid="{00000000-0004-0000-0500-000000000000}"/>
    <hyperlink ref="G1" location="Consignes!A1" display="CONSIGNES" xr:uid="{00000000-0004-0000-0500-000001000000}"/>
  </hyperlink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B050"/>
  </sheetPr>
  <dimension ref="A1:BP141"/>
  <sheetViews>
    <sheetView showGridLines="0" zoomScale="80" zoomScaleNormal="80" workbookViewId="0">
      <selection activeCell="E7" sqref="E7"/>
    </sheetView>
  </sheetViews>
  <sheetFormatPr baseColWidth="10" defaultColWidth="8.7109375" defaultRowHeight="14.25" outlineLevelCol="1"/>
  <cols>
    <col min="1" max="2" width="10.140625" style="161" customWidth="1"/>
    <col min="3" max="3" width="43.5703125" style="161" bestFit="1" customWidth="1"/>
    <col min="4" max="4" width="43.5703125" style="161" customWidth="1"/>
    <col min="5" max="5" width="20.5703125" style="161" bestFit="1" customWidth="1" outlineLevel="1"/>
    <col min="6" max="7" width="19.140625" style="161" bestFit="1" customWidth="1" outlineLevel="1"/>
    <col min="8" max="8" width="21" style="161" bestFit="1" customWidth="1" outlineLevel="1"/>
    <col min="9" max="10" width="19.140625" style="161" bestFit="1" customWidth="1" outlineLevel="1"/>
    <col min="11" max="12" width="21" style="161" bestFit="1" customWidth="1" outlineLevel="1"/>
    <col min="13" max="13" width="17.85546875" style="161" customWidth="1" outlineLevel="1"/>
    <col min="14" max="20" width="16.42578125" style="161" customWidth="1" outlineLevel="1"/>
    <col min="21" max="21" width="19.5703125" style="161" customWidth="1" outlineLevel="1"/>
    <col min="22" max="27" width="16.42578125" style="161" customWidth="1" outlineLevel="1"/>
    <col min="28" max="28" width="17.28515625" style="161" customWidth="1" outlineLevel="1"/>
    <col min="29" max="44" width="16.42578125" style="161" customWidth="1"/>
    <col min="45" max="68" width="18.5703125" style="161" customWidth="1"/>
    <col min="69" max="16384" width="8.7109375" style="161"/>
  </cols>
  <sheetData>
    <row r="1" spans="1:68" ht="15">
      <c r="C1" s="240" t="s">
        <v>151</v>
      </c>
      <c r="D1" s="1316" t="s">
        <v>152</v>
      </c>
      <c r="E1" s="1317" t="s">
        <v>150</v>
      </c>
    </row>
    <row r="2" spans="1:68" ht="15">
      <c r="C2" s="240"/>
      <c r="D2" s="240"/>
    </row>
    <row r="3" spans="1:68" s="194" customFormat="1" ht="14.25" customHeight="1">
      <c r="A3" s="161"/>
      <c r="B3" s="161"/>
      <c r="C3" s="1477" t="s">
        <v>518</v>
      </c>
      <c r="D3" s="1477"/>
      <c r="E3" s="1477"/>
      <c r="F3" s="1477"/>
      <c r="G3" s="1477"/>
      <c r="H3" s="1477"/>
      <c r="I3" s="1477"/>
      <c r="J3" s="1477"/>
    </row>
    <row r="4" spans="1:68" s="194" customFormat="1" ht="14.25" customHeight="1">
      <c r="A4" s="161"/>
      <c r="B4" s="161"/>
      <c r="C4" s="1477"/>
      <c r="D4" s="1477"/>
      <c r="E4" s="1477"/>
      <c r="F4" s="1477"/>
      <c r="G4" s="1477"/>
      <c r="H4" s="1477"/>
      <c r="I4" s="1477"/>
      <c r="J4" s="1477"/>
    </row>
    <row r="5" spans="1:68" ht="15">
      <c r="E5" s="1481" t="s">
        <v>154</v>
      </c>
      <c r="F5" s="1482"/>
      <c r="G5" s="1482"/>
      <c r="H5" s="1482"/>
      <c r="I5" s="1482"/>
      <c r="J5" s="1482"/>
      <c r="K5" s="1482"/>
      <c r="L5" s="1483"/>
      <c r="M5" s="1484" t="s">
        <v>358</v>
      </c>
      <c r="N5" s="1485"/>
      <c r="O5" s="1485"/>
      <c r="P5" s="1485"/>
      <c r="Q5" s="1485"/>
      <c r="R5" s="1485"/>
      <c r="S5" s="1485"/>
      <c r="T5" s="1486"/>
      <c r="U5" s="1484" t="s">
        <v>359</v>
      </c>
      <c r="V5" s="1485"/>
      <c r="W5" s="1485"/>
      <c r="X5" s="1485"/>
      <c r="Y5" s="1485"/>
      <c r="Z5" s="1485"/>
      <c r="AA5" s="1485"/>
      <c r="AB5" s="1487"/>
      <c r="AC5" s="1488" t="s">
        <v>360</v>
      </c>
      <c r="AD5" s="1488"/>
      <c r="AE5" s="1488"/>
      <c r="AF5" s="1488"/>
      <c r="AG5" s="1488"/>
      <c r="AH5" s="1488"/>
      <c r="AI5" s="1488"/>
      <c r="AJ5" s="1489"/>
      <c r="AK5" s="1488" t="s">
        <v>361</v>
      </c>
      <c r="AL5" s="1488"/>
      <c r="AM5" s="1488"/>
      <c r="AN5" s="1488"/>
      <c r="AO5" s="1488"/>
      <c r="AP5" s="1488"/>
      <c r="AQ5" s="1488"/>
      <c r="AR5" s="1489"/>
      <c r="AS5" s="1478" t="s">
        <v>362</v>
      </c>
      <c r="AT5" s="1479"/>
      <c r="AU5" s="1479"/>
      <c r="AV5" s="1479"/>
      <c r="AW5" s="1479"/>
      <c r="AX5" s="1479"/>
      <c r="AY5" s="1479"/>
      <c r="AZ5" s="1480"/>
      <c r="BA5" s="1478" t="s">
        <v>363</v>
      </c>
      <c r="BB5" s="1479"/>
      <c r="BC5" s="1479"/>
      <c r="BD5" s="1479"/>
      <c r="BE5" s="1479"/>
      <c r="BF5" s="1479"/>
      <c r="BG5" s="1479"/>
      <c r="BH5" s="1480"/>
      <c r="BI5" s="1478" t="s">
        <v>364</v>
      </c>
      <c r="BJ5" s="1479"/>
      <c r="BK5" s="1479"/>
      <c r="BL5" s="1479"/>
      <c r="BM5" s="1479"/>
      <c r="BN5" s="1479"/>
      <c r="BO5" s="1479"/>
      <c r="BP5" s="1480"/>
    </row>
    <row r="6" spans="1:68" ht="54" customHeight="1">
      <c r="A6" s="743" t="s">
        <v>519</v>
      </c>
      <c r="B6" s="743" t="s">
        <v>140</v>
      </c>
      <c r="C6" s="432" t="s">
        <v>2</v>
      </c>
      <c r="D6" s="432"/>
      <c r="E6" s="950" t="s">
        <v>520</v>
      </c>
      <c r="F6" s="951" t="s">
        <v>166</v>
      </c>
      <c r="G6" s="951" t="s">
        <v>167</v>
      </c>
      <c r="H6" s="952" t="s">
        <v>168</v>
      </c>
      <c r="I6" s="951" t="s">
        <v>169</v>
      </c>
      <c r="J6" s="951" t="s">
        <v>170</v>
      </c>
      <c r="K6" s="952" t="s">
        <v>171</v>
      </c>
      <c r="L6" s="953" t="s">
        <v>125</v>
      </c>
      <c r="M6" s="761" t="s">
        <v>520</v>
      </c>
      <c r="N6" s="762" t="s">
        <v>166</v>
      </c>
      <c r="O6" s="762" t="s">
        <v>167</v>
      </c>
      <c r="P6" s="763" t="s">
        <v>168</v>
      </c>
      <c r="Q6" s="762" t="s">
        <v>169</v>
      </c>
      <c r="R6" s="762" t="s">
        <v>170</v>
      </c>
      <c r="S6" s="763" t="s">
        <v>171</v>
      </c>
      <c r="T6" s="763" t="s">
        <v>125</v>
      </c>
      <c r="U6" s="761" t="s">
        <v>520</v>
      </c>
      <c r="V6" s="762" t="s">
        <v>166</v>
      </c>
      <c r="W6" s="762" t="s">
        <v>167</v>
      </c>
      <c r="X6" s="763" t="s">
        <v>168</v>
      </c>
      <c r="Y6" s="762" t="s">
        <v>169</v>
      </c>
      <c r="Z6" s="762" t="s">
        <v>170</v>
      </c>
      <c r="AA6" s="763" t="s">
        <v>171</v>
      </c>
      <c r="AB6" s="1038" t="s">
        <v>125</v>
      </c>
      <c r="AC6" s="1035" t="s">
        <v>520</v>
      </c>
      <c r="AD6" s="767" t="s">
        <v>166</v>
      </c>
      <c r="AE6" s="767" t="s">
        <v>167</v>
      </c>
      <c r="AF6" s="768" t="s">
        <v>168</v>
      </c>
      <c r="AG6" s="767" t="s">
        <v>169</v>
      </c>
      <c r="AH6" s="767" t="s">
        <v>170</v>
      </c>
      <c r="AI6" s="768" t="s">
        <v>171</v>
      </c>
      <c r="AJ6" s="769" t="s">
        <v>125</v>
      </c>
      <c r="AK6" s="1059" t="s">
        <v>520</v>
      </c>
      <c r="AL6" s="767" t="s">
        <v>166</v>
      </c>
      <c r="AM6" s="767" t="s">
        <v>167</v>
      </c>
      <c r="AN6" s="768" t="s">
        <v>168</v>
      </c>
      <c r="AO6" s="767" t="s">
        <v>169</v>
      </c>
      <c r="AP6" s="767" t="s">
        <v>170</v>
      </c>
      <c r="AQ6" s="768" t="s">
        <v>171</v>
      </c>
      <c r="AR6" s="769" t="s">
        <v>125</v>
      </c>
      <c r="AS6" s="1059" t="s">
        <v>520</v>
      </c>
      <c r="AT6" s="767" t="s">
        <v>166</v>
      </c>
      <c r="AU6" s="767" t="s">
        <v>167</v>
      </c>
      <c r="AV6" s="768" t="s">
        <v>168</v>
      </c>
      <c r="AW6" s="767" t="s">
        <v>169</v>
      </c>
      <c r="AX6" s="767" t="s">
        <v>170</v>
      </c>
      <c r="AY6" s="768" t="s">
        <v>171</v>
      </c>
      <c r="AZ6" s="769" t="s">
        <v>125</v>
      </c>
      <c r="BA6" s="1059" t="s">
        <v>520</v>
      </c>
      <c r="BB6" s="767" t="s">
        <v>166</v>
      </c>
      <c r="BC6" s="767" t="s">
        <v>167</v>
      </c>
      <c r="BD6" s="768" t="s">
        <v>168</v>
      </c>
      <c r="BE6" s="767" t="s">
        <v>169</v>
      </c>
      <c r="BF6" s="767" t="s">
        <v>170</v>
      </c>
      <c r="BG6" s="768" t="s">
        <v>171</v>
      </c>
      <c r="BH6" s="769" t="s">
        <v>125</v>
      </c>
      <c r="BI6" s="766" t="s">
        <v>520</v>
      </c>
      <c r="BJ6" s="767" t="s">
        <v>166</v>
      </c>
      <c r="BK6" s="767" t="s">
        <v>167</v>
      </c>
      <c r="BL6" s="768" t="s">
        <v>168</v>
      </c>
      <c r="BM6" s="767" t="s">
        <v>169</v>
      </c>
      <c r="BN6" s="767" t="s">
        <v>170</v>
      </c>
      <c r="BO6" s="768" t="s">
        <v>171</v>
      </c>
      <c r="BP6" s="769" t="s">
        <v>125</v>
      </c>
    </row>
    <row r="7" spans="1:68">
      <c r="A7" s="772">
        <v>1</v>
      </c>
      <c r="B7" s="744" t="s">
        <v>521</v>
      </c>
      <c r="C7" s="161" t="s">
        <v>522</v>
      </c>
      <c r="D7" s="810" t="s">
        <v>523</v>
      </c>
      <c r="E7" s="573"/>
      <c r="F7" s="815"/>
      <c r="G7" s="759"/>
      <c r="H7" s="759"/>
      <c r="I7" s="759"/>
      <c r="J7" s="759"/>
      <c r="K7" s="759"/>
      <c r="L7" s="760"/>
      <c r="M7" s="573"/>
      <c r="N7" s="574"/>
      <c r="O7" s="574"/>
      <c r="P7" s="574"/>
      <c r="Q7" s="574"/>
      <c r="R7" s="574"/>
      <c r="S7" s="574"/>
      <c r="T7" s="574"/>
      <c r="U7" s="573"/>
      <c r="V7" s="759"/>
      <c r="W7" s="759"/>
      <c r="X7" s="759"/>
      <c r="Y7" s="759"/>
      <c r="Z7" s="759"/>
      <c r="AA7" s="759"/>
      <c r="AB7" s="1039"/>
      <c r="AC7" s="758"/>
      <c r="AD7" s="759"/>
      <c r="AE7" s="759"/>
      <c r="AF7" s="759"/>
      <c r="AG7" s="759"/>
      <c r="AH7" s="759"/>
      <c r="AI7" s="759"/>
      <c r="AJ7" s="760"/>
      <c r="AK7" s="573"/>
      <c r="AL7" s="759"/>
      <c r="AM7" s="759"/>
      <c r="AN7" s="759"/>
      <c r="AO7" s="759"/>
      <c r="AP7" s="759"/>
      <c r="AQ7" s="759"/>
      <c r="AR7" s="760"/>
      <c r="AS7" s="573"/>
      <c r="AT7" s="759"/>
      <c r="AU7" s="759"/>
      <c r="AV7" s="759"/>
      <c r="AW7" s="759"/>
      <c r="AX7" s="759"/>
      <c r="AY7" s="759"/>
      <c r="AZ7" s="760"/>
      <c r="BA7" s="573"/>
      <c r="BB7" s="759"/>
      <c r="BC7" s="759"/>
      <c r="BD7" s="759"/>
      <c r="BE7" s="759"/>
      <c r="BF7" s="759"/>
      <c r="BG7" s="759"/>
      <c r="BH7" s="760"/>
      <c r="BI7" s="573"/>
      <c r="BJ7" s="759"/>
      <c r="BK7" s="759"/>
      <c r="BL7" s="759"/>
      <c r="BM7" s="759"/>
      <c r="BN7" s="759"/>
      <c r="BO7" s="759"/>
      <c r="BP7" s="760"/>
    </row>
    <row r="8" spans="1:68">
      <c r="A8" s="772">
        <v>2</v>
      </c>
      <c r="B8" s="744" t="s">
        <v>521</v>
      </c>
      <c r="C8" s="163" t="s">
        <v>524</v>
      </c>
      <c r="D8" s="702" t="s">
        <v>525</v>
      </c>
      <c r="E8" s="575"/>
      <c r="F8" s="819"/>
      <c r="G8" s="574"/>
      <c r="H8" s="574"/>
      <c r="I8" s="574"/>
      <c r="J8" s="574"/>
      <c r="K8" s="574"/>
      <c r="L8" s="576"/>
      <c r="M8" s="575"/>
      <c r="N8" s="574"/>
      <c r="O8" s="574"/>
      <c r="P8" s="574"/>
      <c r="Q8" s="574"/>
      <c r="R8" s="574"/>
      <c r="S8" s="574"/>
      <c r="T8" s="574"/>
      <c r="U8" s="575"/>
      <c r="V8" s="574"/>
      <c r="W8" s="574"/>
      <c r="X8" s="574"/>
      <c r="Y8" s="574"/>
      <c r="Z8" s="574"/>
      <c r="AA8" s="574"/>
      <c r="AB8" s="1040"/>
      <c r="AC8" s="756"/>
      <c r="AD8" s="574"/>
      <c r="AE8" s="574"/>
      <c r="AF8" s="574"/>
      <c r="AG8" s="574"/>
      <c r="AH8" s="574"/>
      <c r="AI8" s="574"/>
      <c r="AJ8" s="576"/>
      <c r="AK8" s="575"/>
      <c r="AL8" s="574"/>
      <c r="AM8" s="574"/>
      <c r="AN8" s="574"/>
      <c r="AO8" s="574"/>
      <c r="AP8" s="574"/>
      <c r="AQ8" s="574"/>
      <c r="AR8" s="576"/>
      <c r="AS8" s="575"/>
      <c r="AT8" s="574"/>
      <c r="AU8" s="574"/>
      <c r="AV8" s="574"/>
      <c r="AW8" s="574"/>
      <c r="AX8" s="574"/>
      <c r="AY8" s="574"/>
      <c r="AZ8" s="576"/>
      <c r="BA8" s="575"/>
      <c r="BB8" s="574"/>
      <c r="BC8" s="574"/>
      <c r="BD8" s="574"/>
      <c r="BE8" s="574"/>
      <c r="BF8" s="574"/>
      <c r="BG8" s="574"/>
      <c r="BH8" s="576"/>
      <c r="BI8" s="575"/>
      <c r="BJ8" s="574"/>
      <c r="BK8" s="574"/>
      <c r="BL8" s="574"/>
      <c r="BM8" s="574"/>
      <c r="BN8" s="574"/>
      <c r="BO8" s="574"/>
      <c r="BP8" s="576"/>
    </row>
    <row r="9" spans="1:68">
      <c r="A9" s="772">
        <v>3</v>
      </c>
      <c r="B9" s="744" t="s">
        <v>521</v>
      </c>
      <c r="C9" s="163" t="s">
        <v>526</v>
      </c>
      <c r="D9" s="702" t="s">
        <v>523</v>
      </c>
      <c r="E9" s="575"/>
      <c r="F9" s="819"/>
      <c r="G9" s="574"/>
      <c r="H9" s="574"/>
      <c r="I9" s="574"/>
      <c r="J9" s="574"/>
      <c r="K9" s="574"/>
      <c r="L9" s="576"/>
      <c r="M9" s="575"/>
      <c r="N9" s="574"/>
      <c r="O9" s="574"/>
      <c r="P9" s="574"/>
      <c r="Q9" s="574"/>
      <c r="R9" s="574"/>
      <c r="S9" s="574"/>
      <c r="T9" s="574"/>
      <c r="U9" s="575"/>
      <c r="V9" s="574"/>
      <c r="W9" s="574"/>
      <c r="X9" s="574"/>
      <c r="Y9" s="574"/>
      <c r="Z9" s="574"/>
      <c r="AA9" s="574"/>
      <c r="AB9" s="1040"/>
      <c r="AC9" s="756"/>
      <c r="AD9" s="574"/>
      <c r="AE9" s="574"/>
      <c r="AF9" s="574"/>
      <c r="AG9" s="574"/>
      <c r="AH9" s="574"/>
      <c r="AI9" s="574"/>
      <c r="AJ9" s="576"/>
      <c r="AK9" s="575"/>
      <c r="AL9" s="574"/>
      <c r="AM9" s="574"/>
      <c r="AN9" s="574"/>
      <c r="AO9" s="574"/>
      <c r="AP9" s="574"/>
      <c r="AQ9" s="574"/>
      <c r="AR9" s="576"/>
      <c r="AS9" s="575"/>
      <c r="AT9" s="574"/>
      <c r="AU9" s="574"/>
      <c r="AV9" s="574"/>
      <c r="AW9" s="574"/>
      <c r="AX9" s="574"/>
      <c r="AY9" s="574"/>
      <c r="AZ9" s="576"/>
      <c r="BA9" s="575"/>
      <c r="BB9" s="574"/>
      <c r="BC9" s="574"/>
      <c r="BD9" s="574"/>
      <c r="BE9" s="574"/>
      <c r="BF9" s="574"/>
      <c r="BG9" s="574"/>
      <c r="BH9" s="576"/>
      <c r="BI9" s="575"/>
      <c r="BJ9" s="574"/>
      <c r="BK9" s="574"/>
      <c r="BL9" s="574"/>
      <c r="BM9" s="574"/>
      <c r="BN9" s="574"/>
      <c r="BO9" s="574"/>
      <c r="BP9" s="576"/>
    </row>
    <row r="10" spans="1:68">
      <c r="A10" s="772">
        <v>4</v>
      </c>
      <c r="B10" s="744" t="s">
        <v>521</v>
      </c>
      <c r="C10" s="163" t="s">
        <v>527</v>
      </c>
      <c r="D10" s="702" t="s">
        <v>523</v>
      </c>
      <c r="E10" s="575"/>
      <c r="F10" s="819"/>
      <c r="G10" s="574"/>
      <c r="H10" s="574"/>
      <c r="I10" s="574"/>
      <c r="J10" s="574"/>
      <c r="K10" s="574"/>
      <c r="L10" s="576"/>
      <c r="M10" s="575"/>
      <c r="N10" s="574"/>
      <c r="O10" s="574"/>
      <c r="P10" s="574"/>
      <c r="Q10" s="574"/>
      <c r="R10" s="574"/>
      <c r="S10" s="574"/>
      <c r="T10" s="574"/>
      <c r="U10" s="575"/>
      <c r="V10" s="574"/>
      <c r="W10" s="574"/>
      <c r="X10" s="574"/>
      <c r="Y10" s="574"/>
      <c r="Z10" s="574"/>
      <c r="AA10" s="574"/>
      <c r="AB10" s="1040"/>
      <c r="AC10" s="756"/>
      <c r="AD10" s="574"/>
      <c r="AE10" s="574"/>
      <c r="AF10" s="574"/>
      <c r="AG10" s="574"/>
      <c r="AH10" s="574"/>
      <c r="AI10" s="574"/>
      <c r="AJ10" s="576"/>
      <c r="AK10" s="575"/>
      <c r="AL10" s="574"/>
      <c r="AM10" s="574"/>
      <c r="AN10" s="574"/>
      <c r="AO10" s="574"/>
      <c r="AP10" s="574"/>
      <c r="AQ10" s="574"/>
      <c r="AR10" s="576"/>
      <c r="AS10" s="575"/>
      <c r="AT10" s="574"/>
      <c r="AU10" s="574"/>
      <c r="AV10" s="574"/>
      <c r="AW10" s="574"/>
      <c r="AX10" s="574"/>
      <c r="AY10" s="574"/>
      <c r="AZ10" s="576"/>
      <c r="BA10" s="575"/>
      <c r="BB10" s="574"/>
      <c r="BC10" s="574"/>
      <c r="BD10" s="574"/>
      <c r="BE10" s="574"/>
      <c r="BF10" s="574"/>
      <c r="BG10" s="574"/>
      <c r="BH10" s="576"/>
      <c r="BI10" s="575"/>
      <c r="BJ10" s="574"/>
      <c r="BK10" s="574"/>
      <c r="BL10" s="574"/>
      <c r="BM10" s="574"/>
      <c r="BN10" s="574"/>
      <c r="BO10" s="574"/>
      <c r="BP10" s="576"/>
    </row>
    <row r="11" spans="1:68">
      <c r="A11" s="772">
        <v>5</v>
      </c>
      <c r="B11" s="744" t="s">
        <v>521</v>
      </c>
      <c r="C11" s="163" t="s">
        <v>528</v>
      </c>
      <c r="D11" s="702" t="s">
        <v>523</v>
      </c>
      <c r="E11" s="575"/>
      <c r="F11" s="819"/>
      <c r="G11" s="574"/>
      <c r="H11" s="574"/>
      <c r="I11" s="574"/>
      <c r="J11" s="574"/>
      <c r="K11" s="574"/>
      <c r="L11" s="576"/>
      <c r="M11" s="575"/>
      <c r="N11" s="574"/>
      <c r="O11" s="574"/>
      <c r="P11" s="574"/>
      <c r="Q11" s="574"/>
      <c r="R11" s="574"/>
      <c r="S11" s="574"/>
      <c r="T11" s="574"/>
      <c r="U11" s="575"/>
      <c r="V11" s="574"/>
      <c r="W11" s="574"/>
      <c r="X11" s="574"/>
      <c r="Y11" s="574"/>
      <c r="Z11" s="574"/>
      <c r="AA11" s="574"/>
      <c r="AB11" s="1040"/>
      <c r="AC11" s="756"/>
      <c r="AD11" s="574"/>
      <c r="AE11" s="574"/>
      <c r="AF11" s="574"/>
      <c r="AG11" s="574"/>
      <c r="AH11" s="574"/>
      <c r="AI11" s="574"/>
      <c r="AJ11" s="576"/>
      <c r="AK11" s="575"/>
      <c r="AL11" s="574"/>
      <c r="AM11" s="574"/>
      <c r="AN11" s="574"/>
      <c r="AO11" s="574"/>
      <c r="AP11" s="574"/>
      <c r="AQ11" s="574"/>
      <c r="AR11" s="576"/>
      <c r="AS11" s="575"/>
      <c r="AT11" s="574"/>
      <c r="AU11" s="574"/>
      <c r="AV11" s="574"/>
      <c r="AW11" s="574"/>
      <c r="AX11" s="574"/>
      <c r="AY11" s="574"/>
      <c r="AZ11" s="576"/>
      <c r="BA11" s="575"/>
      <c r="BB11" s="574"/>
      <c r="BC11" s="574"/>
      <c r="BD11" s="574"/>
      <c r="BE11" s="574"/>
      <c r="BF11" s="574"/>
      <c r="BG11" s="574"/>
      <c r="BH11" s="576"/>
      <c r="BI11" s="575"/>
      <c r="BJ11" s="574"/>
      <c r="BK11" s="574"/>
      <c r="BL11" s="574"/>
      <c r="BM11" s="574"/>
      <c r="BN11" s="574"/>
      <c r="BO11" s="574"/>
      <c r="BP11" s="576"/>
    </row>
    <row r="12" spans="1:68">
      <c r="A12" s="772">
        <v>6</v>
      </c>
      <c r="B12" s="744" t="s">
        <v>521</v>
      </c>
      <c r="C12" s="163" t="s">
        <v>529</v>
      </c>
      <c r="D12" s="702" t="s">
        <v>523</v>
      </c>
      <c r="E12" s="575"/>
      <c r="F12" s="819"/>
      <c r="G12" s="574"/>
      <c r="H12" s="574"/>
      <c r="I12" s="574"/>
      <c r="J12" s="574"/>
      <c r="K12" s="574"/>
      <c r="L12" s="576"/>
      <c r="M12" s="575"/>
      <c r="N12" s="574"/>
      <c r="O12" s="574"/>
      <c r="P12" s="574"/>
      <c r="Q12" s="574"/>
      <c r="R12" s="574"/>
      <c r="S12" s="574"/>
      <c r="T12" s="574"/>
      <c r="U12" s="575"/>
      <c r="V12" s="574"/>
      <c r="W12" s="574"/>
      <c r="X12" s="574"/>
      <c r="Y12" s="574"/>
      <c r="Z12" s="574"/>
      <c r="AA12" s="574"/>
      <c r="AB12" s="1040"/>
      <c r="AC12" s="756"/>
      <c r="AD12" s="574"/>
      <c r="AE12" s="574"/>
      <c r="AF12" s="574"/>
      <c r="AG12" s="574"/>
      <c r="AH12" s="574"/>
      <c r="AI12" s="574"/>
      <c r="AJ12" s="576"/>
      <c r="AK12" s="575"/>
      <c r="AL12" s="574"/>
      <c r="AM12" s="574"/>
      <c r="AN12" s="574"/>
      <c r="AO12" s="574"/>
      <c r="AP12" s="574"/>
      <c r="AQ12" s="574"/>
      <c r="AR12" s="576"/>
      <c r="AS12" s="575"/>
      <c r="AT12" s="574"/>
      <c r="AU12" s="574"/>
      <c r="AV12" s="574"/>
      <c r="AW12" s="574"/>
      <c r="AX12" s="574"/>
      <c r="AY12" s="574"/>
      <c r="AZ12" s="576"/>
      <c r="BA12" s="575"/>
      <c r="BB12" s="574"/>
      <c r="BC12" s="574"/>
      <c r="BD12" s="574"/>
      <c r="BE12" s="574"/>
      <c r="BF12" s="574"/>
      <c r="BG12" s="574"/>
      <c r="BH12" s="576"/>
      <c r="BI12" s="575"/>
      <c r="BJ12" s="574"/>
      <c r="BK12" s="574"/>
      <c r="BL12" s="574"/>
      <c r="BM12" s="574"/>
      <c r="BN12" s="574"/>
      <c r="BO12" s="574"/>
      <c r="BP12" s="576"/>
    </row>
    <row r="13" spans="1:68">
      <c r="A13" s="772">
        <v>7</v>
      </c>
      <c r="B13" s="744" t="s">
        <v>521</v>
      </c>
      <c r="C13" s="163" t="s">
        <v>530</v>
      </c>
      <c r="D13" s="702" t="s">
        <v>523</v>
      </c>
      <c r="E13" s="575"/>
      <c r="F13" s="819"/>
      <c r="G13" s="574"/>
      <c r="H13" s="574"/>
      <c r="I13" s="574"/>
      <c r="J13" s="574"/>
      <c r="K13" s="574"/>
      <c r="L13" s="576"/>
      <c r="M13" s="575"/>
      <c r="N13" s="574"/>
      <c r="O13" s="574"/>
      <c r="P13" s="574"/>
      <c r="Q13" s="574"/>
      <c r="R13" s="574"/>
      <c r="S13" s="574"/>
      <c r="T13" s="574"/>
      <c r="U13" s="575"/>
      <c r="V13" s="574"/>
      <c r="W13" s="574"/>
      <c r="X13" s="574"/>
      <c r="Y13" s="574"/>
      <c r="Z13" s="574"/>
      <c r="AA13" s="574"/>
      <c r="AB13" s="1040"/>
      <c r="AC13" s="756"/>
      <c r="AD13" s="574"/>
      <c r="AE13" s="574"/>
      <c r="AF13" s="574"/>
      <c r="AG13" s="574"/>
      <c r="AH13" s="574"/>
      <c r="AI13" s="574"/>
      <c r="AJ13" s="576"/>
      <c r="AK13" s="575"/>
      <c r="AL13" s="574"/>
      <c r="AM13" s="574"/>
      <c r="AN13" s="574"/>
      <c r="AO13" s="574"/>
      <c r="AP13" s="574"/>
      <c r="AQ13" s="574"/>
      <c r="AR13" s="576"/>
      <c r="AS13" s="575"/>
      <c r="AT13" s="574"/>
      <c r="AU13" s="574"/>
      <c r="AV13" s="574"/>
      <c r="AW13" s="574"/>
      <c r="AX13" s="574"/>
      <c r="AY13" s="574"/>
      <c r="AZ13" s="576"/>
      <c r="BA13" s="575"/>
      <c r="BB13" s="574"/>
      <c r="BC13" s="574"/>
      <c r="BD13" s="574"/>
      <c r="BE13" s="574"/>
      <c r="BF13" s="574"/>
      <c r="BG13" s="574"/>
      <c r="BH13" s="576"/>
      <c r="BI13" s="575"/>
      <c r="BJ13" s="574"/>
      <c r="BK13" s="574"/>
      <c r="BL13" s="574"/>
      <c r="BM13" s="574"/>
      <c r="BN13" s="574"/>
      <c r="BO13" s="574"/>
      <c r="BP13" s="576"/>
    </row>
    <row r="14" spans="1:68">
      <c r="A14" s="772">
        <v>8</v>
      </c>
      <c r="B14" s="744" t="s">
        <v>521</v>
      </c>
      <c r="C14" s="163" t="s">
        <v>531</v>
      </c>
      <c r="D14" s="702" t="s">
        <v>523</v>
      </c>
      <c r="E14" s="575"/>
      <c r="F14" s="819"/>
      <c r="G14" s="574"/>
      <c r="H14" s="574"/>
      <c r="I14" s="574"/>
      <c r="J14" s="574"/>
      <c r="K14" s="574"/>
      <c r="L14" s="576"/>
      <c r="M14" s="575"/>
      <c r="N14" s="574"/>
      <c r="O14" s="574"/>
      <c r="P14" s="574"/>
      <c r="Q14" s="574"/>
      <c r="R14" s="574"/>
      <c r="S14" s="574"/>
      <c r="T14" s="574"/>
      <c r="U14" s="575"/>
      <c r="V14" s="574"/>
      <c r="W14" s="574"/>
      <c r="X14" s="574"/>
      <c r="Y14" s="574"/>
      <c r="Z14" s="574"/>
      <c r="AA14" s="574"/>
      <c r="AB14" s="1040"/>
      <c r="AC14" s="756"/>
      <c r="AD14" s="574"/>
      <c r="AE14" s="574"/>
      <c r="AF14" s="574"/>
      <c r="AG14" s="574"/>
      <c r="AH14" s="574"/>
      <c r="AI14" s="574"/>
      <c r="AJ14" s="576"/>
      <c r="AK14" s="575"/>
      <c r="AL14" s="574"/>
      <c r="AM14" s="574"/>
      <c r="AN14" s="574"/>
      <c r="AO14" s="574"/>
      <c r="AP14" s="574"/>
      <c r="AQ14" s="574"/>
      <c r="AR14" s="576"/>
      <c r="AS14" s="575"/>
      <c r="AT14" s="574"/>
      <c r="AU14" s="574"/>
      <c r="AV14" s="574"/>
      <c r="AW14" s="574"/>
      <c r="AX14" s="574"/>
      <c r="AY14" s="574"/>
      <c r="AZ14" s="576"/>
      <c r="BA14" s="575"/>
      <c r="BB14" s="574"/>
      <c r="BC14" s="574"/>
      <c r="BD14" s="574"/>
      <c r="BE14" s="574"/>
      <c r="BF14" s="574"/>
      <c r="BG14" s="574"/>
      <c r="BH14" s="576"/>
      <c r="BI14" s="575"/>
      <c r="BJ14" s="574"/>
      <c r="BK14" s="574"/>
      <c r="BL14" s="574"/>
      <c r="BM14" s="574"/>
      <c r="BN14" s="574"/>
      <c r="BO14" s="574"/>
      <c r="BP14" s="576"/>
    </row>
    <row r="15" spans="1:68">
      <c r="A15" s="772">
        <v>9</v>
      </c>
      <c r="B15" s="744" t="s">
        <v>521</v>
      </c>
      <c r="C15" s="163" t="s">
        <v>532</v>
      </c>
      <c r="D15" s="702" t="s">
        <v>523</v>
      </c>
      <c r="E15" s="575"/>
      <c r="F15" s="819"/>
      <c r="G15" s="574"/>
      <c r="H15" s="574"/>
      <c r="I15" s="574"/>
      <c r="J15" s="574"/>
      <c r="K15" s="574"/>
      <c r="L15" s="576"/>
      <c r="M15" s="575"/>
      <c r="N15" s="574"/>
      <c r="O15" s="574"/>
      <c r="P15" s="574"/>
      <c r="Q15" s="574"/>
      <c r="R15" s="574"/>
      <c r="S15" s="574"/>
      <c r="T15" s="574"/>
      <c r="U15" s="575"/>
      <c r="V15" s="574"/>
      <c r="W15" s="574"/>
      <c r="X15" s="574"/>
      <c r="Y15" s="574"/>
      <c r="Z15" s="574"/>
      <c r="AA15" s="574"/>
      <c r="AB15" s="1040"/>
      <c r="AC15" s="756"/>
      <c r="AD15" s="574"/>
      <c r="AE15" s="574"/>
      <c r="AF15" s="574"/>
      <c r="AG15" s="574"/>
      <c r="AH15" s="574"/>
      <c r="AI15" s="574"/>
      <c r="AJ15" s="576"/>
      <c r="AK15" s="575"/>
      <c r="AL15" s="574"/>
      <c r="AM15" s="574"/>
      <c r="AN15" s="574"/>
      <c r="AO15" s="574"/>
      <c r="AP15" s="574"/>
      <c r="AQ15" s="574"/>
      <c r="AR15" s="576"/>
      <c r="AS15" s="575"/>
      <c r="AT15" s="574"/>
      <c r="AU15" s="574"/>
      <c r="AV15" s="574"/>
      <c r="AW15" s="574"/>
      <c r="AX15" s="574"/>
      <c r="AY15" s="574"/>
      <c r="AZ15" s="576"/>
      <c r="BA15" s="575"/>
      <c r="BB15" s="574"/>
      <c r="BC15" s="574"/>
      <c r="BD15" s="574"/>
      <c r="BE15" s="574"/>
      <c r="BF15" s="574"/>
      <c r="BG15" s="574"/>
      <c r="BH15" s="576"/>
      <c r="BI15" s="575"/>
      <c r="BJ15" s="574"/>
      <c r="BK15" s="574"/>
      <c r="BL15" s="574"/>
      <c r="BM15" s="574"/>
      <c r="BN15" s="574"/>
      <c r="BO15" s="574"/>
      <c r="BP15" s="576"/>
    </row>
    <row r="16" spans="1:68">
      <c r="A16" s="772">
        <v>10</v>
      </c>
      <c r="B16" s="744" t="s">
        <v>521</v>
      </c>
      <c r="C16" s="163" t="s">
        <v>533</v>
      </c>
      <c r="D16" s="702" t="s">
        <v>523</v>
      </c>
      <c r="E16" s="575"/>
      <c r="F16" s="819"/>
      <c r="G16" s="574"/>
      <c r="H16" s="574"/>
      <c r="I16" s="574"/>
      <c r="J16" s="574"/>
      <c r="K16" s="574"/>
      <c r="L16" s="576"/>
      <c r="M16" s="575"/>
      <c r="N16" s="574"/>
      <c r="O16" s="574"/>
      <c r="P16" s="574"/>
      <c r="Q16" s="574"/>
      <c r="R16" s="574"/>
      <c r="S16" s="574"/>
      <c r="T16" s="574"/>
      <c r="U16" s="575"/>
      <c r="V16" s="574"/>
      <c r="W16" s="574"/>
      <c r="X16" s="574"/>
      <c r="Y16" s="574"/>
      <c r="Z16" s="574"/>
      <c r="AA16" s="574"/>
      <c r="AB16" s="1040"/>
      <c r="AC16" s="756"/>
      <c r="AD16" s="574"/>
      <c r="AE16" s="574"/>
      <c r="AF16" s="574"/>
      <c r="AG16" s="574"/>
      <c r="AH16" s="574"/>
      <c r="AI16" s="574"/>
      <c r="AJ16" s="576"/>
      <c r="AK16" s="575"/>
      <c r="AL16" s="574"/>
      <c r="AM16" s="574"/>
      <c r="AN16" s="574"/>
      <c r="AO16" s="574"/>
      <c r="AP16" s="574"/>
      <c r="AQ16" s="574"/>
      <c r="AR16" s="576"/>
      <c r="AS16" s="575"/>
      <c r="AT16" s="574"/>
      <c r="AU16" s="574"/>
      <c r="AV16" s="574"/>
      <c r="AW16" s="574"/>
      <c r="AX16" s="574"/>
      <c r="AY16" s="574"/>
      <c r="AZ16" s="576"/>
      <c r="BA16" s="575"/>
      <c r="BB16" s="574"/>
      <c r="BC16" s="574"/>
      <c r="BD16" s="574"/>
      <c r="BE16" s="574"/>
      <c r="BF16" s="574"/>
      <c r="BG16" s="574"/>
      <c r="BH16" s="576"/>
      <c r="BI16" s="575"/>
      <c r="BJ16" s="574"/>
      <c r="BK16" s="574"/>
      <c r="BL16" s="574"/>
      <c r="BM16" s="574"/>
      <c r="BN16" s="574"/>
      <c r="BO16" s="574"/>
      <c r="BP16" s="576"/>
    </row>
    <row r="17" spans="1:68">
      <c r="A17" s="772">
        <v>11</v>
      </c>
      <c r="B17" s="744" t="s">
        <v>521</v>
      </c>
      <c r="C17" s="163" t="s">
        <v>534</v>
      </c>
      <c r="D17" s="702" t="s">
        <v>523</v>
      </c>
      <c r="E17" s="575"/>
      <c r="F17" s="819"/>
      <c r="G17" s="574"/>
      <c r="H17" s="574"/>
      <c r="I17" s="574"/>
      <c r="J17" s="574"/>
      <c r="K17" s="574"/>
      <c r="L17" s="576"/>
      <c r="M17" s="575"/>
      <c r="N17" s="574"/>
      <c r="O17" s="574"/>
      <c r="P17" s="574"/>
      <c r="Q17" s="574"/>
      <c r="R17" s="574"/>
      <c r="S17" s="574"/>
      <c r="T17" s="574"/>
      <c r="U17" s="575"/>
      <c r="V17" s="574"/>
      <c r="W17" s="574"/>
      <c r="X17" s="574"/>
      <c r="Y17" s="574"/>
      <c r="Z17" s="574"/>
      <c r="AA17" s="574"/>
      <c r="AB17" s="1040"/>
      <c r="AC17" s="756"/>
      <c r="AD17" s="574"/>
      <c r="AE17" s="574"/>
      <c r="AF17" s="574"/>
      <c r="AG17" s="574"/>
      <c r="AH17" s="574"/>
      <c r="AI17" s="574"/>
      <c r="AJ17" s="576"/>
      <c r="AK17" s="575"/>
      <c r="AL17" s="574"/>
      <c r="AM17" s="574"/>
      <c r="AN17" s="574"/>
      <c r="AO17" s="574"/>
      <c r="AP17" s="574"/>
      <c r="AQ17" s="574"/>
      <c r="AR17" s="576"/>
      <c r="AS17" s="575"/>
      <c r="AT17" s="574"/>
      <c r="AU17" s="574"/>
      <c r="AV17" s="574"/>
      <c r="AW17" s="574"/>
      <c r="AX17" s="574"/>
      <c r="AY17" s="574"/>
      <c r="AZ17" s="576"/>
      <c r="BA17" s="575"/>
      <c r="BB17" s="574"/>
      <c r="BC17" s="574"/>
      <c r="BD17" s="574"/>
      <c r="BE17" s="574"/>
      <c r="BF17" s="574"/>
      <c r="BG17" s="574"/>
      <c r="BH17" s="576"/>
      <c r="BI17" s="575"/>
      <c r="BJ17" s="574"/>
      <c r="BK17" s="574"/>
      <c r="BL17" s="574"/>
      <c r="BM17" s="574"/>
      <c r="BN17" s="574"/>
      <c r="BO17" s="574"/>
      <c r="BP17" s="576"/>
    </row>
    <row r="18" spans="1:68">
      <c r="A18" s="772">
        <v>12</v>
      </c>
      <c r="B18" s="744" t="s">
        <v>521</v>
      </c>
      <c r="C18" s="163" t="s">
        <v>535</v>
      </c>
      <c r="D18" s="702" t="s">
        <v>523</v>
      </c>
      <c r="E18" s="575"/>
      <c r="F18" s="819"/>
      <c r="G18" s="574"/>
      <c r="H18" s="574"/>
      <c r="I18" s="574"/>
      <c r="J18" s="574"/>
      <c r="K18" s="574"/>
      <c r="L18" s="576"/>
      <c r="M18" s="575"/>
      <c r="N18" s="574"/>
      <c r="O18" s="574"/>
      <c r="P18" s="574"/>
      <c r="Q18" s="574"/>
      <c r="R18" s="574"/>
      <c r="S18" s="574"/>
      <c r="T18" s="574"/>
      <c r="U18" s="575"/>
      <c r="V18" s="574"/>
      <c r="W18" s="574"/>
      <c r="X18" s="574"/>
      <c r="Y18" s="574"/>
      <c r="Z18" s="574"/>
      <c r="AA18" s="574"/>
      <c r="AB18" s="1040"/>
      <c r="AC18" s="756"/>
      <c r="AD18" s="574"/>
      <c r="AE18" s="574"/>
      <c r="AF18" s="574"/>
      <c r="AG18" s="574"/>
      <c r="AH18" s="574"/>
      <c r="AI18" s="574"/>
      <c r="AJ18" s="576"/>
      <c r="AK18" s="575"/>
      <c r="AL18" s="574"/>
      <c r="AM18" s="574"/>
      <c r="AN18" s="574"/>
      <c r="AO18" s="574"/>
      <c r="AP18" s="574"/>
      <c r="AQ18" s="574"/>
      <c r="AR18" s="576"/>
      <c r="AS18" s="575"/>
      <c r="AT18" s="574"/>
      <c r="AU18" s="574"/>
      <c r="AV18" s="574"/>
      <c r="AW18" s="574"/>
      <c r="AX18" s="574"/>
      <c r="AY18" s="574"/>
      <c r="AZ18" s="576"/>
      <c r="BA18" s="575"/>
      <c r="BB18" s="574"/>
      <c r="BC18" s="574"/>
      <c r="BD18" s="574"/>
      <c r="BE18" s="574"/>
      <c r="BF18" s="574"/>
      <c r="BG18" s="574"/>
      <c r="BH18" s="576"/>
      <c r="BI18" s="575"/>
      <c r="BJ18" s="574"/>
      <c r="BK18" s="574"/>
      <c r="BL18" s="574"/>
      <c r="BM18" s="574"/>
      <c r="BN18" s="574"/>
      <c r="BO18" s="574"/>
      <c r="BP18" s="576"/>
    </row>
    <row r="19" spans="1:68">
      <c r="A19" s="772">
        <v>13</v>
      </c>
      <c r="B19" s="744" t="s">
        <v>521</v>
      </c>
      <c r="C19" s="163" t="s">
        <v>536</v>
      </c>
      <c r="D19" s="702" t="s">
        <v>523</v>
      </c>
      <c r="E19" s="575"/>
      <c r="F19" s="819"/>
      <c r="G19" s="574"/>
      <c r="H19" s="574"/>
      <c r="I19" s="574"/>
      <c r="J19" s="574"/>
      <c r="K19" s="574"/>
      <c r="L19" s="576"/>
      <c r="M19" s="575"/>
      <c r="N19" s="574"/>
      <c r="O19" s="574"/>
      <c r="P19" s="574"/>
      <c r="Q19" s="574"/>
      <c r="R19" s="574"/>
      <c r="S19" s="574"/>
      <c r="T19" s="574"/>
      <c r="U19" s="575"/>
      <c r="V19" s="574"/>
      <c r="W19" s="574"/>
      <c r="X19" s="574"/>
      <c r="Y19" s="574"/>
      <c r="Z19" s="574"/>
      <c r="AA19" s="574"/>
      <c r="AB19" s="1040"/>
      <c r="AC19" s="756"/>
      <c r="AD19" s="574"/>
      <c r="AE19" s="574"/>
      <c r="AF19" s="574"/>
      <c r="AG19" s="574"/>
      <c r="AH19" s="574"/>
      <c r="AI19" s="574"/>
      <c r="AJ19" s="576"/>
      <c r="AK19" s="575"/>
      <c r="AL19" s="574"/>
      <c r="AM19" s="574"/>
      <c r="AN19" s="574"/>
      <c r="AO19" s="574"/>
      <c r="AP19" s="574"/>
      <c r="AQ19" s="574"/>
      <c r="AR19" s="576"/>
      <c r="AS19" s="575"/>
      <c r="AT19" s="574"/>
      <c r="AU19" s="574"/>
      <c r="AV19" s="574"/>
      <c r="AW19" s="574"/>
      <c r="AX19" s="574"/>
      <c r="AY19" s="574"/>
      <c r="AZ19" s="576"/>
      <c r="BA19" s="575"/>
      <c r="BB19" s="574"/>
      <c r="BC19" s="574"/>
      <c r="BD19" s="574"/>
      <c r="BE19" s="574"/>
      <c r="BF19" s="574"/>
      <c r="BG19" s="574"/>
      <c r="BH19" s="576"/>
      <c r="BI19" s="575"/>
      <c r="BJ19" s="574"/>
      <c r="BK19" s="574"/>
      <c r="BL19" s="574"/>
      <c r="BM19" s="574"/>
      <c r="BN19" s="574"/>
      <c r="BO19" s="574"/>
      <c r="BP19" s="576"/>
    </row>
    <row r="20" spans="1:68">
      <c r="A20" s="772">
        <v>14</v>
      </c>
      <c r="B20" s="744" t="s">
        <v>521</v>
      </c>
      <c r="C20" s="163" t="s">
        <v>537</v>
      </c>
      <c r="D20" s="702" t="s">
        <v>523</v>
      </c>
      <c r="E20" s="575"/>
      <c r="F20" s="819"/>
      <c r="G20" s="574"/>
      <c r="H20" s="574"/>
      <c r="I20" s="574"/>
      <c r="J20" s="574"/>
      <c r="K20" s="574"/>
      <c r="L20" s="576"/>
      <c r="M20" s="575"/>
      <c r="N20" s="574"/>
      <c r="O20" s="574"/>
      <c r="P20" s="574"/>
      <c r="Q20" s="574"/>
      <c r="R20" s="574"/>
      <c r="S20" s="574"/>
      <c r="T20" s="574"/>
      <c r="U20" s="575"/>
      <c r="V20" s="574"/>
      <c r="W20" s="574"/>
      <c r="X20" s="574"/>
      <c r="Y20" s="574"/>
      <c r="Z20" s="574"/>
      <c r="AA20" s="574"/>
      <c r="AB20" s="1040"/>
      <c r="AC20" s="756"/>
      <c r="AD20" s="574"/>
      <c r="AE20" s="574"/>
      <c r="AF20" s="574"/>
      <c r="AG20" s="574"/>
      <c r="AH20" s="574"/>
      <c r="AI20" s="574"/>
      <c r="AJ20" s="576"/>
      <c r="AK20" s="575"/>
      <c r="AL20" s="574"/>
      <c r="AM20" s="574"/>
      <c r="AN20" s="574"/>
      <c r="AO20" s="574"/>
      <c r="AP20" s="574"/>
      <c r="AQ20" s="574"/>
      <c r="AR20" s="576"/>
      <c r="AS20" s="575"/>
      <c r="AT20" s="574"/>
      <c r="AU20" s="574"/>
      <c r="AV20" s="574"/>
      <c r="AW20" s="574"/>
      <c r="AX20" s="574"/>
      <c r="AY20" s="574"/>
      <c r="AZ20" s="576"/>
      <c r="BA20" s="575"/>
      <c r="BB20" s="574"/>
      <c r="BC20" s="574"/>
      <c r="BD20" s="574"/>
      <c r="BE20" s="574"/>
      <c r="BF20" s="574"/>
      <c r="BG20" s="574"/>
      <c r="BH20" s="576"/>
      <c r="BI20" s="575"/>
      <c r="BJ20" s="574"/>
      <c r="BK20" s="574"/>
      <c r="BL20" s="574"/>
      <c r="BM20" s="574"/>
      <c r="BN20" s="574"/>
      <c r="BO20" s="574"/>
      <c r="BP20" s="576"/>
    </row>
    <row r="21" spans="1:68">
      <c r="A21" s="772">
        <v>15</v>
      </c>
      <c r="B21" s="744" t="s">
        <v>521</v>
      </c>
      <c r="C21" s="163" t="s">
        <v>538</v>
      </c>
      <c r="D21" s="702" t="s">
        <v>523</v>
      </c>
      <c r="E21" s="575"/>
      <c r="F21" s="819"/>
      <c r="G21" s="574"/>
      <c r="H21" s="574"/>
      <c r="I21" s="574"/>
      <c r="J21" s="574"/>
      <c r="K21" s="574"/>
      <c r="L21" s="576"/>
      <c r="M21" s="575"/>
      <c r="N21" s="574"/>
      <c r="O21" s="574"/>
      <c r="P21" s="574"/>
      <c r="Q21" s="574"/>
      <c r="R21" s="574"/>
      <c r="S21" s="574"/>
      <c r="T21" s="574"/>
      <c r="U21" s="575"/>
      <c r="V21" s="574"/>
      <c r="W21" s="574"/>
      <c r="X21" s="574"/>
      <c r="Y21" s="574"/>
      <c r="Z21" s="574"/>
      <c r="AA21" s="574"/>
      <c r="AB21" s="1040"/>
      <c r="AC21" s="756"/>
      <c r="AD21" s="574"/>
      <c r="AE21" s="574"/>
      <c r="AF21" s="574"/>
      <c r="AG21" s="574"/>
      <c r="AH21" s="574"/>
      <c r="AI21" s="574"/>
      <c r="AJ21" s="576"/>
      <c r="AK21" s="575"/>
      <c r="AL21" s="574"/>
      <c r="AM21" s="574"/>
      <c r="AN21" s="574"/>
      <c r="AO21" s="574"/>
      <c r="AP21" s="574"/>
      <c r="AQ21" s="574"/>
      <c r="AR21" s="576"/>
      <c r="AS21" s="575"/>
      <c r="AT21" s="574"/>
      <c r="AU21" s="574"/>
      <c r="AV21" s="574"/>
      <c r="AW21" s="574"/>
      <c r="AX21" s="574"/>
      <c r="AY21" s="574"/>
      <c r="AZ21" s="576"/>
      <c r="BA21" s="575"/>
      <c r="BB21" s="574"/>
      <c r="BC21" s="574"/>
      <c r="BD21" s="574"/>
      <c r="BE21" s="574"/>
      <c r="BF21" s="574"/>
      <c r="BG21" s="574"/>
      <c r="BH21" s="576"/>
      <c r="BI21" s="575"/>
      <c r="BJ21" s="574"/>
      <c r="BK21" s="574"/>
      <c r="BL21" s="574"/>
      <c r="BM21" s="574"/>
      <c r="BN21" s="574"/>
      <c r="BO21" s="574"/>
      <c r="BP21" s="576"/>
    </row>
    <row r="22" spans="1:68">
      <c r="A22" s="772">
        <v>16</v>
      </c>
      <c r="B22" s="744" t="s">
        <v>521</v>
      </c>
      <c r="C22" s="163" t="s">
        <v>539</v>
      </c>
      <c r="D22" s="702" t="s">
        <v>523</v>
      </c>
      <c r="E22" s="575"/>
      <c r="F22" s="819"/>
      <c r="G22" s="574"/>
      <c r="H22" s="574"/>
      <c r="I22" s="574"/>
      <c r="J22" s="574"/>
      <c r="K22" s="574"/>
      <c r="L22" s="576"/>
      <c r="M22" s="575"/>
      <c r="N22" s="574"/>
      <c r="O22" s="574"/>
      <c r="P22" s="574"/>
      <c r="Q22" s="574"/>
      <c r="R22" s="574"/>
      <c r="S22" s="574"/>
      <c r="T22" s="574"/>
      <c r="U22" s="575"/>
      <c r="V22" s="574"/>
      <c r="W22" s="574"/>
      <c r="X22" s="574"/>
      <c r="Y22" s="574"/>
      <c r="Z22" s="574"/>
      <c r="AA22" s="574"/>
      <c r="AB22" s="1040"/>
      <c r="AC22" s="756"/>
      <c r="AD22" s="574"/>
      <c r="AE22" s="574"/>
      <c r="AF22" s="574"/>
      <c r="AG22" s="574"/>
      <c r="AH22" s="574"/>
      <c r="AI22" s="574"/>
      <c r="AJ22" s="576"/>
      <c r="AK22" s="575"/>
      <c r="AL22" s="574"/>
      <c r="AM22" s="574"/>
      <c r="AN22" s="574"/>
      <c r="AO22" s="574"/>
      <c r="AP22" s="574"/>
      <c r="AQ22" s="574"/>
      <c r="AR22" s="576"/>
      <c r="AS22" s="575"/>
      <c r="AT22" s="574"/>
      <c r="AU22" s="574"/>
      <c r="AV22" s="574"/>
      <c r="AW22" s="574"/>
      <c r="AX22" s="574"/>
      <c r="AY22" s="574"/>
      <c r="AZ22" s="576"/>
      <c r="BA22" s="575"/>
      <c r="BB22" s="574"/>
      <c r="BC22" s="574"/>
      <c r="BD22" s="574"/>
      <c r="BE22" s="574"/>
      <c r="BF22" s="574"/>
      <c r="BG22" s="574"/>
      <c r="BH22" s="576"/>
      <c r="BI22" s="575"/>
      <c r="BJ22" s="574"/>
      <c r="BK22" s="574"/>
      <c r="BL22" s="574"/>
      <c r="BM22" s="574"/>
      <c r="BN22" s="574"/>
      <c r="BO22" s="574"/>
      <c r="BP22" s="576"/>
    </row>
    <row r="23" spans="1:68">
      <c r="A23" s="772">
        <v>17</v>
      </c>
      <c r="B23" s="744" t="s">
        <v>521</v>
      </c>
      <c r="C23" s="163" t="s">
        <v>540</v>
      </c>
      <c r="D23" s="702" t="s">
        <v>523</v>
      </c>
      <c r="E23" s="575"/>
      <c r="F23" s="819"/>
      <c r="G23" s="574"/>
      <c r="H23" s="574"/>
      <c r="I23" s="574"/>
      <c r="J23" s="574"/>
      <c r="K23" s="574"/>
      <c r="L23" s="576"/>
      <c r="M23" s="575"/>
      <c r="N23" s="574"/>
      <c r="O23" s="574"/>
      <c r="P23" s="574"/>
      <c r="Q23" s="574"/>
      <c r="R23" s="574"/>
      <c r="S23" s="574"/>
      <c r="T23" s="574"/>
      <c r="U23" s="575"/>
      <c r="V23" s="574"/>
      <c r="W23" s="574"/>
      <c r="X23" s="574"/>
      <c r="Y23" s="574"/>
      <c r="Z23" s="574"/>
      <c r="AA23" s="574"/>
      <c r="AB23" s="1040"/>
      <c r="AC23" s="756"/>
      <c r="AD23" s="574"/>
      <c r="AE23" s="574"/>
      <c r="AF23" s="574"/>
      <c r="AG23" s="574"/>
      <c r="AH23" s="574"/>
      <c r="AI23" s="574"/>
      <c r="AJ23" s="576"/>
      <c r="AK23" s="575"/>
      <c r="AL23" s="574"/>
      <c r="AM23" s="574"/>
      <c r="AN23" s="574"/>
      <c r="AO23" s="574"/>
      <c r="AP23" s="574"/>
      <c r="AQ23" s="574"/>
      <c r="AR23" s="576"/>
      <c r="AS23" s="575"/>
      <c r="AT23" s="574"/>
      <c r="AU23" s="574"/>
      <c r="AV23" s="574"/>
      <c r="AW23" s="574"/>
      <c r="AX23" s="574"/>
      <c r="AY23" s="574"/>
      <c r="AZ23" s="576"/>
      <c r="BA23" s="575"/>
      <c r="BB23" s="574"/>
      <c r="BC23" s="574"/>
      <c r="BD23" s="574"/>
      <c r="BE23" s="574"/>
      <c r="BF23" s="574"/>
      <c r="BG23" s="574"/>
      <c r="BH23" s="576"/>
      <c r="BI23" s="575"/>
      <c r="BJ23" s="574"/>
      <c r="BK23" s="574"/>
      <c r="BL23" s="574"/>
      <c r="BM23" s="574"/>
      <c r="BN23" s="574"/>
      <c r="BO23" s="574"/>
      <c r="BP23" s="576"/>
    </row>
    <row r="24" spans="1:68">
      <c r="A24" s="772">
        <v>18</v>
      </c>
      <c r="B24" s="744" t="s">
        <v>521</v>
      </c>
      <c r="C24" s="163" t="s">
        <v>541</v>
      </c>
      <c r="D24" s="702" t="s">
        <v>523</v>
      </c>
      <c r="E24" s="575"/>
      <c r="F24" s="819"/>
      <c r="G24" s="574"/>
      <c r="H24" s="574"/>
      <c r="I24" s="574"/>
      <c r="J24" s="574"/>
      <c r="K24" s="574"/>
      <c r="L24" s="576"/>
      <c r="M24" s="575"/>
      <c r="N24" s="574"/>
      <c r="O24" s="574"/>
      <c r="P24" s="574"/>
      <c r="Q24" s="574"/>
      <c r="R24" s="574"/>
      <c r="S24" s="574"/>
      <c r="T24" s="574"/>
      <c r="U24" s="575"/>
      <c r="V24" s="574"/>
      <c r="W24" s="574"/>
      <c r="X24" s="574"/>
      <c r="Y24" s="574"/>
      <c r="Z24" s="574"/>
      <c r="AA24" s="574"/>
      <c r="AB24" s="1040"/>
      <c r="AC24" s="756"/>
      <c r="AD24" s="574"/>
      <c r="AE24" s="574"/>
      <c r="AF24" s="574"/>
      <c r="AG24" s="574"/>
      <c r="AH24" s="574"/>
      <c r="AI24" s="574"/>
      <c r="AJ24" s="576"/>
      <c r="AK24" s="575"/>
      <c r="AL24" s="574"/>
      <c r="AM24" s="574"/>
      <c r="AN24" s="574"/>
      <c r="AO24" s="574"/>
      <c r="AP24" s="574"/>
      <c r="AQ24" s="574"/>
      <c r="AR24" s="576"/>
      <c r="AS24" s="575"/>
      <c r="AT24" s="574"/>
      <c r="AU24" s="574"/>
      <c r="AV24" s="574"/>
      <c r="AW24" s="574"/>
      <c r="AX24" s="574"/>
      <c r="AY24" s="574"/>
      <c r="AZ24" s="576"/>
      <c r="BA24" s="575"/>
      <c r="BB24" s="574"/>
      <c r="BC24" s="574"/>
      <c r="BD24" s="574"/>
      <c r="BE24" s="574"/>
      <c r="BF24" s="574"/>
      <c r="BG24" s="574"/>
      <c r="BH24" s="576"/>
      <c r="BI24" s="575"/>
      <c r="BJ24" s="574"/>
      <c r="BK24" s="574"/>
      <c r="BL24" s="574"/>
      <c r="BM24" s="574"/>
      <c r="BN24" s="574"/>
      <c r="BO24" s="574"/>
      <c r="BP24" s="576"/>
    </row>
    <row r="25" spans="1:68">
      <c r="A25" s="772">
        <v>19</v>
      </c>
      <c r="B25" s="744" t="s">
        <v>521</v>
      </c>
      <c r="C25" s="163" t="s">
        <v>542</v>
      </c>
      <c r="D25" s="702" t="s">
        <v>523</v>
      </c>
      <c r="E25" s="575"/>
      <c r="F25" s="819"/>
      <c r="G25" s="574"/>
      <c r="H25" s="574"/>
      <c r="I25" s="574"/>
      <c r="J25" s="574"/>
      <c r="K25" s="574"/>
      <c r="L25" s="576"/>
      <c r="M25" s="575"/>
      <c r="N25" s="574"/>
      <c r="O25" s="574"/>
      <c r="P25" s="574"/>
      <c r="Q25" s="574"/>
      <c r="R25" s="574"/>
      <c r="S25" s="574"/>
      <c r="T25" s="574"/>
      <c r="U25" s="575"/>
      <c r="V25" s="574"/>
      <c r="W25" s="574"/>
      <c r="X25" s="574"/>
      <c r="Y25" s="574"/>
      <c r="Z25" s="574"/>
      <c r="AA25" s="574"/>
      <c r="AB25" s="1040"/>
      <c r="AC25" s="756"/>
      <c r="AD25" s="574"/>
      <c r="AE25" s="574"/>
      <c r="AF25" s="574"/>
      <c r="AG25" s="574"/>
      <c r="AH25" s="574"/>
      <c r="AI25" s="574"/>
      <c r="AJ25" s="576"/>
      <c r="AK25" s="575"/>
      <c r="AL25" s="574"/>
      <c r="AM25" s="574"/>
      <c r="AN25" s="574"/>
      <c r="AO25" s="574"/>
      <c r="AP25" s="574"/>
      <c r="AQ25" s="574"/>
      <c r="AR25" s="576"/>
      <c r="AS25" s="575"/>
      <c r="AT25" s="574"/>
      <c r="AU25" s="574"/>
      <c r="AV25" s="574"/>
      <c r="AW25" s="574"/>
      <c r="AX25" s="574"/>
      <c r="AY25" s="574"/>
      <c r="AZ25" s="576"/>
      <c r="BA25" s="575"/>
      <c r="BB25" s="574"/>
      <c r="BC25" s="574"/>
      <c r="BD25" s="574"/>
      <c r="BE25" s="574"/>
      <c r="BF25" s="574"/>
      <c r="BG25" s="574"/>
      <c r="BH25" s="576"/>
      <c r="BI25" s="575"/>
      <c r="BJ25" s="574"/>
      <c r="BK25" s="574"/>
      <c r="BL25" s="574"/>
      <c r="BM25" s="574"/>
      <c r="BN25" s="574"/>
      <c r="BO25" s="574"/>
      <c r="BP25" s="576"/>
    </row>
    <row r="26" spans="1:68">
      <c r="A26" s="772">
        <v>20</v>
      </c>
      <c r="B26" s="744" t="s">
        <v>521</v>
      </c>
      <c r="C26" s="163" t="s">
        <v>543</v>
      </c>
      <c r="D26" s="702" t="s">
        <v>523</v>
      </c>
      <c r="E26" s="575"/>
      <c r="F26" s="819"/>
      <c r="G26" s="574"/>
      <c r="H26" s="574"/>
      <c r="I26" s="574"/>
      <c r="J26" s="574"/>
      <c r="K26" s="574"/>
      <c r="L26" s="576"/>
      <c r="M26" s="575"/>
      <c r="N26" s="574"/>
      <c r="O26" s="574"/>
      <c r="P26" s="574"/>
      <c r="Q26" s="574"/>
      <c r="R26" s="574"/>
      <c r="S26" s="574"/>
      <c r="T26" s="574"/>
      <c r="U26" s="575"/>
      <c r="V26" s="574"/>
      <c r="W26" s="574"/>
      <c r="X26" s="574"/>
      <c r="Y26" s="574"/>
      <c r="Z26" s="574"/>
      <c r="AA26" s="574"/>
      <c r="AB26" s="1040"/>
      <c r="AC26" s="756"/>
      <c r="AD26" s="574"/>
      <c r="AE26" s="574"/>
      <c r="AF26" s="574"/>
      <c r="AG26" s="574"/>
      <c r="AH26" s="574"/>
      <c r="AI26" s="574"/>
      <c r="AJ26" s="576"/>
      <c r="AK26" s="575"/>
      <c r="AL26" s="574"/>
      <c r="AM26" s="574"/>
      <c r="AN26" s="574"/>
      <c r="AO26" s="574"/>
      <c r="AP26" s="574"/>
      <c r="AQ26" s="574"/>
      <c r="AR26" s="576"/>
      <c r="AS26" s="575"/>
      <c r="AT26" s="574"/>
      <c r="AU26" s="574"/>
      <c r="AV26" s="574"/>
      <c r="AW26" s="574"/>
      <c r="AX26" s="574"/>
      <c r="AY26" s="574"/>
      <c r="AZ26" s="576"/>
      <c r="BA26" s="575"/>
      <c r="BB26" s="574"/>
      <c r="BC26" s="574"/>
      <c r="BD26" s="574"/>
      <c r="BE26" s="574"/>
      <c r="BF26" s="574"/>
      <c r="BG26" s="574"/>
      <c r="BH26" s="576"/>
      <c r="BI26" s="575"/>
      <c r="BJ26" s="574"/>
      <c r="BK26" s="574"/>
      <c r="BL26" s="574"/>
      <c r="BM26" s="574"/>
      <c r="BN26" s="574"/>
      <c r="BO26" s="574"/>
      <c r="BP26" s="576"/>
    </row>
    <row r="27" spans="1:68">
      <c r="A27" s="772">
        <v>21</v>
      </c>
      <c r="B27" s="744" t="s">
        <v>521</v>
      </c>
      <c r="C27" s="163" t="s">
        <v>544</v>
      </c>
      <c r="D27" s="702" t="s">
        <v>523</v>
      </c>
      <c r="E27" s="575"/>
      <c r="F27" s="819"/>
      <c r="G27" s="574"/>
      <c r="H27" s="574"/>
      <c r="I27" s="574"/>
      <c r="J27" s="574"/>
      <c r="K27" s="574"/>
      <c r="L27" s="576"/>
      <c r="M27" s="575"/>
      <c r="N27" s="574"/>
      <c r="O27" s="574"/>
      <c r="P27" s="574"/>
      <c r="Q27" s="574"/>
      <c r="R27" s="574"/>
      <c r="S27" s="574"/>
      <c r="T27" s="574"/>
      <c r="U27" s="575"/>
      <c r="V27" s="574"/>
      <c r="W27" s="574"/>
      <c r="X27" s="574"/>
      <c r="Y27" s="574"/>
      <c r="Z27" s="574"/>
      <c r="AA27" s="574"/>
      <c r="AB27" s="1040"/>
      <c r="AC27" s="756"/>
      <c r="AD27" s="574"/>
      <c r="AE27" s="574"/>
      <c r="AF27" s="574"/>
      <c r="AG27" s="574"/>
      <c r="AH27" s="574"/>
      <c r="AI27" s="574"/>
      <c r="AJ27" s="576"/>
      <c r="AK27" s="575"/>
      <c r="AL27" s="574"/>
      <c r="AM27" s="574"/>
      <c r="AN27" s="574"/>
      <c r="AO27" s="574"/>
      <c r="AP27" s="574"/>
      <c r="AQ27" s="574"/>
      <c r="AR27" s="576"/>
      <c r="AS27" s="575"/>
      <c r="AT27" s="574"/>
      <c r="AU27" s="574"/>
      <c r="AV27" s="574"/>
      <c r="AW27" s="574"/>
      <c r="AX27" s="574"/>
      <c r="AY27" s="574"/>
      <c r="AZ27" s="576"/>
      <c r="BA27" s="575"/>
      <c r="BB27" s="574"/>
      <c r="BC27" s="574"/>
      <c r="BD27" s="574"/>
      <c r="BE27" s="574"/>
      <c r="BF27" s="574"/>
      <c r="BG27" s="574"/>
      <c r="BH27" s="576"/>
      <c r="BI27" s="575"/>
      <c r="BJ27" s="574"/>
      <c r="BK27" s="574"/>
      <c r="BL27" s="574"/>
      <c r="BM27" s="574"/>
      <c r="BN27" s="574"/>
      <c r="BO27" s="574"/>
      <c r="BP27" s="576"/>
    </row>
    <row r="28" spans="1:68">
      <c r="A28" s="772">
        <v>22</v>
      </c>
      <c r="B28" s="744" t="s">
        <v>521</v>
      </c>
      <c r="C28" s="163" t="s">
        <v>545</v>
      </c>
      <c r="D28" s="702" t="s">
        <v>523</v>
      </c>
      <c r="E28" s="575"/>
      <c r="F28" s="819"/>
      <c r="G28" s="574"/>
      <c r="H28" s="574"/>
      <c r="I28" s="574"/>
      <c r="J28" s="574"/>
      <c r="K28" s="574"/>
      <c r="L28" s="576"/>
      <c r="M28" s="575"/>
      <c r="N28" s="574"/>
      <c r="O28" s="574"/>
      <c r="P28" s="574"/>
      <c r="Q28" s="574"/>
      <c r="R28" s="574"/>
      <c r="S28" s="574"/>
      <c r="T28" s="574"/>
      <c r="U28" s="575"/>
      <c r="V28" s="574"/>
      <c r="W28" s="574"/>
      <c r="X28" s="574"/>
      <c r="Y28" s="574"/>
      <c r="Z28" s="574"/>
      <c r="AA28" s="574"/>
      <c r="AB28" s="1040"/>
      <c r="AC28" s="756"/>
      <c r="AD28" s="574"/>
      <c r="AE28" s="574"/>
      <c r="AF28" s="574"/>
      <c r="AG28" s="574"/>
      <c r="AH28" s="574"/>
      <c r="AI28" s="574"/>
      <c r="AJ28" s="576"/>
      <c r="AK28" s="575"/>
      <c r="AL28" s="574"/>
      <c r="AM28" s="574"/>
      <c r="AN28" s="574"/>
      <c r="AO28" s="574"/>
      <c r="AP28" s="574"/>
      <c r="AQ28" s="574"/>
      <c r="AR28" s="576"/>
      <c r="AS28" s="575"/>
      <c r="AT28" s="574"/>
      <c r="AU28" s="574"/>
      <c r="AV28" s="574"/>
      <c r="AW28" s="574"/>
      <c r="AX28" s="574"/>
      <c r="AY28" s="574"/>
      <c r="AZ28" s="576"/>
      <c r="BA28" s="575"/>
      <c r="BB28" s="574"/>
      <c r="BC28" s="574"/>
      <c r="BD28" s="574"/>
      <c r="BE28" s="574"/>
      <c r="BF28" s="574"/>
      <c r="BG28" s="574"/>
      <c r="BH28" s="576"/>
      <c r="BI28" s="575"/>
      <c r="BJ28" s="574"/>
      <c r="BK28" s="574"/>
      <c r="BL28" s="574"/>
      <c r="BM28" s="574"/>
      <c r="BN28" s="574"/>
      <c r="BO28" s="574"/>
      <c r="BP28" s="576"/>
    </row>
    <row r="29" spans="1:68">
      <c r="A29" s="772">
        <v>23</v>
      </c>
      <c r="B29" s="744" t="s">
        <v>521</v>
      </c>
      <c r="C29" s="163" t="s">
        <v>546</v>
      </c>
      <c r="D29" s="702" t="s">
        <v>523</v>
      </c>
      <c r="E29" s="575"/>
      <c r="F29" s="819"/>
      <c r="G29" s="574"/>
      <c r="H29" s="574"/>
      <c r="I29" s="574"/>
      <c r="J29" s="574"/>
      <c r="K29" s="574"/>
      <c r="L29" s="576"/>
      <c r="M29" s="575"/>
      <c r="N29" s="574"/>
      <c r="O29" s="574"/>
      <c r="P29" s="574"/>
      <c r="Q29" s="574"/>
      <c r="R29" s="574"/>
      <c r="S29" s="574"/>
      <c r="T29" s="574"/>
      <c r="U29" s="575"/>
      <c r="V29" s="574"/>
      <c r="W29" s="574"/>
      <c r="X29" s="574"/>
      <c r="Y29" s="574"/>
      <c r="Z29" s="574"/>
      <c r="AA29" s="574"/>
      <c r="AB29" s="1040"/>
      <c r="AC29" s="756"/>
      <c r="AD29" s="574"/>
      <c r="AE29" s="574"/>
      <c r="AF29" s="574"/>
      <c r="AG29" s="574"/>
      <c r="AH29" s="574"/>
      <c r="AI29" s="574"/>
      <c r="AJ29" s="576"/>
      <c r="AK29" s="575"/>
      <c r="AL29" s="574"/>
      <c r="AM29" s="574"/>
      <c r="AN29" s="574"/>
      <c r="AO29" s="574"/>
      <c r="AP29" s="574"/>
      <c r="AQ29" s="574"/>
      <c r="AR29" s="576"/>
      <c r="AS29" s="575"/>
      <c r="AT29" s="574"/>
      <c r="AU29" s="574"/>
      <c r="AV29" s="574"/>
      <c r="AW29" s="574"/>
      <c r="AX29" s="574"/>
      <c r="AY29" s="574"/>
      <c r="AZ29" s="576"/>
      <c r="BA29" s="575"/>
      <c r="BB29" s="574"/>
      <c r="BC29" s="574"/>
      <c r="BD29" s="574"/>
      <c r="BE29" s="574"/>
      <c r="BF29" s="574"/>
      <c r="BG29" s="574"/>
      <c r="BH29" s="576"/>
      <c r="BI29" s="575"/>
      <c r="BJ29" s="574"/>
      <c r="BK29" s="574"/>
      <c r="BL29" s="574"/>
      <c r="BM29" s="574"/>
      <c r="BN29" s="574"/>
      <c r="BO29" s="574"/>
      <c r="BP29" s="576"/>
    </row>
    <row r="30" spans="1:68">
      <c r="A30" s="772">
        <v>24</v>
      </c>
      <c r="B30" s="744" t="s">
        <v>521</v>
      </c>
      <c r="C30" s="163" t="s">
        <v>547</v>
      </c>
      <c r="D30" s="702" t="s">
        <v>523</v>
      </c>
      <c r="E30" s="575"/>
      <c r="F30" s="819"/>
      <c r="G30" s="574"/>
      <c r="H30" s="574"/>
      <c r="I30" s="574"/>
      <c r="J30" s="574"/>
      <c r="K30" s="574"/>
      <c r="L30" s="576"/>
      <c r="M30" s="575"/>
      <c r="N30" s="574"/>
      <c r="O30" s="574"/>
      <c r="P30" s="574"/>
      <c r="Q30" s="574"/>
      <c r="R30" s="574"/>
      <c r="S30" s="574"/>
      <c r="T30" s="574"/>
      <c r="U30" s="575"/>
      <c r="V30" s="574"/>
      <c r="W30" s="574"/>
      <c r="X30" s="574"/>
      <c r="Y30" s="574"/>
      <c r="Z30" s="574"/>
      <c r="AA30" s="574"/>
      <c r="AB30" s="1040"/>
      <c r="AC30" s="756"/>
      <c r="AD30" s="574"/>
      <c r="AE30" s="574"/>
      <c r="AF30" s="574"/>
      <c r="AG30" s="574"/>
      <c r="AH30" s="574"/>
      <c r="AI30" s="574"/>
      <c r="AJ30" s="576"/>
      <c r="AK30" s="575"/>
      <c r="AL30" s="574"/>
      <c r="AM30" s="574"/>
      <c r="AN30" s="574"/>
      <c r="AO30" s="574"/>
      <c r="AP30" s="574"/>
      <c r="AQ30" s="574"/>
      <c r="AR30" s="576"/>
      <c r="AS30" s="575"/>
      <c r="AT30" s="574"/>
      <c r="AU30" s="574"/>
      <c r="AV30" s="574"/>
      <c r="AW30" s="574"/>
      <c r="AX30" s="574"/>
      <c r="AY30" s="574"/>
      <c r="AZ30" s="576"/>
      <c r="BA30" s="575"/>
      <c r="BB30" s="574"/>
      <c r="BC30" s="574"/>
      <c r="BD30" s="574"/>
      <c r="BE30" s="574"/>
      <c r="BF30" s="574"/>
      <c r="BG30" s="574"/>
      <c r="BH30" s="576"/>
      <c r="BI30" s="575"/>
      <c r="BJ30" s="574"/>
      <c r="BK30" s="574"/>
      <c r="BL30" s="574"/>
      <c r="BM30" s="574"/>
      <c r="BN30" s="574"/>
      <c r="BO30" s="574"/>
      <c r="BP30" s="576"/>
    </row>
    <row r="31" spans="1:68">
      <c r="A31" s="772">
        <v>25</v>
      </c>
      <c r="B31" s="744" t="s">
        <v>521</v>
      </c>
      <c r="C31" s="163" t="s">
        <v>548</v>
      </c>
      <c r="D31" s="702" t="s">
        <v>523</v>
      </c>
      <c r="E31" s="575"/>
      <c r="F31" s="819"/>
      <c r="G31" s="574"/>
      <c r="H31" s="574"/>
      <c r="I31" s="574"/>
      <c r="J31" s="574"/>
      <c r="K31" s="574"/>
      <c r="L31" s="576"/>
      <c r="M31" s="575"/>
      <c r="N31" s="574"/>
      <c r="O31" s="574"/>
      <c r="P31" s="574"/>
      <c r="Q31" s="574"/>
      <c r="R31" s="574"/>
      <c r="S31" s="574"/>
      <c r="T31" s="574"/>
      <c r="U31" s="575"/>
      <c r="V31" s="574"/>
      <c r="W31" s="574"/>
      <c r="X31" s="574"/>
      <c r="Y31" s="574"/>
      <c r="Z31" s="574"/>
      <c r="AA31" s="574"/>
      <c r="AB31" s="1040"/>
      <c r="AC31" s="756"/>
      <c r="AD31" s="574"/>
      <c r="AE31" s="574"/>
      <c r="AF31" s="574"/>
      <c r="AG31" s="574"/>
      <c r="AH31" s="574"/>
      <c r="AI31" s="574"/>
      <c r="AJ31" s="576"/>
      <c r="AK31" s="575"/>
      <c r="AL31" s="574"/>
      <c r="AM31" s="574"/>
      <c r="AN31" s="574"/>
      <c r="AO31" s="574"/>
      <c r="AP31" s="574"/>
      <c r="AQ31" s="574"/>
      <c r="AR31" s="576"/>
      <c r="AS31" s="575"/>
      <c r="AT31" s="574"/>
      <c r="AU31" s="574"/>
      <c r="AV31" s="574"/>
      <c r="AW31" s="574"/>
      <c r="AX31" s="574"/>
      <c r="AY31" s="574"/>
      <c r="AZ31" s="576"/>
      <c r="BA31" s="575"/>
      <c r="BB31" s="574"/>
      <c r="BC31" s="574"/>
      <c r="BD31" s="574"/>
      <c r="BE31" s="574"/>
      <c r="BF31" s="574"/>
      <c r="BG31" s="574"/>
      <c r="BH31" s="576"/>
      <c r="BI31" s="575"/>
      <c r="BJ31" s="574"/>
      <c r="BK31" s="574"/>
      <c r="BL31" s="574"/>
      <c r="BM31" s="574"/>
      <c r="BN31" s="574"/>
      <c r="BO31" s="574"/>
      <c r="BP31" s="576"/>
    </row>
    <row r="32" spans="1:68">
      <c r="A32" s="772">
        <v>26</v>
      </c>
      <c r="B32" s="744" t="s">
        <v>521</v>
      </c>
      <c r="C32" s="163" t="s">
        <v>549</v>
      </c>
      <c r="D32" s="702" t="s">
        <v>523</v>
      </c>
      <c r="E32" s="575"/>
      <c r="F32" s="819"/>
      <c r="G32" s="574"/>
      <c r="H32" s="574"/>
      <c r="I32" s="574"/>
      <c r="J32" s="574"/>
      <c r="K32" s="574"/>
      <c r="L32" s="576"/>
      <c r="M32" s="575"/>
      <c r="N32" s="574"/>
      <c r="O32" s="574"/>
      <c r="P32" s="574"/>
      <c r="Q32" s="574"/>
      <c r="R32" s="574"/>
      <c r="S32" s="574"/>
      <c r="T32" s="574"/>
      <c r="U32" s="575"/>
      <c r="V32" s="574"/>
      <c r="W32" s="574"/>
      <c r="X32" s="574"/>
      <c r="Y32" s="574"/>
      <c r="Z32" s="574"/>
      <c r="AA32" s="574"/>
      <c r="AB32" s="1040"/>
      <c r="AC32" s="756"/>
      <c r="AD32" s="574"/>
      <c r="AE32" s="574"/>
      <c r="AF32" s="574"/>
      <c r="AG32" s="574"/>
      <c r="AH32" s="574"/>
      <c r="AI32" s="574"/>
      <c r="AJ32" s="576"/>
      <c r="AK32" s="575"/>
      <c r="AL32" s="574"/>
      <c r="AM32" s="574"/>
      <c r="AN32" s="574"/>
      <c r="AO32" s="574"/>
      <c r="AP32" s="574"/>
      <c r="AQ32" s="574"/>
      <c r="AR32" s="576"/>
      <c r="AS32" s="575"/>
      <c r="AT32" s="574"/>
      <c r="AU32" s="574"/>
      <c r="AV32" s="574"/>
      <c r="AW32" s="574"/>
      <c r="AX32" s="574"/>
      <c r="AY32" s="574"/>
      <c r="AZ32" s="576"/>
      <c r="BA32" s="575"/>
      <c r="BB32" s="574"/>
      <c r="BC32" s="574"/>
      <c r="BD32" s="574"/>
      <c r="BE32" s="574"/>
      <c r="BF32" s="574"/>
      <c r="BG32" s="574"/>
      <c r="BH32" s="576"/>
      <c r="BI32" s="575"/>
      <c r="BJ32" s="574"/>
      <c r="BK32" s="574"/>
      <c r="BL32" s="574"/>
      <c r="BM32" s="574"/>
      <c r="BN32" s="574"/>
      <c r="BO32" s="574"/>
      <c r="BP32" s="576"/>
    </row>
    <row r="33" spans="1:68">
      <c r="A33" s="772">
        <v>27</v>
      </c>
      <c r="B33" s="744" t="s">
        <v>521</v>
      </c>
      <c r="C33" s="163" t="s">
        <v>550</v>
      </c>
      <c r="D33" s="702" t="s">
        <v>523</v>
      </c>
      <c r="E33" s="575"/>
      <c r="F33" s="819"/>
      <c r="G33" s="574"/>
      <c r="H33" s="574"/>
      <c r="I33" s="574"/>
      <c r="J33" s="574"/>
      <c r="K33" s="574"/>
      <c r="L33" s="576"/>
      <c r="M33" s="575"/>
      <c r="N33" s="574"/>
      <c r="O33" s="574"/>
      <c r="P33" s="574"/>
      <c r="Q33" s="574"/>
      <c r="R33" s="574"/>
      <c r="S33" s="574"/>
      <c r="T33" s="574"/>
      <c r="U33" s="575"/>
      <c r="V33" s="574"/>
      <c r="W33" s="574"/>
      <c r="X33" s="574"/>
      <c r="Y33" s="574"/>
      <c r="Z33" s="574"/>
      <c r="AA33" s="574"/>
      <c r="AB33" s="1040"/>
      <c r="AC33" s="756"/>
      <c r="AD33" s="574"/>
      <c r="AE33" s="574"/>
      <c r="AF33" s="574"/>
      <c r="AG33" s="574"/>
      <c r="AH33" s="574"/>
      <c r="AI33" s="574"/>
      <c r="AJ33" s="576"/>
      <c r="AK33" s="575"/>
      <c r="AL33" s="574"/>
      <c r="AM33" s="574"/>
      <c r="AN33" s="574"/>
      <c r="AO33" s="574"/>
      <c r="AP33" s="574"/>
      <c r="AQ33" s="574"/>
      <c r="AR33" s="576"/>
      <c r="AS33" s="575"/>
      <c r="AT33" s="574"/>
      <c r="AU33" s="574"/>
      <c r="AV33" s="574"/>
      <c r="AW33" s="574"/>
      <c r="AX33" s="574"/>
      <c r="AY33" s="574"/>
      <c r="AZ33" s="576"/>
      <c r="BA33" s="575"/>
      <c r="BB33" s="574"/>
      <c r="BC33" s="574"/>
      <c r="BD33" s="574"/>
      <c r="BE33" s="574"/>
      <c r="BF33" s="574"/>
      <c r="BG33" s="574"/>
      <c r="BH33" s="576"/>
      <c r="BI33" s="575"/>
      <c r="BJ33" s="574"/>
      <c r="BK33" s="574"/>
      <c r="BL33" s="574"/>
      <c r="BM33" s="574"/>
      <c r="BN33" s="574"/>
      <c r="BO33" s="574"/>
      <c r="BP33" s="576"/>
    </row>
    <row r="34" spans="1:68">
      <c r="A34" s="772">
        <v>28</v>
      </c>
      <c r="B34" s="744" t="s">
        <v>521</v>
      </c>
      <c r="C34" s="163" t="s">
        <v>551</v>
      </c>
      <c r="D34" s="702" t="s">
        <v>523</v>
      </c>
      <c r="E34" s="575"/>
      <c r="F34" s="819"/>
      <c r="G34" s="574"/>
      <c r="H34" s="574"/>
      <c r="I34" s="574"/>
      <c r="J34" s="574"/>
      <c r="K34" s="574"/>
      <c r="L34" s="576"/>
      <c r="M34" s="575"/>
      <c r="N34" s="574"/>
      <c r="O34" s="574"/>
      <c r="P34" s="574"/>
      <c r="Q34" s="574"/>
      <c r="R34" s="574"/>
      <c r="S34" s="574"/>
      <c r="T34" s="574"/>
      <c r="U34" s="575"/>
      <c r="V34" s="574"/>
      <c r="W34" s="574"/>
      <c r="X34" s="574"/>
      <c r="Y34" s="574"/>
      <c r="Z34" s="574"/>
      <c r="AA34" s="574"/>
      <c r="AB34" s="1040"/>
      <c r="AC34" s="756"/>
      <c r="AD34" s="574"/>
      <c r="AE34" s="574"/>
      <c r="AF34" s="574"/>
      <c r="AG34" s="574"/>
      <c r="AH34" s="574"/>
      <c r="AI34" s="574"/>
      <c r="AJ34" s="576"/>
      <c r="AK34" s="575"/>
      <c r="AL34" s="574"/>
      <c r="AM34" s="574"/>
      <c r="AN34" s="574"/>
      <c r="AO34" s="574"/>
      <c r="AP34" s="574"/>
      <c r="AQ34" s="574"/>
      <c r="AR34" s="576"/>
      <c r="AS34" s="575"/>
      <c r="AT34" s="574"/>
      <c r="AU34" s="574"/>
      <c r="AV34" s="574"/>
      <c r="AW34" s="574"/>
      <c r="AX34" s="574"/>
      <c r="AY34" s="574"/>
      <c r="AZ34" s="576"/>
      <c r="BA34" s="575"/>
      <c r="BB34" s="574"/>
      <c r="BC34" s="574"/>
      <c r="BD34" s="574"/>
      <c r="BE34" s="574"/>
      <c r="BF34" s="574"/>
      <c r="BG34" s="574"/>
      <c r="BH34" s="576"/>
      <c r="BI34" s="575"/>
      <c r="BJ34" s="574"/>
      <c r="BK34" s="574"/>
      <c r="BL34" s="574"/>
      <c r="BM34" s="574"/>
      <c r="BN34" s="574"/>
      <c r="BO34" s="574"/>
      <c r="BP34" s="576"/>
    </row>
    <row r="35" spans="1:68">
      <c r="A35" s="772">
        <v>29</v>
      </c>
      <c r="B35" s="744" t="s">
        <v>521</v>
      </c>
      <c r="C35" s="163" t="s">
        <v>552</v>
      </c>
      <c r="D35" s="702" t="s">
        <v>523</v>
      </c>
      <c r="E35" s="575"/>
      <c r="F35" s="819"/>
      <c r="G35" s="574"/>
      <c r="H35" s="574"/>
      <c r="I35" s="574"/>
      <c r="J35" s="574"/>
      <c r="K35" s="574"/>
      <c r="L35" s="576"/>
      <c r="M35" s="575"/>
      <c r="N35" s="574"/>
      <c r="O35" s="574"/>
      <c r="P35" s="574"/>
      <c r="Q35" s="574"/>
      <c r="R35" s="574"/>
      <c r="S35" s="574"/>
      <c r="T35" s="574"/>
      <c r="U35" s="575"/>
      <c r="V35" s="574"/>
      <c r="W35" s="574"/>
      <c r="X35" s="574"/>
      <c r="Y35" s="574"/>
      <c r="Z35" s="574"/>
      <c r="AA35" s="574"/>
      <c r="AB35" s="1040"/>
      <c r="AC35" s="756"/>
      <c r="AD35" s="574"/>
      <c r="AE35" s="574"/>
      <c r="AF35" s="574"/>
      <c r="AG35" s="574"/>
      <c r="AH35" s="574"/>
      <c r="AI35" s="574"/>
      <c r="AJ35" s="576"/>
      <c r="AK35" s="575"/>
      <c r="AL35" s="574"/>
      <c r="AM35" s="574"/>
      <c r="AN35" s="574"/>
      <c r="AO35" s="574"/>
      <c r="AP35" s="574"/>
      <c r="AQ35" s="574"/>
      <c r="AR35" s="576"/>
      <c r="AS35" s="575"/>
      <c r="AT35" s="574"/>
      <c r="AU35" s="574"/>
      <c r="AV35" s="574"/>
      <c r="AW35" s="574"/>
      <c r="AX35" s="574"/>
      <c r="AY35" s="574"/>
      <c r="AZ35" s="576"/>
      <c r="BA35" s="575"/>
      <c r="BB35" s="574"/>
      <c r="BC35" s="574"/>
      <c r="BD35" s="574"/>
      <c r="BE35" s="574"/>
      <c r="BF35" s="574"/>
      <c r="BG35" s="574"/>
      <c r="BH35" s="576"/>
      <c r="BI35" s="575"/>
      <c r="BJ35" s="574"/>
      <c r="BK35" s="574"/>
      <c r="BL35" s="574"/>
      <c r="BM35" s="574"/>
      <c r="BN35" s="574"/>
      <c r="BO35" s="574"/>
      <c r="BP35" s="576"/>
    </row>
    <row r="36" spans="1:68">
      <c r="A36" s="772">
        <v>30</v>
      </c>
      <c r="B36" s="744" t="s">
        <v>521</v>
      </c>
      <c r="C36" s="163" t="s">
        <v>553</v>
      </c>
      <c r="D36" s="702" t="s">
        <v>523</v>
      </c>
      <c r="E36" s="575"/>
      <c r="F36" s="819"/>
      <c r="G36" s="574"/>
      <c r="H36" s="574"/>
      <c r="I36" s="574"/>
      <c r="J36" s="574"/>
      <c r="K36" s="574"/>
      <c r="L36" s="576"/>
      <c r="M36" s="575"/>
      <c r="N36" s="574"/>
      <c r="O36" s="574"/>
      <c r="P36" s="574"/>
      <c r="Q36" s="574"/>
      <c r="R36" s="574"/>
      <c r="S36" s="574"/>
      <c r="T36" s="574"/>
      <c r="U36" s="575"/>
      <c r="V36" s="574"/>
      <c r="W36" s="574"/>
      <c r="X36" s="574"/>
      <c r="Y36" s="574"/>
      <c r="Z36" s="574"/>
      <c r="AA36" s="574"/>
      <c r="AB36" s="1040"/>
      <c r="AC36" s="756"/>
      <c r="AD36" s="574"/>
      <c r="AE36" s="574"/>
      <c r="AF36" s="574"/>
      <c r="AG36" s="574"/>
      <c r="AH36" s="574"/>
      <c r="AI36" s="574"/>
      <c r="AJ36" s="576"/>
      <c r="AK36" s="575"/>
      <c r="AL36" s="574"/>
      <c r="AM36" s="574"/>
      <c r="AN36" s="574"/>
      <c r="AO36" s="574"/>
      <c r="AP36" s="574"/>
      <c r="AQ36" s="574"/>
      <c r="AR36" s="576"/>
      <c r="AS36" s="575"/>
      <c r="AT36" s="574"/>
      <c r="AU36" s="574"/>
      <c r="AV36" s="574"/>
      <c r="AW36" s="574"/>
      <c r="AX36" s="574"/>
      <c r="AY36" s="574"/>
      <c r="AZ36" s="576"/>
      <c r="BA36" s="575"/>
      <c r="BB36" s="574"/>
      <c r="BC36" s="574"/>
      <c r="BD36" s="574"/>
      <c r="BE36" s="574"/>
      <c r="BF36" s="574"/>
      <c r="BG36" s="574"/>
      <c r="BH36" s="576"/>
      <c r="BI36" s="575"/>
      <c r="BJ36" s="574"/>
      <c r="BK36" s="574"/>
      <c r="BL36" s="574"/>
      <c r="BM36" s="574"/>
      <c r="BN36" s="574"/>
      <c r="BO36" s="574"/>
      <c r="BP36" s="576"/>
    </row>
    <row r="37" spans="1:68">
      <c r="A37" s="772">
        <v>31</v>
      </c>
      <c r="B37" s="744" t="s">
        <v>521</v>
      </c>
      <c r="C37" s="163" t="s">
        <v>554</v>
      </c>
      <c r="D37" s="702" t="s">
        <v>523</v>
      </c>
      <c r="E37" s="575"/>
      <c r="F37" s="819"/>
      <c r="G37" s="574"/>
      <c r="H37" s="574"/>
      <c r="I37" s="574"/>
      <c r="J37" s="574"/>
      <c r="K37" s="574"/>
      <c r="L37" s="576"/>
      <c r="M37" s="575"/>
      <c r="N37" s="574"/>
      <c r="O37" s="574"/>
      <c r="P37" s="574"/>
      <c r="Q37" s="574"/>
      <c r="R37" s="574"/>
      <c r="S37" s="574"/>
      <c r="T37" s="574"/>
      <c r="U37" s="575"/>
      <c r="V37" s="574"/>
      <c r="W37" s="574"/>
      <c r="X37" s="574"/>
      <c r="Y37" s="574"/>
      <c r="Z37" s="574"/>
      <c r="AA37" s="574"/>
      <c r="AB37" s="1040"/>
      <c r="AC37" s="756"/>
      <c r="AD37" s="574"/>
      <c r="AE37" s="574"/>
      <c r="AF37" s="574"/>
      <c r="AG37" s="574"/>
      <c r="AH37" s="574"/>
      <c r="AI37" s="574"/>
      <c r="AJ37" s="576"/>
      <c r="AK37" s="575"/>
      <c r="AL37" s="574"/>
      <c r="AM37" s="574"/>
      <c r="AN37" s="574"/>
      <c r="AO37" s="574"/>
      <c r="AP37" s="574"/>
      <c r="AQ37" s="574"/>
      <c r="AR37" s="576"/>
      <c r="AS37" s="575"/>
      <c r="AT37" s="574"/>
      <c r="AU37" s="574"/>
      <c r="AV37" s="574"/>
      <c r="AW37" s="574"/>
      <c r="AX37" s="574"/>
      <c r="AY37" s="574"/>
      <c r="AZ37" s="576"/>
      <c r="BA37" s="575"/>
      <c r="BB37" s="574"/>
      <c r="BC37" s="574"/>
      <c r="BD37" s="574"/>
      <c r="BE37" s="574"/>
      <c r="BF37" s="574"/>
      <c r="BG37" s="574"/>
      <c r="BH37" s="576"/>
      <c r="BI37" s="575"/>
      <c r="BJ37" s="574"/>
      <c r="BK37" s="574"/>
      <c r="BL37" s="574"/>
      <c r="BM37" s="574"/>
      <c r="BN37" s="574"/>
      <c r="BO37" s="574"/>
      <c r="BP37" s="576"/>
    </row>
    <row r="38" spans="1:68">
      <c r="A38" s="772">
        <v>32</v>
      </c>
      <c r="B38" s="744" t="s">
        <v>521</v>
      </c>
      <c r="C38" s="163" t="s">
        <v>555</v>
      </c>
      <c r="D38" s="702" t="s">
        <v>523</v>
      </c>
      <c r="E38" s="575"/>
      <c r="F38" s="819"/>
      <c r="G38" s="574"/>
      <c r="H38" s="574"/>
      <c r="I38" s="574"/>
      <c r="J38" s="574"/>
      <c r="K38" s="574"/>
      <c r="L38" s="576"/>
      <c r="M38" s="575"/>
      <c r="N38" s="574"/>
      <c r="O38" s="574"/>
      <c r="P38" s="574"/>
      <c r="Q38" s="574"/>
      <c r="R38" s="574"/>
      <c r="S38" s="574"/>
      <c r="T38" s="574"/>
      <c r="U38" s="575"/>
      <c r="V38" s="574"/>
      <c r="W38" s="574"/>
      <c r="X38" s="574"/>
      <c r="Y38" s="574"/>
      <c r="Z38" s="574"/>
      <c r="AA38" s="574"/>
      <c r="AB38" s="1040"/>
      <c r="AC38" s="756"/>
      <c r="AD38" s="574"/>
      <c r="AE38" s="574"/>
      <c r="AF38" s="574"/>
      <c r="AG38" s="574"/>
      <c r="AH38" s="574"/>
      <c r="AI38" s="574"/>
      <c r="AJ38" s="576"/>
      <c r="AK38" s="575"/>
      <c r="AL38" s="574"/>
      <c r="AM38" s="574"/>
      <c r="AN38" s="574"/>
      <c r="AO38" s="574"/>
      <c r="AP38" s="574"/>
      <c r="AQ38" s="574"/>
      <c r="AR38" s="576"/>
      <c r="AS38" s="575"/>
      <c r="AT38" s="574"/>
      <c r="AU38" s="574"/>
      <c r="AV38" s="574"/>
      <c r="AW38" s="574"/>
      <c r="AX38" s="574"/>
      <c r="AY38" s="574"/>
      <c r="AZ38" s="576"/>
      <c r="BA38" s="575"/>
      <c r="BB38" s="574"/>
      <c r="BC38" s="574"/>
      <c r="BD38" s="574"/>
      <c r="BE38" s="574"/>
      <c r="BF38" s="574"/>
      <c r="BG38" s="574"/>
      <c r="BH38" s="576"/>
      <c r="BI38" s="575"/>
      <c r="BJ38" s="574"/>
      <c r="BK38" s="574"/>
      <c r="BL38" s="574"/>
      <c r="BM38" s="574"/>
      <c r="BN38" s="574"/>
      <c r="BO38" s="574"/>
      <c r="BP38" s="576"/>
    </row>
    <row r="39" spans="1:68">
      <c r="A39" s="277" t="s">
        <v>556</v>
      </c>
      <c r="B39" s="744"/>
      <c r="C39" s="163"/>
      <c r="D39" s="702"/>
      <c r="E39" s="575"/>
      <c r="F39" s="819"/>
      <c r="G39" s="574"/>
      <c r="H39" s="574"/>
      <c r="I39" s="574"/>
      <c r="J39" s="574"/>
      <c r="K39" s="574"/>
      <c r="L39" s="576"/>
      <c r="M39" s="575"/>
      <c r="N39" s="574"/>
      <c r="O39" s="574"/>
      <c r="P39" s="574"/>
      <c r="Q39" s="574"/>
      <c r="R39" s="574"/>
      <c r="S39" s="574"/>
      <c r="T39" s="574"/>
      <c r="U39" s="811"/>
      <c r="V39" s="764"/>
      <c r="W39" s="764"/>
      <c r="X39" s="764"/>
      <c r="Y39" s="764"/>
      <c r="Z39" s="812"/>
      <c r="AA39" s="812"/>
      <c r="AB39" s="948"/>
      <c r="AC39" s="1036"/>
      <c r="AD39" s="764"/>
      <c r="AE39" s="764"/>
      <c r="AF39" s="764"/>
      <c r="AG39" s="764"/>
      <c r="AH39" s="812"/>
      <c r="AI39" s="812"/>
      <c r="AJ39" s="813"/>
      <c r="AK39" s="811"/>
      <c r="AL39" s="764"/>
      <c r="AM39" s="764"/>
      <c r="AN39" s="764"/>
      <c r="AO39" s="764"/>
      <c r="AP39" s="812"/>
      <c r="AQ39" s="812"/>
      <c r="AR39" s="813"/>
      <c r="AS39" s="811"/>
      <c r="AT39" s="764"/>
      <c r="AU39" s="764"/>
      <c r="AV39" s="764"/>
      <c r="AW39" s="764"/>
      <c r="AX39" s="812"/>
      <c r="AY39" s="812"/>
      <c r="AZ39" s="813"/>
      <c r="BA39" s="811"/>
      <c r="BB39" s="764"/>
      <c r="BC39" s="764"/>
      <c r="BD39" s="764"/>
      <c r="BE39" s="764"/>
      <c r="BF39" s="812"/>
      <c r="BG39" s="812"/>
      <c r="BH39" s="813"/>
      <c r="BI39" s="811"/>
      <c r="BJ39" s="764"/>
      <c r="BK39" s="764"/>
      <c r="BL39" s="764"/>
      <c r="BM39" s="764"/>
      <c r="BN39" s="812"/>
      <c r="BO39" s="812"/>
      <c r="BP39" s="813"/>
    </row>
    <row r="40" spans="1:68">
      <c r="A40" s="772">
        <v>0</v>
      </c>
      <c r="B40" s="744" t="s">
        <v>521</v>
      </c>
      <c r="C40" s="163"/>
      <c r="D40" s="702" t="s">
        <v>523</v>
      </c>
      <c r="E40" s="811"/>
      <c r="F40" s="955"/>
      <c r="G40" s="764"/>
      <c r="H40" s="764"/>
      <c r="I40" s="764"/>
      <c r="J40" s="764"/>
      <c r="K40" s="764"/>
      <c r="L40" s="765"/>
      <c r="M40" s="811"/>
      <c r="N40" s="574"/>
      <c r="O40" s="574"/>
      <c r="P40" s="574"/>
      <c r="Q40" s="574"/>
      <c r="R40" s="574"/>
      <c r="S40" s="574"/>
      <c r="T40" s="574"/>
      <c r="U40" s="1037"/>
      <c r="V40" s="577"/>
      <c r="W40" s="577"/>
      <c r="X40" s="577"/>
      <c r="Y40" s="577"/>
      <c r="Z40" s="577"/>
      <c r="AA40" s="577"/>
      <c r="AB40" s="1041"/>
      <c r="AC40" s="758"/>
      <c r="AD40" s="523"/>
      <c r="AE40" s="523"/>
      <c r="AF40" s="523"/>
      <c r="AG40" s="523"/>
      <c r="AH40" s="523"/>
      <c r="AI40" s="523"/>
      <c r="AJ40" s="524"/>
      <c r="AK40" s="835"/>
      <c r="AL40" s="523"/>
      <c r="AM40" s="523"/>
      <c r="AN40" s="523"/>
      <c r="AO40" s="523"/>
      <c r="AP40" s="523"/>
      <c r="AQ40" s="523"/>
      <c r="AR40" s="523"/>
      <c r="AS40" s="837"/>
      <c r="AT40" s="770"/>
      <c r="AU40" s="770"/>
      <c r="AV40" s="770"/>
      <c r="AW40" s="770"/>
      <c r="AX40" s="770"/>
      <c r="AY40" s="770"/>
      <c r="AZ40" s="771"/>
      <c r="BA40" s="837"/>
      <c r="BB40" s="770"/>
      <c r="BC40" s="523"/>
      <c r="BD40" s="523"/>
      <c r="BE40" s="523"/>
      <c r="BF40" s="523"/>
      <c r="BG40" s="523"/>
      <c r="BH40" s="524"/>
      <c r="BI40" s="837"/>
      <c r="BJ40" s="523"/>
      <c r="BK40" s="523"/>
      <c r="BL40" s="523"/>
      <c r="BM40" s="523"/>
      <c r="BN40" s="523"/>
      <c r="BO40" s="523"/>
      <c r="BP40" s="524"/>
    </row>
    <row r="41" spans="1:68">
      <c r="A41" s="772"/>
      <c r="B41" s="744"/>
      <c r="C41" s="579" t="s">
        <v>164</v>
      </c>
      <c r="D41" s="579"/>
      <c r="E41" s="954"/>
      <c r="F41" s="764"/>
      <c r="G41" s="764"/>
      <c r="H41" s="764"/>
      <c r="I41" s="764"/>
      <c r="J41" s="764"/>
      <c r="K41" s="764"/>
      <c r="L41" s="765"/>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3"/>
      <c r="AT41" s="793"/>
      <c r="AU41" s="793"/>
      <c r="AV41" s="793"/>
      <c r="AW41" s="793"/>
      <c r="AX41" s="793"/>
      <c r="AY41" s="793"/>
      <c r="AZ41" s="793"/>
      <c r="BA41" s="793"/>
      <c r="BB41" s="793"/>
      <c r="BC41" s="793"/>
      <c r="BD41" s="793"/>
      <c r="BE41" s="793"/>
      <c r="BF41" s="793"/>
      <c r="BG41" s="793"/>
      <c r="BH41" s="793"/>
      <c r="BI41" s="793"/>
      <c r="BJ41" s="793"/>
      <c r="BK41" s="793"/>
      <c r="BL41" s="793"/>
      <c r="BM41" s="793"/>
      <c r="BN41" s="793"/>
      <c r="BO41" s="793"/>
      <c r="BP41" s="793"/>
    </row>
    <row r="42" spans="1:68" s="800" customFormat="1">
      <c r="A42" s="798"/>
      <c r="B42" s="799"/>
      <c r="C42" s="271"/>
      <c r="D42" s="271"/>
      <c r="E42" s="795"/>
      <c r="F42" s="794"/>
      <c r="G42" s="794"/>
      <c r="H42" s="794"/>
      <c r="I42" s="794"/>
      <c r="J42" s="794"/>
      <c r="K42" s="794"/>
      <c r="L42" s="794"/>
      <c r="M42" s="795"/>
      <c r="N42" s="794"/>
      <c r="O42" s="794"/>
      <c r="P42" s="794"/>
      <c r="Q42" s="794"/>
      <c r="R42" s="794"/>
      <c r="S42" s="794"/>
      <c r="T42" s="794"/>
      <c r="U42" s="795"/>
      <c r="V42" s="794"/>
      <c r="W42" s="794"/>
      <c r="X42" s="794"/>
      <c r="Y42" s="794"/>
      <c r="Z42" s="794"/>
      <c r="AA42" s="794"/>
      <c r="AB42" s="794"/>
      <c r="AC42" s="797"/>
      <c r="AD42" s="796"/>
      <c r="AE42" s="796"/>
      <c r="AF42" s="796"/>
      <c r="AG42" s="796"/>
      <c r="AH42" s="796"/>
      <c r="AI42" s="796"/>
      <c r="AJ42" s="796"/>
      <c r="AK42" s="797"/>
      <c r="AL42" s="796"/>
      <c r="AM42" s="796"/>
      <c r="AN42" s="796"/>
      <c r="AO42" s="796"/>
      <c r="AP42" s="796"/>
      <c r="AQ42" s="796"/>
      <c r="AR42" s="796"/>
      <c r="AS42" s="797"/>
      <c r="AT42" s="796"/>
      <c r="AU42" s="796"/>
      <c r="AV42" s="796"/>
      <c r="AW42" s="796"/>
      <c r="AX42" s="796"/>
      <c r="AY42" s="796"/>
      <c r="AZ42" s="796"/>
      <c r="BA42" s="797"/>
      <c r="BB42" s="796"/>
      <c r="BC42" s="796"/>
      <c r="BD42" s="796"/>
      <c r="BE42" s="796"/>
      <c r="BF42" s="796"/>
      <c r="BG42" s="796"/>
      <c r="BH42" s="796"/>
      <c r="BI42" s="797"/>
      <c r="BJ42" s="796"/>
      <c r="BK42" s="796"/>
      <c r="BL42" s="796"/>
      <c r="BM42" s="796"/>
      <c r="BN42" s="796"/>
      <c r="BO42" s="796"/>
      <c r="BP42" s="796"/>
    </row>
    <row r="43" spans="1:68">
      <c r="A43" s="772">
        <v>1</v>
      </c>
      <c r="B43" s="744" t="s">
        <v>557</v>
      </c>
      <c r="C43" s="163" t="s">
        <v>522</v>
      </c>
      <c r="D43" s="702" t="s">
        <v>523</v>
      </c>
      <c r="E43" s="573"/>
      <c r="F43" s="759"/>
      <c r="G43" s="759"/>
      <c r="H43" s="759"/>
      <c r="I43" s="759"/>
      <c r="J43" s="759"/>
      <c r="K43" s="759"/>
      <c r="L43" s="760"/>
      <c r="M43" s="758"/>
      <c r="N43" s="759"/>
      <c r="O43" s="759"/>
      <c r="P43" s="759"/>
      <c r="Q43" s="759"/>
      <c r="R43" s="759"/>
      <c r="S43" s="759"/>
      <c r="T43" s="760"/>
      <c r="U43" s="573"/>
      <c r="V43" s="759"/>
      <c r="W43" s="759"/>
      <c r="X43" s="759"/>
      <c r="Y43" s="759"/>
      <c r="Z43" s="759"/>
      <c r="AA43" s="759"/>
      <c r="AB43" s="1039"/>
      <c r="AC43" s="758"/>
      <c r="AD43" s="523"/>
      <c r="AE43" s="523"/>
      <c r="AF43" s="523"/>
      <c r="AG43" s="523"/>
      <c r="AH43" s="523"/>
      <c r="AI43" s="523"/>
      <c r="AJ43" s="524"/>
      <c r="AK43" s="836"/>
      <c r="AL43" s="523"/>
      <c r="AM43" s="523"/>
      <c r="AN43" s="523"/>
      <c r="AO43" s="523"/>
      <c r="AP43" s="523"/>
      <c r="AQ43" s="523"/>
      <c r="AR43" s="523"/>
      <c r="AS43" s="834"/>
      <c r="AT43" s="523"/>
      <c r="AU43" s="523"/>
      <c r="AV43" s="523"/>
      <c r="AW43" s="523"/>
      <c r="AX43" s="523"/>
      <c r="AY43" s="523"/>
      <c r="AZ43" s="524"/>
      <c r="BA43" s="834"/>
      <c r="BB43" s="523"/>
      <c r="BC43" s="523"/>
      <c r="BD43" s="523"/>
      <c r="BE43" s="523"/>
      <c r="BF43" s="523"/>
      <c r="BG43" s="523"/>
      <c r="BH43" s="524"/>
      <c r="BI43" s="834"/>
      <c r="BJ43" s="523"/>
      <c r="BK43" s="523"/>
      <c r="BL43" s="523"/>
      <c r="BM43" s="523"/>
      <c r="BN43" s="523"/>
      <c r="BO43" s="523"/>
      <c r="BP43" s="524"/>
    </row>
    <row r="44" spans="1:68">
      <c r="A44" s="772">
        <v>2</v>
      </c>
      <c r="B44" s="744" t="s">
        <v>557</v>
      </c>
      <c r="C44" s="163" t="s">
        <v>524</v>
      </c>
      <c r="D44" s="702" t="s">
        <v>523</v>
      </c>
      <c r="E44" s="575"/>
      <c r="F44" s="574"/>
      <c r="G44" s="574"/>
      <c r="H44" s="574"/>
      <c r="I44" s="574"/>
      <c r="J44" s="574"/>
      <c r="K44" s="574"/>
      <c r="L44" s="576"/>
      <c r="M44" s="756"/>
      <c r="N44" s="574"/>
      <c r="O44" s="574"/>
      <c r="P44" s="574"/>
      <c r="Q44" s="574"/>
      <c r="R44" s="574"/>
      <c r="S44" s="574"/>
      <c r="T44" s="576"/>
      <c r="U44" s="575"/>
      <c r="V44" s="574"/>
      <c r="W44" s="574"/>
      <c r="X44" s="574"/>
      <c r="Y44" s="574"/>
      <c r="Z44" s="574"/>
      <c r="AA44" s="574"/>
      <c r="AB44" s="1040"/>
      <c r="AC44" s="756"/>
      <c r="AD44" s="523"/>
      <c r="AE44" s="523"/>
      <c r="AF44" s="523"/>
      <c r="AG44" s="523"/>
      <c r="AH44" s="523"/>
      <c r="AI44" s="523"/>
      <c r="AJ44" s="524"/>
      <c r="AK44" s="836"/>
      <c r="AL44" s="523"/>
      <c r="AM44" s="523"/>
      <c r="AN44" s="523"/>
      <c r="AO44" s="523"/>
      <c r="AP44" s="523"/>
      <c r="AQ44" s="523"/>
      <c r="AR44" s="523"/>
      <c r="AS44" s="834"/>
      <c r="AT44" s="523"/>
      <c r="AU44" s="523"/>
      <c r="AV44" s="523"/>
      <c r="AW44" s="523"/>
      <c r="AX44" s="523"/>
      <c r="AY44" s="523"/>
      <c r="AZ44" s="524"/>
      <c r="BA44" s="834"/>
      <c r="BB44" s="523"/>
      <c r="BC44" s="523"/>
      <c r="BD44" s="523"/>
      <c r="BE44" s="523"/>
      <c r="BF44" s="523"/>
      <c r="BG44" s="523"/>
      <c r="BH44" s="524"/>
      <c r="BI44" s="834"/>
      <c r="BJ44" s="523"/>
      <c r="BK44" s="523"/>
      <c r="BL44" s="523"/>
      <c r="BM44" s="523"/>
      <c r="BN44" s="523"/>
      <c r="BO44" s="523"/>
      <c r="BP44" s="524"/>
    </row>
    <row r="45" spans="1:68">
      <c r="A45" s="772">
        <v>3</v>
      </c>
      <c r="B45" s="744" t="s">
        <v>557</v>
      </c>
      <c r="C45" s="163" t="s">
        <v>526</v>
      </c>
      <c r="D45" s="702" t="s">
        <v>523</v>
      </c>
      <c r="E45" s="575"/>
      <c r="F45" s="574"/>
      <c r="G45" s="574"/>
      <c r="H45" s="574"/>
      <c r="I45" s="574"/>
      <c r="J45" s="574"/>
      <c r="K45" s="574"/>
      <c r="L45" s="576"/>
      <c r="M45" s="756"/>
      <c r="N45" s="574"/>
      <c r="O45" s="574"/>
      <c r="P45" s="574"/>
      <c r="Q45" s="574"/>
      <c r="R45" s="574"/>
      <c r="S45" s="574"/>
      <c r="T45" s="576"/>
      <c r="U45" s="575"/>
      <c r="V45" s="574"/>
      <c r="W45" s="574"/>
      <c r="X45" s="574"/>
      <c r="Y45" s="574"/>
      <c r="Z45" s="574"/>
      <c r="AA45" s="574"/>
      <c r="AB45" s="1040"/>
      <c r="AC45" s="756"/>
      <c r="AD45" s="523"/>
      <c r="AE45" s="523"/>
      <c r="AF45" s="523"/>
      <c r="AG45" s="523"/>
      <c r="AH45" s="523"/>
      <c r="AI45" s="523"/>
      <c r="AJ45" s="524"/>
      <c r="AK45" s="836"/>
      <c r="AL45" s="523"/>
      <c r="AM45" s="523"/>
      <c r="AN45" s="523"/>
      <c r="AO45" s="523"/>
      <c r="AP45" s="523"/>
      <c r="AQ45" s="523"/>
      <c r="AR45" s="523"/>
      <c r="AS45" s="834"/>
      <c r="AT45" s="523"/>
      <c r="AU45" s="523"/>
      <c r="AV45" s="523"/>
      <c r="AW45" s="523"/>
      <c r="AX45" s="523"/>
      <c r="AY45" s="523"/>
      <c r="AZ45" s="524"/>
      <c r="BA45" s="834"/>
      <c r="BB45" s="523"/>
      <c r="BC45" s="523"/>
      <c r="BD45" s="523"/>
      <c r="BE45" s="523"/>
      <c r="BF45" s="523"/>
      <c r="BG45" s="523"/>
      <c r="BH45" s="524"/>
      <c r="BI45" s="834"/>
      <c r="BJ45" s="523"/>
      <c r="BK45" s="523"/>
      <c r="BL45" s="523"/>
      <c r="BM45" s="523"/>
      <c r="BN45" s="523"/>
      <c r="BO45" s="523"/>
      <c r="BP45" s="524"/>
    </row>
    <row r="46" spans="1:68">
      <c r="A46" s="772">
        <v>4</v>
      </c>
      <c r="B46" s="744" t="s">
        <v>557</v>
      </c>
      <c r="C46" s="163" t="s">
        <v>527</v>
      </c>
      <c r="D46" s="702" t="s">
        <v>523</v>
      </c>
      <c r="E46" s="575"/>
      <c r="F46" s="574"/>
      <c r="G46" s="574"/>
      <c r="H46" s="574"/>
      <c r="I46" s="574"/>
      <c r="J46" s="574"/>
      <c r="K46" s="574"/>
      <c r="L46" s="576"/>
      <c r="M46" s="756"/>
      <c r="N46" s="574"/>
      <c r="O46" s="574"/>
      <c r="P46" s="574"/>
      <c r="Q46" s="574"/>
      <c r="R46" s="574"/>
      <c r="S46" s="574"/>
      <c r="T46" s="576"/>
      <c r="U46" s="575"/>
      <c r="V46" s="574"/>
      <c r="W46" s="574"/>
      <c r="X46" s="574"/>
      <c r="Y46" s="574"/>
      <c r="Z46" s="574"/>
      <c r="AA46" s="574"/>
      <c r="AB46" s="1040"/>
      <c r="AC46" s="756"/>
      <c r="AD46" s="523"/>
      <c r="AE46" s="523"/>
      <c r="AF46" s="523"/>
      <c r="AG46" s="523"/>
      <c r="AH46" s="523"/>
      <c r="AI46" s="523"/>
      <c r="AJ46" s="524"/>
      <c r="AK46" s="836"/>
      <c r="AL46" s="523"/>
      <c r="AM46" s="523"/>
      <c r="AN46" s="523"/>
      <c r="AO46" s="523"/>
      <c r="AP46" s="523"/>
      <c r="AQ46" s="523"/>
      <c r="AR46" s="523"/>
      <c r="AS46" s="834"/>
      <c r="AT46" s="523"/>
      <c r="AU46" s="523"/>
      <c r="AV46" s="523"/>
      <c r="AW46" s="523"/>
      <c r="AX46" s="523"/>
      <c r="AY46" s="523"/>
      <c r="AZ46" s="524"/>
      <c r="BA46" s="834"/>
      <c r="BB46" s="523"/>
      <c r="BC46" s="523"/>
      <c r="BD46" s="523"/>
      <c r="BE46" s="523"/>
      <c r="BF46" s="523"/>
      <c r="BG46" s="523"/>
      <c r="BH46" s="524"/>
      <c r="BI46" s="834"/>
      <c r="BJ46" s="523"/>
      <c r="BK46" s="523"/>
      <c r="BL46" s="523"/>
      <c r="BM46" s="523"/>
      <c r="BN46" s="523"/>
      <c r="BO46" s="523"/>
      <c r="BP46" s="524"/>
    </row>
    <row r="47" spans="1:68">
      <c r="A47" s="772">
        <v>5</v>
      </c>
      <c r="B47" s="744" t="s">
        <v>557</v>
      </c>
      <c r="C47" s="163" t="s">
        <v>528</v>
      </c>
      <c r="D47" s="702" t="s">
        <v>523</v>
      </c>
      <c r="E47" s="575"/>
      <c r="F47" s="574"/>
      <c r="G47" s="574"/>
      <c r="H47" s="574"/>
      <c r="I47" s="574"/>
      <c r="J47" s="574"/>
      <c r="K47" s="574"/>
      <c r="L47" s="576"/>
      <c r="M47" s="756"/>
      <c r="N47" s="574"/>
      <c r="O47" s="574"/>
      <c r="P47" s="574"/>
      <c r="Q47" s="574"/>
      <c r="R47" s="574"/>
      <c r="S47" s="574"/>
      <c r="T47" s="576"/>
      <c r="U47" s="575"/>
      <c r="V47" s="574"/>
      <c r="W47" s="574"/>
      <c r="X47" s="574"/>
      <c r="Y47" s="574"/>
      <c r="Z47" s="574"/>
      <c r="AA47" s="574"/>
      <c r="AB47" s="1040"/>
      <c r="AC47" s="756"/>
      <c r="AD47" s="523"/>
      <c r="AE47" s="523"/>
      <c r="AF47" s="523"/>
      <c r="AG47" s="523"/>
      <c r="AH47" s="523"/>
      <c r="AI47" s="523"/>
      <c r="AJ47" s="524"/>
      <c r="AK47" s="836"/>
      <c r="AL47" s="523"/>
      <c r="AM47" s="523"/>
      <c r="AN47" s="523"/>
      <c r="AO47" s="523"/>
      <c r="AP47" s="523"/>
      <c r="AQ47" s="523"/>
      <c r="AR47" s="523"/>
      <c r="AS47" s="834"/>
      <c r="AT47" s="523"/>
      <c r="AU47" s="523"/>
      <c r="AV47" s="523"/>
      <c r="AW47" s="523"/>
      <c r="AX47" s="523"/>
      <c r="AY47" s="523"/>
      <c r="AZ47" s="524"/>
      <c r="BA47" s="834"/>
      <c r="BB47" s="523"/>
      <c r="BC47" s="523"/>
      <c r="BD47" s="523"/>
      <c r="BE47" s="523"/>
      <c r="BF47" s="523"/>
      <c r="BG47" s="523"/>
      <c r="BH47" s="524"/>
      <c r="BI47" s="834"/>
      <c r="BJ47" s="523"/>
      <c r="BK47" s="523"/>
      <c r="BL47" s="523"/>
      <c r="BM47" s="523"/>
      <c r="BN47" s="523"/>
      <c r="BO47" s="523"/>
      <c r="BP47" s="524"/>
    </row>
    <row r="48" spans="1:68">
      <c r="A48" s="772">
        <v>6</v>
      </c>
      <c r="B48" s="744" t="s">
        <v>557</v>
      </c>
      <c r="C48" s="163" t="s">
        <v>529</v>
      </c>
      <c r="D48" s="702" t="s">
        <v>523</v>
      </c>
      <c r="E48" s="575"/>
      <c r="F48" s="574"/>
      <c r="G48" s="574"/>
      <c r="H48" s="574"/>
      <c r="I48" s="574"/>
      <c r="J48" s="574"/>
      <c r="K48" s="574"/>
      <c r="L48" s="576"/>
      <c r="M48" s="756"/>
      <c r="N48" s="574"/>
      <c r="O48" s="574"/>
      <c r="P48" s="574"/>
      <c r="Q48" s="574"/>
      <c r="R48" s="574"/>
      <c r="S48" s="574"/>
      <c r="T48" s="576"/>
      <c r="U48" s="575"/>
      <c r="V48" s="574"/>
      <c r="W48" s="574"/>
      <c r="X48" s="574"/>
      <c r="Y48" s="574"/>
      <c r="Z48" s="574"/>
      <c r="AA48" s="574"/>
      <c r="AB48" s="1040"/>
      <c r="AC48" s="756"/>
      <c r="AD48" s="523"/>
      <c r="AE48" s="523"/>
      <c r="AF48" s="523"/>
      <c r="AG48" s="523"/>
      <c r="AH48" s="523"/>
      <c r="AI48" s="523"/>
      <c r="AJ48" s="524"/>
      <c r="AK48" s="836"/>
      <c r="AL48" s="523"/>
      <c r="AM48" s="523"/>
      <c r="AN48" s="523"/>
      <c r="AO48" s="523"/>
      <c r="AP48" s="523"/>
      <c r="AQ48" s="523"/>
      <c r="AR48" s="523"/>
      <c r="AS48" s="834"/>
      <c r="AT48" s="523"/>
      <c r="AU48" s="523"/>
      <c r="AV48" s="523"/>
      <c r="AW48" s="523"/>
      <c r="AX48" s="523"/>
      <c r="AY48" s="523"/>
      <c r="AZ48" s="524"/>
      <c r="BA48" s="834"/>
      <c r="BB48" s="523"/>
      <c r="BC48" s="523"/>
      <c r="BD48" s="523"/>
      <c r="BE48" s="523"/>
      <c r="BF48" s="523"/>
      <c r="BG48" s="523"/>
      <c r="BH48" s="524"/>
      <c r="BI48" s="834"/>
      <c r="BJ48" s="523"/>
      <c r="BK48" s="523"/>
      <c r="BL48" s="523"/>
      <c r="BM48" s="523"/>
      <c r="BN48" s="523"/>
      <c r="BO48" s="523"/>
      <c r="BP48" s="524"/>
    </row>
    <row r="49" spans="1:68">
      <c r="A49" s="772">
        <v>7</v>
      </c>
      <c r="B49" s="744" t="s">
        <v>557</v>
      </c>
      <c r="C49" s="163" t="s">
        <v>530</v>
      </c>
      <c r="D49" s="702" t="s">
        <v>523</v>
      </c>
      <c r="E49" s="575"/>
      <c r="F49" s="574"/>
      <c r="G49" s="574"/>
      <c r="H49" s="574"/>
      <c r="I49" s="574"/>
      <c r="J49" s="574"/>
      <c r="K49" s="574"/>
      <c r="L49" s="576"/>
      <c r="M49" s="756"/>
      <c r="N49" s="574"/>
      <c r="O49" s="574"/>
      <c r="P49" s="574"/>
      <c r="Q49" s="574"/>
      <c r="R49" s="574"/>
      <c r="S49" s="574"/>
      <c r="T49" s="576"/>
      <c r="U49" s="575"/>
      <c r="V49" s="574"/>
      <c r="W49" s="574"/>
      <c r="X49" s="574"/>
      <c r="Y49" s="574"/>
      <c r="Z49" s="574"/>
      <c r="AA49" s="574"/>
      <c r="AB49" s="1040"/>
      <c r="AC49" s="756"/>
      <c r="AD49" s="523"/>
      <c r="AE49" s="523"/>
      <c r="AF49" s="523"/>
      <c r="AG49" s="523"/>
      <c r="AH49" s="523"/>
      <c r="AI49" s="523"/>
      <c r="AJ49" s="524"/>
      <c r="AK49" s="836"/>
      <c r="AL49" s="523"/>
      <c r="AM49" s="523"/>
      <c r="AN49" s="523"/>
      <c r="AO49" s="523"/>
      <c r="AP49" s="523"/>
      <c r="AQ49" s="523"/>
      <c r="AR49" s="523"/>
      <c r="AS49" s="834"/>
      <c r="AT49" s="523"/>
      <c r="AU49" s="523"/>
      <c r="AV49" s="523"/>
      <c r="AW49" s="523"/>
      <c r="AX49" s="523"/>
      <c r="AY49" s="523"/>
      <c r="AZ49" s="524"/>
      <c r="BA49" s="834"/>
      <c r="BB49" s="523"/>
      <c r="BC49" s="523"/>
      <c r="BD49" s="523"/>
      <c r="BE49" s="523"/>
      <c r="BF49" s="523"/>
      <c r="BG49" s="523"/>
      <c r="BH49" s="524"/>
      <c r="BI49" s="834"/>
      <c r="BJ49" s="523"/>
      <c r="BK49" s="523"/>
      <c r="BL49" s="523"/>
      <c r="BM49" s="523"/>
      <c r="BN49" s="523"/>
      <c r="BO49" s="523"/>
      <c r="BP49" s="524"/>
    </row>
    <row r="50" spans="1:68">
      <c r="A50" s="772">
        <v>8</v>
      </c>
      <c r="B50" s="744" t="s">
        <v>557</v>
      </c>
      <c r="C50" s="163" t="s">
        <v>531</v>
      </c>
      <c r="D50" s="702" t="s">
        <v>523</v>
      </c>
      <c r="E50" s="575"/>
      <c r="F50" s="574"/>
      <c r="G50" s="574"/>
      <c r="H50" s="574"/>
      <c r="I50" s="574"/>
      <c r="J50" s="574"/>
      <c r="K50" s="574"/>
      <c r="L50" s="576"/>
      <c r="M50" s="756"/>
      <c r="N50" s="574"/>
      <c r="O50" s="574"/>
      <c r="P50" s="574"/>
      <c r="Q50" s="574"/>
      <c r="R50" s="574"/>
      <c r="S50" s="574"/>
      <c r="T50" s="576"/>
      <c r="U50" s="575"/>
      <c r="V50" s="574"/>
      <c r="W50" s="574"/>
      <c r="X50" s="574"/>
      <c r="Y50" s="574"/>
      <c r="Z50" s="574"/>
      <c r="AA50" s="574"/>
      <c r="AB50" s="1040"/>
      <c r="AC50" s="756"/>
      <c r="AD50" s="523"/>
      <c r="AE50" s="523"/>
      <c r="AF50" s="523"/>
      <c r="AG50" s="523"/>
      <c r="AH50" s="523"/>
      <c r="AI50" s="523"/>
      <c r="AJ50" s="524"/>
      <c r="AK50" s="836"/>
      <c r="AL50" s="523"/>
      <c r="AM50" s="523"/>
      <c r="AN50" s="523"/>
      <c r="AO50" s="523"/>
      <c r="AP50" s="523"/>
      <c r="AQ50" s="523"/>
      <c r="AR50" s="523"/>
      <c r="AS50" s="834"/>
      <c r="AT50" s="523"/>
      <c r="AU50" s="523"/>
      <c r="AV50" s="523"/>
      <c r="AW50" s="523"/>
      <c r="AX50" s="523"/>
      <c r="AY50" s="523"/>
      <c r="AZ50" s="524"/>
      <c r="BA50" s="834"/>
      <c r="BB50" s="523"/>
      <c r="BC50" s="523"/>
      <c r="BD50" s="523"/>
      <c r="BE50" s="523"/>
      <c r="BF50" s="523"/>
      <c r="BG50" s="523"/>
      <c r="BH50" s="524"/>
      <c r="BI50" s="834"/>
      <c r="BJ50" s="523"/>
      <c r="BK50" s="523"/>
      <c r="BL50" s="523"/>
      <c r="BM50" s="523"/>
      <c r="BN50" s="523"/>
      <c r="BO50" s="523"/>
      <c r="BP50" s="524"/>
    </row>
    <row r="51" spans="1:68">
      <c r="A51" s="772">
        <v>9</v>
      </c>
      <c r="B51" s="744" t="s">
        <v>557</v>
      </c>
      <c r="C51" s="163" t="s">
        <v>532</v>
      </c>
      <c r="D51" s="702" t="s">
        <v>523</v>
      </c>
      <c r="E51" s="575"/>
      <c r="F51" s="574"/>
      <c r="G51" s="574"/>
      <c r="H51" s="574"/>
      <c r="I51" s="574"/>
      <c r="J51" s="574"/>
      <c r="K51" s="574"/>
      <c r="L51" s="576"/>
      <c r="M51" s="756"/>
      <c r="N51" s="574"/>
      <c r="O51" s="574"/>
      <c r="P51" s="574"/>
      <c r="Q51" s="574"/>
      <c r="R51" s="574"/>
      <c r="S51" s="574"/>
      <c r="T51" s="576"/>
      <c r="U51" s="575"/>
      <c r="V51" s="574"/>
      <c r="W51" s="574"/>
      <c r="X51" s="574"/>
      <c r="Y51" s="574"/>
      <c r="Z51" s="574"/>
      <c r="AA51" s="574"/>
      <c r="AB51" s="1040"/>
      <c r="AC51" s="756"/>
      <c r="AD51" s="523"/>
      <c r="AE51" s="523"/>
      <c r="AF51" s="523"/>
      <c r="AG51" s="523"/>
      <c r="AH51" s="523"/>
      <c r="AI51" s="523"/>
      <c r="AJ51" s="524"/>
      <c r="AK51" s="836"/>
      <c r="AL51" s="523"/>
      <c r="AM51" s="523"/>
      <c r="AN51" s="523"/>
      <c r="AO51" s="523"/>
      <c r="AP51" s="523"/>
      <c r="AQ51" s="523"/>
      <c r="AR51" s="523"/>
      <c r="AS51" s="834"/>
      <c r="AT51" s="523"/>
      <c r="AU51" s="523"/>
      <c r="AV51" s="523"/>
      <c r="AW51" s="523"/>
      <c r="AX51" s="523"/>
      <c r="AY51" s="523"/>
      <c r="AZ51" s="524"/>
      <c r="BA51" s="834"/>
      <c r="BB51" s="523"/>
      <c r="BC51" s="523"/>
      <c r="BD51" s="523"/>
      <c r="BE51" s="523"/>
      <c r="BF51" s="523"/>
      <c r="BG51" s="523"/>
      <c r="BH51" s="524"/>
      <c r="BI51" s="834"/>
      <c r="BJ51" s="523"/>
      <c r="BK51" s="523"/>
      <c r="BL51" s="523"/>
      <c r="BM51" s="523"/>
      <c r="BN51" s="523"/>
      <c r="BO51" s="523"/>
      <c r="BP51" s="524"/>
    </row>
    <row r="52" spans="1:68">
      <c r="A52" s="772">
        <v>10</v>
      </c>
      <c r="B52" s="744" t="s">
        <v>557</v>
      </c>
      <c r="C52" s="163" t="s">
        <v>533</v>
      </c>
      <c r="D52" s="702" t="s">
        <v>523</v>
      </c>
      <c r="E52" s="575"/>
      <c r="F52" s="574"/>
      <c r="G52" s="574"/>
      <c r="H52" s="574"/>
      <c r="I52" s="574"/>
      <c r="J52" s="574"/>
      <c r="K52" s="574"/>
      <c r="L52" s="576"/>
      <c r="M52" s="756"/>
      <c r="N52" s="574"/>
      <c r="O52" s="574"/>
      <c r="P52" s="574"/>
      <c r="Q52" s="574"/>
      <c r="R52" s="574"/>
      <c r="S52" s="574"/>
      <c r="T52" s="576"/>
      <c r="U52" s="575"/>
      <c r="V52" s="574"/>
      <c r="W52" s="574"/>
      <c r="X52" s="574"/>
      <c r="Y52" s="574"/>
      <c r="Z52" s="574"/>
      <c r="AA52" s="574"/>
      <c r="AB52" s="1040"/>
      <c r="AC52" s="756"/>
      <c r="AD52" s="523"/>
      <c r="AE52" s="523"/>
      <c r="AF52" s="523"/>
      <c r="AG52" s="523"/>
      <c r="AH52" s="523"/>
      <c r="AI52" s="523"/>
      <c r="AJ52" s="524"/>
      <c r="AK52" s="836"/>
      <c r="AL52" s="523"/>
      <c r="AM52" s="523"/>
      <c r="AN52" s="523"/>
      <c r="AO52" s="523"/>
      <c r="AP52" s="523"/>
      <c r="AQ52" s="523"/>
      <c r="AR52" s="523"/>
      <c r="AS52" s="834"/>
      <c r="AT52" s="523"/>
      <c r="AU52" s="523"/>
      <c r="AV52" s="523"/>
      <c r="AW52" s="523"/>
      <c r="AX52" s="523"/>
      <c r="AY52" s="523"/>
      <c r="AZ52" s="524"/>
      <c r="BA52" s="834"/>
      <c r="BB52" s="523"/>
      <c r="BC52" s="523"/>
      <c r="BD52" s="523"/>
      <c r="BE52" s="523"/>
      <c r="BF52" s="523"/>
      <c r="BG52" s="523"/>
      <c r="BH52" s="524"/>
      <c r="BI52" s="834"/>
      <c r="BJ52" s="523"/>
      <c r="BK52" s="523"/>
      <c r="BL52" s="523"/>
      <c r="BM52" s="523"/>
      <c r="BN52" s="523"/>
      <c r="BO52" s="523"/>
      <c r="BP52" s="524"/>
    </row>
    <row r="53" spans="1:68">
      <c r="A53" s="772">
        <v>11</v>
      </c>
      <c r="B53" s="744" t="s">
        <v>557</v>
      </c>
      <c r="C53" s="163" t="s">
        <v>534</v>
      </c>
      <c r="D53" s="702" t="s">
        <v>523</v>
      </c>
      <c r="E53" s="575"/>
      <c r="F53" s="574"/>
      <c r="G53" s="574"/>
      <c r="H53" s="574"/>
      <c r="I53" s="574"/>
      <c r="J53" s="574"/>
      <c r="K53" s="574"/>
      <c r="L53" s="576"/>
      <c r="M53" s="756"/>
      <c r="N53" s="574"/>
      <c r="O53" s="574"/>
      <c r="P53" s="574"/>
      <c r="Q53" s="574"/>
      <c r="R53" s="574"/>
      <c r="S53" s="574"/>
      <c r="T53" s="576"/>
      <c r="U53" s="575"/>
      <c r="V53" s="574"/>
      <c r="W53" s="574"/>
      <c r="X53" s="574"/>
      <c r="Y53" s="574"/>
      <c r="Z53" s="574"/>
      <c r="AA53" s="574"/>
      <c r="AB53" s="1040"/>
      <c r="AC53" s="756"/>
      <c r="AD53" s="523"/>
      <c r="AE53" s="523"/>
      <c r="AF53" s="523"/>
      <c r="AG53" s="523"/>
      <c r="AH53" s="523"/>
      <c r="AI53" s="523"/>
      <c r="AJ53" s="524"/>
      <c r="AK53" s="836"/>
      <c r="AL53" s="523"/>
      <c r="AM53" s="523"/>
      <c r="AN53" s="523"/>
      <c r="AO53" s="523"/>
      <c r="AP53" s="523"/>
      <c r="AQ53" s="523"/>
      <c r="AR53" s="523"/>
      <c r="AS53" s="834"/>
      <c r="AT53" s="523"/>
      <c r="AU53" s="523"/>
      <c r="AV53" s="523"/>
      <c r="AW53" s="523"/>
      <c r="AX53" s="523"/>
      <c r="AY53" s="523"/>
      <c r="AZ53" s="524"/>
      <c r="BA53" s="834"/>
      <c r="BB53" s="523"/>
      <c r="BC53" s="523"/>
      <c r="BD53" s="523"/>
      <c r="BE53" s="523"/>
      <c r="BF53" s="523"/>
      <c r="BG53" s="523"/>
      <c r="BH53" s="524"/>
      <c r="BI53" s="834"/>
      <c r="BJ53" s="523"/>
      <c r="BK53" s="523"/>
      <c r="BL53" s="523"/>
      <c r="BM53" s="523"/>
      <c r="BN53" s="523"/>
      <c r="BO53" s="523"/>
      <c r="BP53" s="524"/>
    </row>
    <row r="54" spans="1:68">
      <c r="A54" s="772">
        <v>12</v>
      </c>
      <c r="B54" s="744" t="s">
        <v>557</v>
      </c>
      <c r="C54" s="163" t="s">
        <v>535</v>
      </c>
      <c r="D54" s="702" t="s">
        <v>523</v>
      </c>
      <c r="E54" s="575"/>
      <c r="F54" s="574"/>
      <c r="G54" s="574"/>
      <c r="H54" s="574"/>
      <c r="I54" s="574"/>
      <c r="J54" s="574"/>
      <c r="K54" s="574"/>
      <c r="L54" s="576"/>
      <c r="M54" s="756"/>
      <c r="N54" s="574"/>
      <c r="O54" s="574"/>
      <c r="P54" s="574"/>
      <c r="Q54" s="574"/>
      <c r="R54" s="574"/>
      <c r="S54" s="574"/>
      <c r="T54" s="576"/>
      <c r="U54" s="575"/>
      <c r="V54" s="574"/>
      <c r="W54" s="574"/>
      <c r="X54" s="574"/>
      <c r="Y54" s="574"/>
      <c r="Z54" s="574"/>
      <c r="AA54" s="574"/>
      <c r="AB54" s="1040"/>
      <c r="AC54" s="756"/>
      <c r="AD54" s="523"/>
      <c r="AE54" s="523"/>
      <c r="AF54" s="523"/>
      <c r="AG54" s="523"/>
      <c r="AH54" s="523"/>
      <c r="AI54" s="523"/>
      <c r="AJ54" s="524"/>
      <c r="AK54" s="836"/>
      <c r="AL54" s="523"/>
      <c r="AM54" s="523"/>
      <c r="AN54" s="523"/>
      <c r="AO54" s="523"/>
      <c r="AP54" s="523"/>
      <c r="AQ54" s="523"/>
      <c r="AR54" s="523"/>
      <c r="AS54" s="834"/>
      <c r="AT54" s="523"/>
      <c r="AU54" s="523"/>
      <c r="AV54" s="523"/>
      <c r="AW54" s="523"/>
      <c r="AX54" s="523"/>
      <c r="AY54" s="523"/>
      <c r="AZ54" s="524"/>
      <c r="BA54" s="834"/>
      <c r="BB54" s="523"/>
      <c r="BC54" s="523"/>
      <c r="BD54" s="523"/>
      <c r="BE54" s="523"/>
      <c r="BF54" s="523"/>
      <c r="BG54" s="523"/>
      <c r="BH54" s="524"/>
      <c r="BI54" s="834"/>
      <c r="BJ54" s="523"/>
      <c r="BK54" s="523"/>
      <c r="BL54" s="523"/>
      <c r="BM54" s="523"/>
      <c r="BN54" s="523"/>
      <c r="BO54" s="523"/>
      <c r="BP54" s="524"/>
    </row>
    <row r="55" spans="1:68">
      <c r="A55" s="772">
        <v>13</v>
      </c>
      <c r="B55" s="744" t="s">
        <v>557</v>
      </c>
      <c r="C55" s="163" t="s">
        <v>536</v>
      </c>
      <c r="D55" s="702" t="s">
        <v>523</v>
      </c>
      <c r="E55" s="575"/>
      <c r="F55" s="574"/>
      <c r="G55" s="574"/>
      <c r="H55" s="574"/>
      <c r="I55" s="574"/>
      <c r="J55" s="574"/>
      <c r="K55" s="574"/>
      <c r="L55" s="576"/>
      <c r="M55" s="756"/>
      <c r="N55" s="574"/>
      <c r="O55" s="574"/>
      <c r="P55" s="574"/>
      <c r="Q55" s="574"/>
      <c r="R55" s="574"/>
      <c r="S55" s="574"/>
      <c r="T55" s="576"/>
      <c r="U55" s="575"/>
      <c r="V55" s="574"/>
      <c r="W55" s="574"/>
      <c r="X55" s="574"/>
      <c r="Y55" s="574"/>
      <c r="Z55" s="574"/>
      <c r="AA55" s="574"/>
      <c r="AB55" s="1040"/>
      <c r="AC55" s="756"/>
      <c r="AD55" s="523"/>
      <c r="AE55" s="523"/>
      <c r="AF55" s="523"/>
      <c r="AG55" s="523"/>
      <c r="AH55" s="523"/>
      <c r="AI55" s="523"/>
      <c r="AJ55" s="524"/>
      <c r="AK55" s="836"/>
      <c r="AL55" s="523"/>
      <c r="AM55" s="523"/>
      <c r="AN55" s="523"/>
      <c r="AO55" s="523"/>
      <c r="AP55" s="523"/>
      <c r="AQ55" s="523"/>
      <c r="AR55" s="523"/>
      <c r="AS55" s="834"/>
      <c r="AT55" s="523"/>
      <c r="AU55" s="523"/>
      <c r="AV55" s="523"/>
      <c r="AW55" s="523"/>
      <c r="AX55" s="523"/>
      <c r="AY55" s="523"/>
      <c r="AZ55" s="524"/>
      <c r="BA55" s="834"/>
      <c r="BB55" s="523"/>
      <c r="BC55" s="523"/>
      <c r="BD55" s="523"/>
      <c r="BE55" s="523"/>
      <c r="BF55" s="523"/>
      <c r="BG55" s="523"/>
      <c r="BH55" s="524"/>
      <c r="BI55" s="834"/>
      <c r="BJ55" s="523"/>
      <c r="BK55" s="523"/>
      <c r="BL55" s="523"/>
      <c r="BM55" s="523"/>
      <c r="BN55" s="523"/>
      <c r="BO55" s="523"/>
      <c r="BP55" s="524"/>
    </row>
    <row r="56" spans="1:68">
      <c r="A56" s="772">
        <v>14</v>
      </c>
      <c r="B56" s="744" t="s">
        <v>557</v>
      </c>
      <c r="C56" s="163" t="s">
        <v>537</v>
      </c>
      <c r="D56" s="702" t="s">
        <v>523</v>
      </c>
      <c r="E56" s="575"/>
      <c r="F56" s="574"/>
      <c r="G56" s="574"/>
      <c r="H56" s="574"/>
      <c r="I56" s="574"/>
      <c r="J56" s="574"/>
      <c r="K56" s="574"/>
      <c r="L56" s="576"/>
      <c r="M56" s="756"/>
      <c r="N56" s="574"/>
      <c r="O56" s="574"/>
      <c r="P56" s="574"/>
      <c r="Q56" s="574"/>
      <c r="R56" s="574"/>
      <c r="S56" s="574"/>
      <c r="T56" s="576"/>
      <c r="U56" s="575"/>
      <c r="V56" s="574"/>
      <c r="W56" s="574"/>
      <c r="X56" s="574"/>
      <c r="Y56" s="574"/>
      <c r="Z56" s="574"/>
      <c r="AA56" s="574"/>
      <c r="AB56" s="1040"/>
      <c r="AC56" s="756"/>
      <c r="AD56" s="523"/>
      <c r="AE56" s="523"/>
      <c r="AF56" s="523"/>
      <c r="AG56" s="523"/>
      <c r="AH56" s="523"/>
      <c r="AI56" s="523"/>
      <c r="AJ56" s="524"/>
      <c r="AK56" s="836"/>
      <c r="AL56" s="523"/>
      <c r="AM56" s="523"/>
      <c r="AN56" s="523"/>
      <c r="AO56" s="523"/>
      <c r="AP56" s="523"/>
      <c r="AQ56" s="523"/>
      <c r="AR56" s="523"/>
      <c r="AS56" s="834"/>
      <c r="AT56" s="523"/>
      <c r="AU56" s="523"/>
      <c r="AV56" s="523"/>
      <c r="AW56" s="523"/>
      <c r="AX56" s="523"/>
      <c r="AY56" s="523"/>
      <c r="AZ56" s="524"/>
      <c r="BA56" s="834"/>
      <c r="BB56" s="523"/>
      <c r="BC56" s="523"/>
      <c r="BD56" s="523"/>
      <c r="BE56" s="523"/>
      <c r="BF56" s="523"/>
      <c r="BG56" s="523"/>
      <c r="BH56" s="524"/>
      <c r="BI56" s="834"/>
      <c r="BJ56" s="523"/>
      <c r="BK56" s="523"/>
      <c r="BL56" s="523"/>
      <c r="BM56" s="523"/>
      <c r="BN56" s="523"/>
      <c r="BO56" s="523"/>
      <c r="BP56" s="524"/>
    </row>
    <row r="57" spans="1:68">
      <c r="A57" s="772">
        <v>15</v>
      </c>
      <c r="B57" s="744" t="s">
        <v>557</v>
      </c>
      <c r="C57" s="163" t="s">
        <v>538</v>
      </c>
      <c r="D57" s="702" t="s">
        <v>523</v>
      </c>
      <c r="E57" s="575"/>
      <c r="F57" s="574"/>
      <c r="G57" s="574"/>
      <c r="H57" s="574"/>
      <c r="I57" s="574"/>
      <c r="J57" s="574"/>
      <c r="K57" s="574"/>
      <c r="L57" s="576"/>
      <c r="M57" s="756"/>
      <c r="N57" s="574"/>
      <c r="O57" s="574"/>
      <c r="P57" s="574"/>
      <c r="Q57" s="574"/>
      <c r="R57" s="574"/>
      <c r="S57" s="574"/>
      <c r="T57" s="576"/>
      <c r="U57" s="575"/>
      <c r="V57" s="574"/>
      <c r="W57" s="574"/>
      <c r="X57" s="574"/>
      <c r="Y57" s="574"/>
      <c r="Z57" s="574"/>
      <c r="AA57" s="574"/>
      <c r="AB57" s="1040"/>
      <c r="AC57" s="756"/>
      <c r="AD57" s="523"/>
      <c r="AE57" s="523"/>
      <c r="AF57" s="523"/>
      <c r="AG57" s="523"/>
      <c r="AH57" s="523"/>
      <c r="AI57" s="523"/>
      <c r="AJ57" s="524"/>
      <c r="AK57" s="836"/>
      <c r="AL57" s="523"/>
      <c r="AM57" s="523"/>
      <c r="AN57" s="523"/>
      <c r="AO57" s="523"/>
      <c r="AP57" s="523"/>
      <c r="AQ57" s="523"/>
      <c r="AR57" s="523"/>
      <c r="AS57" s="834"/>
      <c r="AT57" s="523"/>
      <c r="AU57" s="523"/>
      <c r="AV57" s="523"/>
      <c r="AW57" s="523"/>
      <c r="AX57" s="523"/>
      <c r="AY57" s="523"/>
      <c r="AZ57" s="524"/>
      <c r="BA57" s="834"/>
      <c r="BB57" s="523"/>
      <c r="BC57" s="523"/>
      <c r="BD57" s="523"/>
      <c r="BE57" s="523"/>
      <c r="BF57" s="523"/>
      <c r="BG57" s="523"/>
      <c r="BH57" s="524"/>
      <c r="BI57" s="834"/>
      <c r="BJ57" s="523"/>
      <c r="BK57" s="523"/>
      <c r="BL57" s="523"/>
      <c r="BM57" s="523"/>
      <c r="BN57" s="523"/>
      <c r="BO57" s="523"/>
      <c r="BP57" s="524"/>
    </row>
    <row r="58" spans="1:68">
      <c r="A58" s="772">
        <v>16</v>
      </c>
      <c r="B58" s="744" t="s">
        <v>557</v>
      </c>
      <c r="C58" s="163" t="s">
        <v>539</v>
      </c>
      <c r="D58" s="702" t="s">
        <v>523</v>
      </c>
      <c r="E58" s="575"/>
      <c r="F58" s="574"/>
      <c r="G58" s="574"/>
      <c r="H58" s="574"/>
      <c r="I58" s="574"/>
      <c r="J58" s="574"/>
      <c r="K58" s="574"/>
      <c r="L58" s="576"/>
      <c r="M58" s="756"/>
      <c r="N58" s="574"/>
      <c r="O58" s="574"/>
      <c r="P58" s="574"/>
      <c r="Q58" s="574"/>
      <c r="R58" s="574"/>
      <c r="S58" s="574"/>
      <c r="T58" s="576"/>
      <c r="U58" s="575"/>
      <c r="V58" s="574"/>
      <c r="W58" s="574"/>
      <c r="X58" s="574"/>
      <c r="Y58" s="574"/>
      <c r="Z58" s="574"/>
      <c r="AA58" s="574"/>
      <c r="AB58" s="1040"/>
      <c r="AC58" s="756"/>
      <c r="AD58" s="523"/>
      <c r="AE58" s="523"/>
      <c r="AF58" s="523"/>
      <c r="AG58" s="523"/>
      <c r="AH58" s="523"/>
      <c r="AI58" s="523"/>
      <c r="AJ58" s="524"/>
      <c r="AK58" s="836"/>
      <c r="AL58" s="523"/>
      <c r="AM58" s="523"/>
      <c r="AN58" s="523"/>
      <c r="AO58" s="523"/>
      <c r="AP58" s="523"/>
      <c r="AQ58" s="523"/>
      <c r="AR58" s="523"/>
      <c r="AS58" s="834"/>
      <c r="AT58" s="523"/>
      <c r="AU58" s="523"/>
      <c r="AV58" s="523"/>
      <c r="AW58" s="523"/>
      <c r="AX58" s="523"/>
      <c r="AY58" s="523"/>
      <c r="AZ58" s="524"/>
      <c r="BA58" s="834"/>
      <c r="BB58" s="523"/>
      <c r="BC58" s="523"/>
      <c r="BD58" s="523"/>
      <c r="BE58" s="523"/>
      <c r="BF58" s="523"/>
      <c r="BG58" s="523"/>
      <c r="BH58" s="524"/>
      <c r="BI58" s="834"/>
      <c r="BJ58" s="523"/>
      <c r="BK58" s="523"/>
      <c r="BL58" s="523"/>
      <c r="BM58" s="523"/>
      <c r="BN58" s="523"/>
      <c r="BO58" s="523"/>
      <c r="BP58" s="524"/>
    </row>
    <row r="59" spans="1:68">
      <c r="A59" s="772">
        <v>17</v>
      </c>
      <c r="B59" s="744" t="s">
        <v>557</v>
      </c>
      <c r="C59" s="163" t="s">
        <v>540</v>
      </c>
      <c r="D59" s="702" t="s">
        <v>523</v>
      </c>
      <c r="E59" s="575"/>
      <c r="F59" s="574"/>
      <c r="G59" s="574"/>
      <c r="H59" s="574"/>
      <c r="I59" s="574"/>
      <c r="J59" s="574"/>
      <c r="K59" s="574"/>
      <c r="L59" s="576"/>
      <c r="M59" s="756"/>
      <c r="N59" s="574"/>
      <c r="O59" s="574"/>
      <c r="P59" s="574"/>
      <c r="Q59" s="574"/>
      <c r="R59" s="574"/>
      <c r="S59" s="574"/>
      <c r="T59" s="576"/>
      <c r="U59" s="575"/>
      <c r="V59" s="574"/>
      <c r="W59" s="574"/>
      <c r="X59" s="574"/>
      <c r="Y59" s="574"/>
      <c r="Z59" s="574"/>
      <c r="AA59" s="574"/>
      <c r="AB59" s="1040"/>
      <c r="AC59" s="756"/>
      <c r="AD59" s="523"/>
      <c r="AE59" s="523"/>
      <c r="AF59" s="523"/>
      <c r="AG59" s="523"/>
      <c r="AH59" s="523"/>
      <c r="AI59" s="523"/>
      <c r="AJ59" s="524"/>
      <c r="AK59" s="836"/>
      <c r="AL59" s="523"/>
      <c r="AM59" s="523"/>
      <c r="AN59" s="523"/>
      <c r="AO59" s="523"/>
      <c r="AP59" s="523"/>
      <c r="AQ59" s="523"/>
      <c r="AR59" s="523"/>
      <c r="AS59" s="834"/>
      <c r="AT59" s="523"/>
      <c r="AU59" s="523"/>
      <c r="AV59" s="523"/>
      <c r="AW59" s="523"/>
      <c r="AX59" s="523"/>
      <c r="AY59" s="523"/>
      <c r="AZ59" s="524"/>
      <c r="BA59" s="834"/>
      <c r="BB59" s="523"/>
      <c r="BC59" s="523"/>
      <c r="BD59" s="523"/>
      <c r="BE59" s="523"/>
      <c r="BF59" s="523"/>
      <c r="BG59" s="523"/>
      <c r="BH59" s="524"/>
      <c r="BI59" s="834"/>
      <c r="BJ59" s="523"/>
      <c r="BK59" s="523"/>
      <c r="BL59" s="523"/>
      <c r="BM59" s="523"/>
      <c r="BN59" s="523"/>
      <c r="BO59" s="523"/>
      <c r="BP59" s="524"/>
    </row>
    <row r="60" spans="1:68">
      <c r="A60" s="772">
        <v>18</v>
      </c>
      <c r="B60" s="744" t="s">
        <v>557</v>
      </c>
      <c r="C60" s="163" t="s">
        <v>541</v>
      </c>
      <c r="D60" s="702" t="s">
        <v>523</v>
      </c>
      <c r="E60" s="575"/>
      <c r="F60" s="574"/>
      <c r="G60" s="574"/>
      <c r="H60" s="574"/>
      <c r="I60" s="574"/>
      <c r="J60" s="574"/>
      <c r="K60" s="574"/>
      <c r="L60" s="576"/>
      <c r="M60" s="756"/>
      <c r="N60" s="574"/>
      <c r="O60" s="574"/>
      <c r="P60" s="574"/>
      <c r="Q60" s="574"/>
      <c r="R60" s="574"/>
      <c r="S60" s="574"/>
      <c r="T60" s="576"/>
      <c r="U60" s="575"/>
      <c r="V60" s="574"/>
      <c r="W60" s="574"/>
      <c r="X60" s="574"/>
      <c r="Y60" s="574"/>
      <c r="Z60" s="574"/>
      <c r="AA60" s="574"/>
      <c r="AB60" s="1040"/>
      <c r="AC60" s="756"/>
      <c r="AD60" s="523"/>
      <c r="AE60" s="523"/>
      <c r="AF60" s="523"/>
      <c r="AG60" s="523"/>
      <c r="AH60" s="523"/>
      <c r="AI60" s="523"/>
      <c r="AJ60" s="524"/>
      <c r="AK60" s="836"/>
      <c r="AL60" s="523"/>
      <c r="AM60" s="523"/>
      <c r="AN60" s="523"/>
      <c r="AO60" s="523"/>
      <c r="AP60" s="523"/>
      <c r="AQ60" s="523"/>
      <c r="AR60" s="523"/>
      <c r="AS60" s="834"/>
      <c r="AT60" s="523"/>
      <c r="AU60" s="523"/>
      <c r="AV60" s="523"/>
      <c r="AW60" s="523"/>
      <c r="AX60" s="523"/>
      <c r="AY60" s="523"/>
      <c r="AZ60" s="524"/>
      <c r="BA60" s="834"/>
      <c r="BB60" s="523"/>
      <c r="BC60" s="523"/>
      <c r="BD60" s="523"/>
      <c r="BE60" s="523"/>
      <c r="BF60" s="523"/>
      <c r="BG60" s="523"/>
      <c r="BH60" s="524"/>
      <c r="BI60" s="834"/>
      <c r="BJ60" s="523"/>
      <c r="BK60" s="523"/>
      <c r="BL60" s="523"/>
      <c r="BM60" s="523"/>
      <c r="BN60" s="523"/>
      <c r="BO60" s="523"/>
      <c r="BP60" s="524"/>
    </row>
    <row r="61" spans="1:68">
      <c r="A61" s="772">
        <v>19</v>
      </c>
      <c r="B61" s="744" t="s">
        <v>557</v>
      </c>
      <c r="C61" s="163" t="s">
        <v>542</v>
      </c>
      <c r="D61" s="702" t="s">
        <v>523</v>
      </c>
      <c r="E61" s="575"/>
      <c r="F61" s="574"/>
      <c r="G61" s="574"/>
      <c r="H61" s="574"/>
      <c r="I61" s="574"/>
      <c r="J61" s="574"/>
      <c r="K61" s="574"/>
      <c r="L61" s="576"/>
      <c r="M61" s="756"/>
      <c r="N61" s="574"/>
      <c r="O61" s="574"/>
      <c r="P61" s="574"/>
      <c r="Q61" s="574"/>
      <c r="R61" s="574"/>
      <c r="S61" s="574"/>
      <c r="T61" s="576"/>
      <c r="U61" s="575"/>
      <c r="V61" s="574"/>
      <c r="W61" s="574"/>
      <c r="X61" s="574"/>
      <c r="Y61" s="574"/>
      <c r="Z61" s="574"/>
      <c r="AA61" s="574"/>
      <c r="AB61" s="1040"/>
      <c r="AC61" s="756"/>
      <c r="AD61" s="523"/>
      <c r="AE61" s="523"/>
      <c r="AF61" s="523"/>
      <c r="AG61" s="523"/>
      <c r="AH61" s="523"/>
      <c r="AI61" s="523"/>
      <c r="AJ61" s="524"/>
      <c r="AK61" s="836"/>
      <c r="AL61" s="523"/>
      <c r="AM61" s="523"/>
      <c r="AN61" s="523"/>
      <c r="AO61" s="523"/>
      <c r="AP61" s="523"/>
      <c r="AQ61" s="523"/>
      <c r="AR61" s="523"/>
      <c r="AS61" s="834"/>
      <c r="AT61" s="523"/>
      <c r="AU61" s="523"/>
      <c r="AV61" s="523"/>
      <c r="AW61" s="523"/>
      <c r="AX61" s="523"/>
      <c r="AY61" s="523"/>
      <c r="AZ61" s="524"/>
      <c r="BA61" s="834"/>
      <c r="BB61" s="523"/>
      <c r="BC61" s="523"/>
      <c r="BD61" s="523"/>
      <c r="BE61" s="523"/>
      <c r="BF61" s="523"/>
      <c r="BG61" s="523"/>
      <c r="BH61" s="524"/>
      <c r="BI61" s="834"/>
      <c r="BJ61" s="523"/>
      <c r="BK61" s="523"/>
      <c r="BL61" s="523"/>
      <c r="BM61" s="523"/>
      <c r="BN61" s="523"/>
      <c r="BO61" s="523"/>
      <c r="BP61" s="524"/>
    </row>
    <row r="62" spans="1:68">
      <c r="A62" s="772">
        <v>20</v>
      </c>
      <c r="B62" s="744" t="s">
        <v>557</v>
      </c>
      <c r="C62" s="163" t="s">
        <v>543</v>
      </c>
      <c r="D62" s="702" t="s">
        <v>523</v>
      </c>
      <c r="E62" s="575"/>
      <c r="F62" s="574"/>
      <c r="G62" s="574"/>
      <c r="H62" s="574"/>
      <c r="I62" s="574"/>
      <c r="J62" s="574"/>
      <c r="K62" s="574"/>
      <c r="L62" s="576"/>
      <c r="M62" s="756"/>
      <c r="N62" s="574"/>
      <c r="O62" s="574"/>
      <c r="P62" s="574"/>
      <c r="Q62" s="574"/>
      <c r="R62" s="574"/>
      <c r="S62" s="574"/>
      <c r="T62" s="576"/>
      <c r="U62" s="575"/>
      <c r="V62" s="574"/>
      <c r="W62" s="574"/>
      <c r="X62" s="574"/>
      <c r="Y62" s="574"/>
      <c r="Z62" s="574"/>
      <c r="AA62" s="574"/>
      <c r="AB62" s="1040"/>
      <c r="AC62" s="756"/>
      <c r="AD62" s="523"/>
      <c r="AE62" s="523"/>
      <c r="AF62" s="523"/>
      <c r="AG62" s="523"/>
      <c r="AH62" s="523"/>
      <c r="AI62" s="523"/>
      <c r="AJ62" s="524"/>
      <c r="AK62" s="836"/>
      <c r="AL62" s="523"/>
      <c r="AM62" s="523"/>
      <c r="AN62" s="523"/>
      <c r="AO62" s="523"/>
      <c r="AP62" s="523"/>
      <c r="AQ62" s="523"/>
      <c r="AR62" s="523"/>
      <c r="AS62" s="834"/>
      <c r="AT62" s="523"/>
      <c r="AU62" s="523"/>
      <c r="AV62" s="523"/>
      <c r="AW62" s="523"/>
      <c r="AX62" s="523"/>
      <c r="AY62" s="523"/>
      <c r="AZ62" s="524"/>
      <c r="BA62" s="834"/>
      <c r="BB62" s="523"/>
      <c r="BC62" s="523"/>
      <c r="BD62" s="523"/>
      <c r="BE62" s="523"/>
      <c r="BF62" s="523"/>
      <c r="BG62" s="523"/>
      <c r="BH62" s="524"/>
      <c r="BI62" s="834"/>
      <c r="BJ62" s="523"/>
      <c r="BK62" s="523"/>
      <c r="BL62" s="523"/>
      <c r="BM62" s="523"/>
      <c r="BN62" s="523"/>
      <c r="BO62" s="523"/>
      <c r="BP62" s="524"/>
    </row>
    <row r="63" spans="1:68">
      <c r="A63" s="772">
        <v>21</v>
      </c>
      <c r="B63" s="744" t="s">
        <v>557</v>
      </c>
      <c r="C63" s="163" t="s">
        <v>544</v>
      </c>
      <c r="D63" s="702" t="s">
        <v>523</v>
      </c>
      <c r="E63" s="575"/>
      <c r="F63" s="574"/>
      <c r="G63" s="574"/>
      <c r="H63" s="574"/>
      <c r="I63" s="574"/>
      <c r="J63" s="574"/>
      <c r="K63" s="574"/>
      <c r="L63" s="576"/>
      <c r="M63" s="756"/>
      <c r="N63" s="574"/>
      <c r="O63" s="574"/>
      <c r="P63" s="574"/>
      <c r="Q63" s="574"/>
      <c r="R63" s="574"/>
      <c r="S63" s="574"/>
      <c r="T63" s="576"/>
      <c r="U63" s="575"/>
      <c r="V63" s="574"/>
      <c r="W63" s="574"/>
      <c r="X63" s="574"/>
      <c r="Y63" s="574"/>
      <c r="Z63" s="574"/>
      <c r="AA63" s="574"/>
      <c r="AB63" s="1040"/>
      <c r="AC63" s="756"/>
      <c r="AD63" s="523"/>
      <c r="AE63" s="523"/>
      <c r="AF63" s="523"/>
      <c r="AG63" s="523"/>
      <c r="AH63" s="523"/>
      <c r="AI63" s="523"/>
      <c r="AJ63" s="524"/>
      <c r="AK63" s="836"/>
      <c r="AL63" s="523"/>
      <c r="AM63" s="523"/>
      <c r="AN63" s="523"/>
      <c r="AO63" s="523"/>
      <c r="AP63" s="523"/>
      <c r="AQ63" s="523"/>
      <c r="AR63" s="523"/>
      <c r="AS63" s="834"/>
      <c r="AT63" s="523"/>
      <c r="AU63" s="523"/>
      <c r="AV63" s="523"/>
      <c r="AW63" s="523"/>
      <c r="AX63" s="523"/>
      <c r="AY63" s="523"/>
      <c r="AZ63" s="524"/>
      <c r="BA63" s="834"/>
      <c r="BB63" s="523"/>
      <c r="BC63" s="523"/>
      <c r="BD63" s="523"/>
      <c r="BE63" s="523"/>
      <c r="BF63" s="523"/>
      <c r="BG63" s="523"/>
      <c r="BH63" s="524"/>
      <c r="BI63" s="834"/>
      <c r="BJ63" s="523"/>
      <c r="BK63" s="523"/>
      <c r="BL63" s="523"/>
      <c r="BM63" s="523"/>
      <c r="BN63" s="523"/>
      <c r="BO63" s="523"/>
      <c r="BP63" s="524"/>
    </row>
    <row r="64" spans="1:68">
      <c r="A64" s="772">
        <v>22</v>
      </c>
      <c r="B64" s="744" t="s">
        <v>557</v>
      </c>
      <c r="C64" s="163" t="s">
        <v>545</v>
      </c>
      <c r="D64" s="702" t="s">
        <v>523</v>
      </c>
      <c r="E64" s="575"/>
      <c r="F64" s="574"/>
      <c r="G64" s="574"/>
      <c r="H64" s="574"/>
      <c r="I64" s="574"/>
      <c r="J64" s="574"/>
      <c r="K64" s="574"/>
      <c r="L64" s="576"/>
      <c r="M64" s="756"/>
      <c r="N64" s="574"/>
      <c r="O64" s="574"/>
      <c r="P64" s="574"/>
      <c r="Q64" s="574"/>
      <c r="R64" s="574"/>
      <c r="S64" s="574"/>
      <c r="T64" s="576"/>
      <c r="U64" s="575"/>
      <c r="V64" s="574"/>
      <c r="W64" s="574"/>
      <c r="X64" s="574"/>
      <c r="Y64" s="574"/>
      <c r="Z64" s="574"/>
      <c r="AA64" s="574"/>
      <c r="AB64" s="1040"/>
      <c r="AC64" s="756"/>
      <c r="AD64" s="523"/>
      <c r="AE64" s="523"/>
      <c r="AF64" s="523"/>
      <c r="AG64" s="523"/>
      <c r="AH64" s="523"/>
      <c r="AI64" s="523"/>
      <c r="AJ64" s="524"/>
      <c r="AK64" s="836"/>
      <c r="AL64" s="523"/>
      <c r="AM64" s="523"/>
      <c r="AN64" s="523"/>
      <c r="AO64" s="523"/>
      <c r="AP64" s="523"/>
      <c r="AQ64" s="523"/>
      <c r="AR64" s="523"/>
      <c r="AS64" s="834"/>
      <c r="AT64" s="523"/>
      <c r="AU64" s="523"/>
      <c r="AV64" s="523"/>
      <c r="AW64" s="523"/>
      <c r="AX64" s="523"/>
      <c r="AY64" s="523"/>
      <c r="AZ64" s="524"/>
      <c r="BA64" s="834"/>
      <c r="BB64" s="523"/>
      <c r="BC64" s="523"/>
      <c r="BD64" s="523"/>
      <c r="BE64" s="523"/>
      <c r="BF64" s="523"/>
      <c r="BG64" s="523"/>
      <c r="BH64" s="524"/>
      <c r="BI64" s="834"/>
      <c r="BJ64" s="523"/>
      <c r="BK64" s="523"/>
      <c r="BL64" s="523"/>
      <c r="BM64" s="523"/>
      <c r="BN64" s="523"/>
      <c r="BO64" s="523"/>
      <c r="BP64" s="524"/>
    </row>
    <row r="65" spans="1:68">
      <c r="A65" s="772">
        <v>23</v>
      </c>
      <c r="B65" s="744" t="s">
        <v>557</v>
      </c>
      <c r="C65" s="163" t="s">
        <v>546</v>
      </c>
      <c r="D65" s="702" t="s">
        <v>523</v>
      </c>
      <c r="E65" s="575"/>
      <c r="F65" s="574"/>
      <c r="G65" s="574"/>
      <c r="H65" s="574"/>
      <c r="I65" s="574"/>
      <c r="J65" s="574"/>
      <c r="K65" s="574"/>
      <c r="L65" s="576"/>
      <c r="M65" s="756"/>
      <c r="N65" s="574"/>
      <c r="O65" s="574"/>
      <c r="P65" s="574"/>
      <c r="Q65" s="574"/>
      <c r="R65" s="574"/>
      <c r="S65" s="574"/>
      <c r="T65" s="576"/>
      <c r="U65" s="575"/>
      <c r="V65" s="574"/>
      <c r="W65" s="574"/>
      <c r="X65" s="574"/>
      <c r="Y65" s="574"/>
      <c r="Z65" s="574"/>
      <c r="AA65" s="574"/>
      <c r="AB65" s="1040"/>
      <c r="AC65" s="756"/>
      <c r="AD65" s="523"/>
      <c r="AE65" s="523"/>
      <c r="AF65" s="523"/>
      <c r="AG65" s="523"/>
      <c r="AH65" s="523"/>
      <c r="AI65" s="523"/>
      <c r="AJ65" s="524"/>
      <c r="AK65" s="836"/>
      <c r="AL65" s="523"/>
      <c r="AM65" s="523"/>
      <c r="AN65" s="523"/>
      <c r="AO65" s="523"/>
      <c r="AP65" s="523"/>
      <c r="AQ65" s="523"/>
      <c r="AR65" s="523"/>
      <c r="AS65" s="834"/>
      <c r="AT65" s="523"/>
      <c r="AU65" s="523"/>
      <c r="AV65" s="523"/>
      <c r="AW65" s="523"/>
      <c r="AX65" s="523"/>
      <c r="AY65" s="523"/>
      <c r="AZ65" s="524"/>
      <c r="BA65" s="834"/>
      <c r="BB65" s="523"/>
      <c r="BC65" s="523"/>
      <c r="BD65" s="523"/>
      <c r="BE65" s="523"/>
      <c r="BF65" s="523"/>
      <c r="BG65" s="523"/>
      <c r="BH65" s="524"/>
      <c r="BI65" s="834"/>
      <c r="BJ65" s="523"/>
      <c r="BK65" s="523"/>
      <c r="BL65" s="523"/>
      <c r="BM65" s="523"/>
      <c r="BN65" s="523"/>
      <c r="BO65" s="523"/>
      <c r="BP65" s="524"/>
    </row>
    <row r="66" spans="1:68">
      <c r="A66" s="772">
        <v>24</v>
      </c>
      <c r="B66" s="744" t="s">
        <v>557</v>
      </c>
      <c r="C66" s="163" t="s">
        <v>547</v>
      </c>
      <c r="D66" s="702" t="s">
        <v>523</v>
      </c>
      <c r="E66" s="575"/>
      <c r="F66" s="574"/>
      <c r="G66" s="574"/>
      <c r="H66" s="574"/>
      <c r="I66" s="574"/>
      <c r="J66" s="574"/>
      <c r="K66" s="574"/>
      <c r="L66" s="576"/>
      <c r="M66" s="756"/>
      <c r="N66" s="574"/>
      <c r="O66" s="574"/>
      <c r="P66" s="574"/>
      <c r="Q66" s="574"/>
      <c r="R66" s="574"/>
      <c r="S66" s="574"/>
      <c r="T66" s="576"/>
      <c r="U66" s="575"/>
      <c r="V66" s="574"/>
      <c r="W66" s="574"/>
      <c r="X66" s="574"/>
      <c r="Y66" s="574"/>
      <c r="Z66" s="574"/>
      <c r="AA66" s="574"/>
      <c r="AB66" s="1040"/>
      <c r="AC66" s="756"/>
      <c r="AD66" s="523"/>
      <c r="AE66" s="523"/>
      <c r="AF66" s="523"/>
      <c r="AG66" s="523"/>
      <c r="AH66" s="523"/>
      <c r="AI66" s="523"/>
      <c r="AJ66" s="524"/>
      <c r="AK66" s="836"/>
      <c r="AL66" s="523"/>
      <c r="AM66" s="523"/>
      <c r="AN66" s="523"/>
      <c r="AO66" s="523"/>
      <c r="AP66" s="523"/>
      <c r="AQ66" s="523"/>
      <c r="AR66" s="523"/>
      <c r="AS66" s="834"/>
      <c r="AT66" s="523"/>
      <c r="AU66" s="523"/>
      <c r="AV66" s="523"/>
      <c r="AW66" s="523"/>
      <c r="AX66" s="523"/>
      <c r="AY66" s="523"/>
      <c r="AZ66" s="524"/>
      <c r="BA66" s="834"/>
      <c r="BB66" s="523"/>
      <c r="BC66" s="523"/>
      <c r="BD66" s="523"/>
      <c r="BE66" s="523"/>
      <c r="BF66" s="523"/>
      <c r="BG66" s="523"/>
      <c r="BH66" s="524"/>
      <c r="BI66" s="834"/>
      <c r="BJ66" s="523"/>
      <c r="BK66" s="523"/>
      <c r="BL66" s="523"/>
      <c r="BM66" s="523"/>
      <c r="BN66" s="523"/>
      <c r="BO66" s="523"/>
      <c r="BP66" s="524"/>
    </row>
    <row r="67" spans="1:68">
      <c r="A67" s="772">
        <v>25</v>
      </c>
      <c r="B67" s="744" t="s">
        <v>557</v>
      </c>
      <c r="C67" s="163" t="s">
        <v>548</v>
      </c>
      <c r="D67" s="702" t="s">
        <v>523</v>
      </c>
      <c r="E67" s="575"/>
      <c r="F67" s="574"/>
      <c r="G67" s="574"/>
      <c r="H67" s="574"/>
      <c r="I67" s="574"/>
      <c r="J67" s="574"/>
      <c r="K67" s="574"/>
      <c r="L67" s="576"/>
      <c r="M67" s="756"/>
      <c r="N67" s="574"/>
      <c r="O67" s="574"/>
      <c r="P67" s="574"/>
      <c r="Q67" s="574"/>
      <c r="R67" s="574"/>
      <c r="S67" s="574"/>
      <c r="T67" s="576"/>
      <c r="U67" s="575"/>
      <c r="V67" s="574"/>
      <c r="W67" s="574"/>
      <c r="X67" s="574"/>
      <c r="Y67" s="574"/>
      <c r="Z67" s="574"/>
      <c r="AA67" s="574"/>
      <c r="AB67" s="1040"/>
      <c r="AC67" s="756"/>
      <c r="AD67" s="523"/>
      <c r="AE67" s="523"/>
      <c r="AF67" s="523"/>
      <c r="AG67" s="523"/>
      <c r="AH67" s="523"/>
      <c r="AI67" s="523"/>
      <c r="AJ67" s="524"/>
      <c r="AK67" s="836"/>
      <c r="AL67" s="523"/>
      <c r="AM67" s="523"/>
      <c r="AN67" s="523"/>
      <c r="AO67" s="523"/>
      <c r="AP67" s="523"/>
      <c r="AQ67" s="523"/>
      <c r="AR67" s="523"/>
      <c r="AS67" s="834"/>
      <c r="AT67" s="523"/>
      <c r="AU67" s="523"/>
      <c r="AV67" s="523"/>
      <c r="AW67" s="523"/>
      <c r="AX67" s="523"/>
      <c r="AY67" s="523"/>
      <c r="AZ67" s="524"/>
      <c r="BA67" s="834"/>
      <c r="BB67" s="523"/>
      <c r="BC67" s="523"/>
      <c r="BD67" s="523"/>
      <c r="BE67" s="523"/>
      <c r="BF67" s="523"/>
      <c r="BG67" s="523"/>
      <c r="BH67" s="524"/>
      <c r="BI67" s="834"/>
      <c r="BJ67" s="523"/>
      <c r="BK67" s="523"/>
      <c r="BL67" s="523"/>
      <c r="BM67" s="523"/>
      <c r="BN67" s="523"/>
      <c r="BO67" s="523"/>
      <c r="BP67" s="524"/>
    </row>
    <row r="68" spans="1:68">
      <c r="A68" s="772">
        <v>26</v>
      </c>
      <c r="B68" s="744" t="s">
        <v>557</v>
      </c>
      <c r="C68" s="163" t="s">
        <v>549</v>
      </c>
      <c r="D68" s="702" t="s">
        <v>523</v>
      </c>
      <c r="E68" s="575"/>
      <c r="F68" s="574"/>
      <c r="G68" s="574"/>
      <c r="H68" s="574"/>
      <c r="I68" s="574"/>
      <c r="J68" s="574"/>
      <c r="K68" s="574"/>
      <c r="L68" s="576"/>
      <c r="M68" s="756"/>
      <c r="N68" s="574"/>
      <c r="O68" s="574"/>
      <c r="P68" s="574"/>
      <c r="Q68" s="574"/>
      <c r="R68" s="574"/>
      <c r="S68" s="574"/>
      <c r="T68" s="576"/>
      <c r="U68" s="575"/>
      <c r="V68" s="574"/>
      <c r="W68" s="574"/>
      <c r="X68" s="574"/>
      <c r="Y68" s="574"/>
      <c r="Z68" s="574"/>
      <c r="AA68" s="574"/>
      <c r="AB68" s="1040"/>
      <c r="AC68" s="756"/>
      <c r="AD68" s="523"/>
      <c r="AE68" s="523"/>
      <c r="AF68" s="523"/>
      <c r="AG68" s="523"/>
      <c r="AH68" s="523"/>
      <c r="AI68" s="523"/>
      <c r="AJ68" s="524"/>
      <c r="AK68" s="836"/>
      <c r="AL68" s="523"/>
      <c r="AM68" s="523"/>
      <c r="AN68" s="523"/>
      <c r="AO68" s="523"/>
      <c r="AP68" s="523"/>
      <c r="AQ68" s="523"/>
      <c r="AR68" s="523"/>
      <c r="AS68" s="834"/>
      <c r="AT68" s="523"/>
      <c r="AU68" s="523"/>
      <c r="AV68" s="523"/>
      <c r="AW68" s="523"/>
      <c r="AX68" s="523"/>
      <c r="AY68" s="523"/>
      <c r="AZ68" s="524"/>
      <c r="BA68" s="834"/>
      <c r="BB68" s="523"/>
      <c r="BC68" s="523"/>
      <c r="BD68" s="523"/>
      <c r="BE68" s="523"/>
      <c r="BF68" s="523"/>
      <c r="BG68" s="523"/>
      <c r="BH68" s="524"/>
      <c r="BI68" s="834"/>
      <c r="BJ68" s="523"/>
      <c r="BK68" s="523"/>
      <c r="BL68" s="523"/>
      <c r="BM68" s="523"/>
      <c r="BN68" s="523"/>
      <c r="BO68" s="523"/>
      <c r="BP68" s="524"/>
    </row>
    <row r="69" spans="1:68">
      <c r="A69" s="772">
        <v>27</v>
      </c>
      <c r="B69" s="744" t="s">
        <v>557</v>
      </c>
      <c r="D69" s="702" t="s">
        <v>523</v>
      </c>
      <c r="E69" s="575"/>
      <c r="F69" s="574"/>
      <c r="G69" s="574"/>
      <c r="H69" s="574"/>
      <c r="I69" s="574"/>
      <c r="J69" s="574"/>
      <c r="K69" s="574"/>
      <c r="L69" s="576"/>
      <c r="M69" s="756"/>
      <c r="N69" s="574"/>
      <c r="O69" s="574"/>
      <c r="P69" s="574"/>
      <c r="Q69" s="574"/>
      <c r="R69" s="574"/>
      <c r="S69" s="574"/>
      <c r="T69" s="576"/>
      <c r="U69" s="575"/>
      <c r="V69" s="574"/>
      <c r="W69" s="574"/>
      <c r="X69" s="574"/>
      <c r="Y69" s="574"/>
      <c r="Z69" s="574"/>
      <c r="AA69" s="574"/>
      <c r="AB69" s="1040"/>
      <c r="AC69" s="756"/>
      <c r="AD69" s="523"/>
      <c r="AE69" s="523"/>
      <c r="AF69" s="523"/>
      <c r="AG69" s="523"/>
      <c r="AH69" s="523"/>
      <c r="AI69" s="523"/>
      <c r="AJ69" s="524"/>
      <c r="AK69" s="836"/>
      <c r="AL69" s="523"/>
      <c r="AM69" s="523"/>
      <c r="AN69" s="523"/>
      <c r="AO69" s="523"/>
      <c r="AP69" s="523"/>
      <c r="AQ69" s="523"/>
      <c r="AR69" s="523"/>
      <c r="AS69" s="834"/>
      <c r="AT69" s="523"/>
      <c r="AU69" s="523"/>
      <c r="AV69" s="523"/>
      <c r="AW69" s="523"/>
      <c r="AX69" s="523"/>
      <c r="AY69" s="523"/>
      <c r="AZ69" s="524"/>
      <c r="BA69" s="834"/>
      <c r="BB69" s="523"/>
      <c r="BC69" s="523"/>
      <c r="BD69" s="523"/>
      <c r="BE69" s="523"/>
      <c r="BF69" s="523"/>
      <c r="BG69" s="523"/>
      <c r="BH69" s="524"/>
      <c r="BI69" s="834"/>
      <c r="BJ69" s="523"/>
      <c r="BK69" s="523"/>
      <c r="BL69" s="523"/>
      <c r="BM69" s="523"/>
      <c r="BN69" s="523"/>
      <c r="BO69" s="523"/>
      <c r="BP69" s="524"/>
    </row>
    <row r="70" spans="1:68">
      <c r="A70" s="772">
        <v>28</v>
      </c>
      <c r="B70" s="744" t="s">
        <v>557</v>
      </c>
      <c r="C70" s="163" t="s">
        <v>551</v>
      </c>
      <c r="D70" s="702" t="s">
        <v>523</v>
      </c>
      <c r="E70" s="575"/>
      <c r="F70" s="574"/>
      <c r="G70" s="574"/>
      <c r="H70" s="574"/>
      <c r="I70" s="574"/>
      <c r="J70" s="574"/>
      <c r="K70" s="574"/>
      <c r="L70" s="576"/>
      <c r="M70" s="756"/>
      <c r="N70" s="574"/>
      <c r="O70" s="574"/>
      <c r="P70" s="574"/>
      <c r="Q70" s="574"/>
      <c r="R70" s="574"/>
      <c r="S70" s="574"/>
      <c r="T70" s="576"/>
      <c r="U70" s="575"/>
      <c r="V70" s="574"/>
      <c r="W70" s="574"/>
      <c r="X70" s="574"/>
      <c r="Y70" s="574"/>
      <c r="Z70" s="574"/>
      <c r="AA70" s="574"/>
      <c r="AB70" s="1040"/>
      <c r="AC70" s="756"/>
      <c r="AD70" s="523"/>
      <c r="AE70" s="523"/>
      <c r="AF70" s="523"/>
      <c r="AG70" s="523"/>
      <c r="AH70" s="523"/>
      <c r="AI70" s="523"/>
      <c r="AJ70" s="524"/>
      <c r="AK70" s="836"/>
      <c r="AL70" s="523"/>
      <c r="AM70" s="523"/>
      <c r="AN70" s="523"/>
      <c r="AO70" s="523"/>
      <c r="AP70" s="523"/>
      <c r="AQ70" s="523"/>
      <c r="AR70" s="523"/>
      <c r="AS70" s="834"/>
      <c r="AT70" s="523"/>
      <c r="AU70" s="523"/>
      <c r="AV70" s="523"/>
      <c r="AW70" s="523"/>
      <c r="AX70" s="523"/>
      <c r="AY70" s="523"/>
      <c r="AZ70" s="524"/>
      <c r="BA70" s="834"/>
      <c r="BB70" s="523"/>
      <c r="BC70" s="523"/>
      <c r="BD70" s="523"/>
      <c r="BE70" s="523"/>
      <c r="BF70" s="523"/>
      <c r="BG70" s="523"/>
      <c r="BH70" s="524"/>
      <c r="BI70" s="834"/>
      <c r="BJ70" s="523"/>
      <c r="BK70" s="523"/>
      <c r="BL70" s="523"/>
      <c r="BM70" s="523"/>
      <c r="BN70" s="523"/>
      <c r="BO70" s="523"/>
      <c r="BP70" s="524"/>
    </row>
    <row r="71" spans="1:68">
      <c r="A71" s="772">
        <v>29</v>
      </c>
      <c r="B71" s="744" t="s">
        <v>557</v>
      </c>
      <c r="C71" s="163" t="s">
        <v>552</v>
      </c>
      <c r="D71" s="702" t="s">
        <v>523</v>
      </c>
      <c r="E71" s="575"/>
      <c r="F71" s="574"/>
      <c r="G71" s="574"/>
      <c r="H71" s="574"/>
      <c r="I71" s="574"/>
      <c r="J71" s="574"/>
      <c r="K71" s="574"/>
      <c r="L71" s="576"/>
      <c r="M71" s="756"/>
      <c r="N71" s="574"/>
      <c r="O71" s="574"/>
      <c r="P71" s="574"/>
      <c r="Q71" s="574"/>
      <c r="R71" s="574"/>
      <c r="S71" s="574"/>
      <c r="T71" s="576"/>
      <c r="U71" s="575"/>
      <c r="V71" s="574"/>
      <c r="W71" s="574"/>
      <c r="X71" s="574"/>
      <c r="Y71" s="574"/>
      <c r="Z71" s="574"/>
      <c r="AA71" s="574"/>
      <c r="AB71" s="1040"/>
      <c r="AC71" s="756"/>
      <c r="AD71" s="523"/>
      <c r="AE71" s="523"/>
      <c r="AF71" s="523"/>
      <c r="AG71" s="523"/>
      <c r="AH71" s="523"/>
      <c r="AI71" s="523"/>
      <c r="AJ71" s="524"/>
      <c r="AK71" s="836"/>
      <c r="AL71" s="523"/>
      <c r="AM71" s="523"/>
      <c r="AN71" s="523"/>
      <c r="AO71" s="523"/>
      <c r="AP71" s="523"/>
      <c r="AQ71" s="523"/>
      <c r="AR71" s="523"/>
      <c r="AS71" s="834"/>
      <c r="AT71" s="523"/>
      <c r="AU71" s="523"/>
      <c r="AV71" s="523"/>
      <c r="AW71" s="523"/>
      <c r="AX71" s="523"/>
      <c r="AY71" s="523"/>
      <c r="AZ71" s="524"/>
      <c r="BA71" s="834"/>
      <c r="BB71" s="523"/>
      <c r="BC71" s="523"/>
      <c r="BD71" s="523"/>
      <c r="BE71" s="523"/>
      <c r="BF71" s="523"/>
      <c r="BG71" s="523"/>
      <c r="BH71" s="524"/>
      <c r="BI71" s="834"/>
      <c r="BJ71" s="523"/>
      <c r="BK71" s="523"/>
      <c r="BL71" s="523"/>
      <c r="BM71" s="523"/>
      <c r="BN71" s="523"/>
      <c r="BO71" s="523"/>
      <c r="BP71" s="524"/>
    </row>
    <row r="72" spans="1:68">
      <c r="A72" s="772">
        <v>30</v>
      </c>
      <c r="B72" s="744" t="s">
        <v>557</v>
      </c>
      <c r="C72" s="163" t="s">
        <v>553</v>
      </c>
      <c r="D72" s="702" t="s">
        <v>523</v>
      </c>
      <c r="E72" s="575"/>
      <c r="F72" s="574"/>
      <c r="G72" s="574"/>
      <c r="H72" s="574"/>
      <c r="I72" s="574"/>
      <c r="J72" s="574"/>
      <c r="K72" s="574"/>
      <c r="L72" s="576"/>
      <c r="M72" s="756"/>
      <c r="N72" s="574"/>
      <c r="O72" s="574"/>
      <c r="P72" s="574"/>
      <c r="Q72" s="574"/>
      <c r="R72" s="574"/>
      <c r="S72" s="574"/>
      <c r="T72" s="576"/>
      <c r="U72" s="575"/>
      <c r="V72" s="574"/>
      <c r="W72" s="574"/>
      <c r="X72" s="574"/>
      <c r="Y72" s="574"/>
      <c r="Z72" s="574"/>
      <c r="AA72" s="574"/>
      <c r="AB72" s="1040"/>
      <c r="AC72" s="756"/>
      <c r="AD72" s="523"/>
      <c r="AE72" s="523"/>
      <c r="AF72" s="523"/>
      <c r="AG72" s="523"/>
      <c r="AH72" s="523"/>
      <c r="AI72" s="523"/>
      <c r="AJ72" s="524"/>
      <c r="AK72" s="836"/>
      <c r="AL72" s="523"/>
      <c r="AM72" s="523"/>
      <c r="AN72" s="523"/>
      <c r="AO72" s="523"/>
      <c r="AP72" s="523"/>
      <c r="AQ72" s="523"/>
      <c r="AR72" s="523"/>
      <c r="AS72" s="834"/>
      <c r="AT72" s="523"/>
      <c r="AU72" s="523"/>
      <c r="AV72" s="523"/>
      <c r="AW72" s="523"/>
      <c r="AX72" s="523"/>
      <c r="AY72" s="523"/>
      <c r="AZ72" s="524"/>
      <c r="BA72" s="834"/>
      <c r="BB72" s="523"/>
      <c r="BC72" s="523"/>
      <c r="BD72" s="523"/>
      <c r="BE72" s="523"/>
      <c r="BF72" s="523"/>
      <c r="BG72" s="523"/>
      <c r="BH72" s="524"/>
      <c r="BI72" s="834"/>
      <c r="BJ72" s="523"/>
      <c r="BK72" s="523"/>
      <c r="BL72" s="523"/>
      <c r="BM72" s="523"/>
      <c r="BN72" s="523"/>
      <c r="BO72" s="523"/>
      <c r="BP72" s="524"/>
    </row>
    <row r="73" spans="1:68">
      <c r="A73" s="772">
        <v>31</v>
      </c>
      <c r="B73" s="744" t="s">
        <v>557</v>
      </c>
      <c r="C73" s="163" t="s">
        <v>554</v>
      </c>
      <c r="D73" s="702" t="s">
        <v>523</v>
      </c>
      <c r="E73" s="575"/>
      <c r="F73" s="574"/>
      <c r="G73" s="574"/>
      <c r="H73" s="574"/>
      <c r="I73" s="574"/>
      <c r="J73" s="574"/>
      <c r="K73" s="574"/>
      <c r="L73" s="576"/>
      <c r="M73" s="756"/>
      <c r="N73" s="574"/>
      <c r="O73" s="574"/>
      <c r="P73" s="574"/>
      <c r="Q73" s="574"/>
      <c r="R73" s="574"/>
      <c r="S73" s="574"/>
      <c r="T73" s="576"/>
      <c r="U73" s="575"/>
      <c r="V73" s="574"/>
      <c r="W73" s="574"/>
      <c r="X73" s="574"/>
      <c r="Y73" s="574"/>
      <c r="Z73" s="574"/>
      <c r="AA73" s="574"/>
      <c r="AB73" s="1040"/>
      <c r="AC73" s="756"/>
      <c r="AD73" s="523"/>
      <c r="AE73" s="523"/>
      <c r="AF73" s="523"/>
      <c r="AG73" s="523"/>
      <c r="AH73" s="523"/>
      <c r="AI73" s="523"/>
      <c r="AJ73" s="524"/>
      <c r="AK73" s="836"/>
      <c r="AL73" s="523"/>
      <c r="AM73" s="523"/>
      <c r="AN73" s="523"/>
      <c r="AO73" s="523"/>
      <c r="AP73" s="523"/>
      <c r="AQ73" s="523"/>
      <c r="AR73" s="523"/>
      <c r="AS73" s="834"/>
      <c r="AT73" s="523"/>
      <c r="AU73" s="523"/>
      <c r="AV73" s="523"/>
      <c r="AW73" s="523"/>
      <c r="AX73" s="523"/>
      <c r="AY73" s="523"/>
      <c r="AZ73" s="524"/>
      <c r="BA73" s="834"/>
      <c r="BB73" s="523"/>
      <c r="BC73" s="523"/>
      <c r="BD73" s="523"/>
      <c r="BE73" s="523"/>
      <c r="BF73" s="523"/>
      <c r="BG73" s="523"/>
      <c r="BH73" s="524"/>
      <c r="BI73" s="834"/>
      <c r="BJ73" s="523"/>
      <c r="BK73" s="523"/>
      <c r="BL73" s="523"/>
      <c r="BM73" s="523"/>
      <c r="BN73" s="523"/>
      <c r="BO73" s="523"/>
      <c r="BP73" s="524"/>
    </row>
    <row r="74" spans="1:68">
      <c r="A74" s="772">
        <v>32</v>
      </c>
      <c r="B74" s="744" t="s">
        <v>557</v>
      </c>
      <c r="C74" s="163" t="s">
        <v>555</v>
      </c>
      <c r="D74" s="702" t="s">
        <v>523</v>
      </c>
      <c r="E74" s="575"/>
      <c r="F74" s="574"/>
      <c r="G74" s="574"/>
      <c r="H74" s="574"/>
      <c r="I74" s="574"/>
      <c r="J74" s="574"/>
      <c r="K74" s="574"/>
      <c r="L74" s="576"/>
      <c r="M74" s="756"/>
      <c r="N74" s="574"/>
      <c r="O74" s="574"/>
      <c r="P74" s="574"/>
      <c r="Q74" s="574"/>
      <c r="R74" s="574"/>
      <c r="S74" s="574"/>
      <c r="T74" s="576"/>
      <c r="U74" s="575"/>
      <c r="V74" s="574"/>
      <c r="W74" s="574"/>
      <c r="X74" s="574"/>
      <c r="Y74" s="574"/>
      <c r="Z74" s="574"/>
      <c r="AA74" s="574"/>
      <c r="AB74" s="1040"/>
      <c r="AC74" s="756"/>
      <c r="AD74" s="523"/>
      <c r="AE74" s="523"/>
      <c r="AF74" s="523"/>
      <c r="AG74" s="523"/>
      <c r="AH74" s="523"/>
      <c r="AI74" s="523"/>
      <c r="AJ74" s="524"/>
      <c r="AK74" s="836"/>
      <c r="AL74" s="523"/>
      <c r="AM74" s="523"/>
      <c r="AN74" s="523"/>
      <c r="AO74" s="523"/>
      <c r="AP74" s="523"/>
      <c r="AQ74" s="523"/>
      <c r="AR74" s="523"/>
      <c r="AS74" s="834"/>
      <c r="AT74" s="523"/>
      <c r="AU74" s="523"/>
      <c r="AV74" s="523"/>
      <c r="AW74" s="523"/>
      <c r="AX74" s="523"/>
      <c r="AY74" s="523"/>
      <c r="AZ74" s="524"/>
      <c r="BA74" s="834"/>
      <c r="BB74" s="523"/>
      <c r="BC74" s="523"/>
      <c r="BD74" s="523"/>
      <c r="BE74" s="523"/>
      <c r="BF74" s="523"/>
      <c r="BG74" s="523"/>
      <c r="BH74" s="524"/>
      <c r="BI74" s="834"/>
      <c r="BJ74" s="523"/>
      <c r="BK74" s="523"/>
      <c r="BL74" s="523"/>
      <c r="BM74" s="523"/>
      <c r="BN74" s="523"/>
      <c r="BO74" s="523"/>
      <c r="BP74" s="524"/>
    </row>
    <row r="75" spans="1:68">
      <c r="A75" s="277" t="s">
        <v>556</v>
      </c>
      <c r="B75" s="744"/>
      <c r="C75" s="163"/>
      <c r="D75" s="702"/>
      <c r="E75" s="575"/>
      <c r="F75" s="574"/>
      <c r="G75" s="574"/>
      <c r="H75" s="574"/>
      <c r="I75" s="574"/>
      <c r="J75" s="574"/>
      <c r="K75" s="574"/>
      <c r="L75" s="576"/>
      <c r="M75" s="756"/>
      <c r="N75" s="574"/>
      <c r="O75" s="574"/>
      <c r="P75" s="574"/>
      <c r="Q75" s="574"/>
      <c r="R75" s="574"/>
      <c r="S75" s="574"/>
      <c r="T75" s="576"/>
      <c r="U75" s="575"/>
      <c r="V75" s="574"/>
      <c r="W75" s="574"/>
      <c r="X75" s="574"/>
      <c r="Y75" s="574"/>
      <c r="Z75" s="574"/>
      <c r="AA75" s="574"/>
      <c r="AB75" s="1040"/>
      <c r="AC75" s="756"/>
      <c r="AD75" s="523"/>
      <c r="AE75" s="523"/>
      <c r="AF75" s="523"/>
      <c r="AG75" s="523"/>
      <c r="AH75" s="523"/>
      <c r="AI75" s="523"/>
      <c r="AJ75" s="524"/>
      <c r="AK75" s="836"/>
      <c r="AL75" s="523"/>
      <c r="AM75" s="523"/>
      <c r="AN75" s="523"/>
      <c r="AO75" s="523"/>
      <c r="AP75" s="523"/>
      <c r="AQ75" s="523"/>
      <c r="AR75" s="523"/>
      <c r="AS75" s="834"/>
      <c r="AT75" s="523"/>
      <c r="AU75" s="523"/>
      <c r="AV75" s="523"/>
      <c r="AW75" s="523"/>
      <c r="AX75" s="523"/>
      <c r="AY75" s="523"/>
      <c r="AZ75" s="524"/>
      <c r="BA75" s="834"/>
      <c r="BB75" s="523"/>
      <c r="BC75" s="523"/>
      <c r="BD75" s="523"/>
      <c r="BE75" s="523"/>
      <c r="BF75" s="523"/>
      <c r="BG75" s="523"/>
      <c r="BH75" s="524"/>
      <c r="BI75" s="834"/>
      <c r="BJ75" s="523"/>
      <c r="BK75" s="523"/>
      <c r="BL75" s="523"/>
      <c r="BM75" s="523"/>
      <c r="BN75" s="523"/>
      <c r="BO75" s="523"/>
      <c r="BP75" s="524"/>
    </row>
    <row r="76" spans="1:68">
      <c r="A76" s="772">
        <v>0</v>
      </c>
      <c r="B76" s="744" t="s">
        <v>557</v>
      </c>
      <c r="C76" s="163"/>
      <c r="D76" s="702" t="s">
        <v>525</v>
      </c>
      <c r="E76" s="575"/>
      <c r="F76" s="574"/>
      <c r="G76" s="574"/>
      <c r="H76" s="574"/>
      <c r="I76" s="574"/>
      <c r="J76" s="574"/>
      <c r="K76" s="574"/>
      <c r="L76" s="576"/>
      <c r="M76" s="756"/>
      <c r="N76" s="574"/>
      <c r="O76" s="574"/>
      <c r="P76" s="574"/>
      <c r="Q76" s="574"/>
      <c r="R76" s="574"/>
      <c r="S76" s="574"/>
      <c r="T76" s="576"/>
      <c r="U76" s="811"/>
      <c r="V76" s="764"/>
      <c r="W76" s="764"/>
      <c r="X76" s="764"/>
      <c r="Y76" s="764"/>
      <c r="Z76" s="764"/>
      <c r="AA76" s="764"/>
      <c r="AB76" s="1042"/>
      <c r="AC76" s="756"/>
      <c r="AD76" s="523"/>
      <c r="AE76" s="523"/>
      <c r="AF76" s="523"/>
      <c r="AG76" s="523"/>
      <c r="AH76" s="523"/>
      <c r="AI76" s="523"/>
      <c r="AJ76" s="524"/>
      <c r="AK76" s="836"/>
      <c r="AL76" s="523"/>
      <c r="AM76" s="523"/>
      <c r="AN76" s="523"/>
      <c r="AO76" s="523"/>
      <c r="AP76" s="523"/>
      <c r="AQ76" s="523"/>
      <c r="AR76" s="523"/>
      <c r="AS76" s="834"/>
      <c r="AT76" s="523"/>
      <c r="AU76" s="523"/>
      <c r="AV76" s="523"/>
      <c r="AW76" s="523"/>
      <c r="AX76" s="523"/>
      <c r="AY76" s="523"/>
      <c r="AZ76" s="524"/>
      <c r="BA76" s="834"/>
      <c r="BB76" s="523"/>
      <c r="BC76" s="523"/>
      <c r="BD76" s="523"/>
      <c r="BE76" s="523"/>
      <c r="BF76" s="523"/>
      <c r="BG76" s="523"/>
      <c r="BH76" s="524"/>
      <c r="BI76" s="834"/>
      <c r="BJ76" s="523"/>
      <c r="BK76" s="523"/>
      <c r="BL76" s="523"/>
      <c r="BM76" s="523"/>
      <c r="BN76" s="523"/>
      <c r="BO76" s="523"/>
      <c r="BP76" s="524"/>
    </row>
    <row r="77" spans="1:68">
      <c r="A77" s="772"/>
      <c r="B77" s="744"/>
      <c r="C77" s="579" t="s">
        <v>164</v>
      </c>
      <c r="D77" s="579"/>
      <c r="E77" s="792"/>
      <c r="F77" s="577"/>
      <c r="G77" s="577"/>
      <c r="H77" s="577"/>
      <c r="I77" s="577"/>
      <c r="J77" s="577"/>
      <c r="K77" s="577"/>
      <c r="L77" s="578"/>
      <c r="M77" s="793"/>
      <c r="N77" s="793"/>
      <c r="O77" s="793"/>
      <c r="P77" s="793"/>
      <c r="Q77" s="793"/>
      <c r="R77" s="793"/>
      <c r="S77" s="793"/>
      <c r="T77" s="793"/>
      <c r="U77" s="793"/>
      <c r="V77" s="793"/>
      <c r="W77" s="793"/>
      <c r="X77" s="793"/>
      <c r="Y77" s="793"/>
      <c r="Z77" s="793"/>
      <c r="AA77" s="793"/>
      <c r="AB77" s="793"/>
      <c r="AC77" s="793"/>
      <c r="AD77" s="793"/>
      <c r="AE77" s="793"/>
      <c r="AF77" s="793"/>
      <c r="AG77" s="793"/>
      <c r="AH77" s="793"/>
      <c r="AI77" s="793"/>
      <c r="AJ77" s="793"/>
      <c r="AK77" s="793"/>
      <c r="AL77" s="793"/>
      <c r="AM77" s="793"/>
      <c r="AN77" s="793"/>
      <c r="AO77" s="793"/>
      <c r="AP77" s="793"/>
      <c r="AQ77" s="793"/>
      <c r="AR77" s="793"/>
      <c r="AS77" s="793"/>
      <c r="AT77" s="793"/>
      <c r="AU77" s="793"/>
      <c r="AV77" s="793"/>
      <c r="AW77" s="793"/>
      <c r="AX77" s="793"/>
      <c r="AY77" s="793"/>
      <c r="AZ77" s="793"/>
      <c r="BA77" s="793"/>
      <c r="BB77" s="793"/>
      <c r="BC77" s="793"/>
      <c r="BD77" s="793"/>
      <c r="BE77" s="793"/>
      <c r="BF77" s="793"/>
      <c r="BG77" s="793"/>
      <c r="BH77" s="793"/>
      <c r="BI77" s="793"/>
      <c r="BJ77" s="793"/>
      <c r="BK77" s="793"/>
      <c r="BL77" s="793"/>
      <c r="BM77" s="793"/>
      <c r="BN77" s="793"/>
      <c r="BO77" s="793"/>
      <c r="BP77" s="793"/>
    </row>
    <row r="78" spans="1:68" s="800" customFormat="1">
      <c r="A78" s="798"/>
      <c r="B78" s="799"/>
      <c r="C78" s="271"/>
      <c r="D78" s="271"/>
      <c r="E78" s="795"/>
      <c r="F78" s="794"/>
      <c r="G78" s="794"/>
      <c r="H78" s="794"/>
      <c r="I78" s="794"/>
      <c r="J78" s="794"/>
      <c r="K78" s="794"/>
      <c r="L78" s="794"/>
      <c r="M78" s="795"/>
      <c r="N78" s="794"/>
      <c r="O78" s="794"/>
      <c r="P78" s="794"/>
      <c r="Q78" s="794"/>
      <c r="R78" s="794"/>
      <c r="S78" s="794"/>
      <c r="T78" s="794"/>
      <c r="U78" s="795"/>
      <c r="V78" s="794"/>
      <c r="W78" s="794"/>
      <c r="X78" s="794"/>
      <c r="Y78" s="794"/>
      <c r="Z78" s="794"/>
      <c r="AA78" s="794"/>
      <c r="AB78" s="794"/>
      <c r="AC78" s="797"/>
      <c r="AD78" s="796"/>
      <c r="AE78" s="796"/>
      <c r="AF78" s="796"/>
      <c r="AG78" s="796"/>
      <c r="AH78" s="796"/>
      <c r="AI78" s="796"/>
      <c r="AJ78" s="796"/>
      <c r="AK78" s="797"/>
      <c r="AL78" s="796"/>
      <c r="AM78" s="796"/>
      <c r="AN78" s="796"/>
      <c r="AO78" s="796"/>
      <c r="AP78" s="796"/>
      <c r="AQ78" s="796"/>
      <c r="AR78" s="796"/>
      <c r="AS78" s="797"/>
      <c r="AT78" s="796"/>
      <c r="AU78" s="796"/>
      <c r="AV78" s="796"/>
      <c r="AW78" s="796"/>
      <c r="AX78" s="796"/>
      <c r="AY78" s="796"/>
      <c r="AZ78" s="796"/>
      <c r="BA78" s="797"/>
      <c r="BB78" s="796"/>
      <c r="BC78" s="796"/>
      <c r="BD78" s="796"/>
      <c r="BE78" s="796"/>
      <c r="BF78" s="796"/>
      <c r="BG78" s="796"/>
      <c r="BH78" s="796"/>
      <c r="BI78" s="797"/>
      <c r="BJ78" s="796"/>
      <c r="BK78" s="796"/>
      <c r="BL78" s="796"/>
      <c r="BM78" s="796"/>
      <c r="BN78" s="796"/>
      <c r="BO78" s="796"/>
      <c r="BP78" s="796"/>
    </row>
    <row r="79" spans="1:68">
      <c r="A79" s="772">
        <v>1</v>
      </c>
      <c r="B79" s="744" t="s">
        <v>558</v>
      </c>
      <c r="C79" s="163" t="s">
        <v>522</v>
      </c>
      <c r="D79" s="702" t="s">
        <v>523</v>
      </c>
      <c r="E79" s="573"/>
      <c r="F79" s="815"/>
      <c r="G79" s="759"/>
      <c r="H79" s="759"/>
      <c r="I79" s="759"/>
      <c r="J79" s="759"/>
      <c r="K79" s="759"/>
      <c r="L79" s="759"/>
      <c r="M79" s="573"/>
      <c r="N79" s="759"/>
      <c r="O79" s="759"/>
      <c r="P79" s="759"/>
      <c r="Q79" s="759"/>
      <c r="R79" s="759"/>
      <c r="S79" s="759"/>
      <c r="T79" s="759"/>
      <c r="U79" s="573"/>
      <c r="V79" s="759"/>
      <c r="W79" s="759"/>
      <c r="X79" s="759"/>
      <c r="Y79" s="759"/>
      <c r="Z79" s="759"/>
      <c r="AA79" s="759"/>
      <c r="AB79" s="1039"/>
      <c r="AC79" s="758"/>
      <c r="AD79" s="759"/>
      <c r="AE79" s="759"/>
      <c r="AF79" s="759"/>
      <c r="AG79" s="759"/>
      <c r="AH79" s="759"/>
      <c r="AI79" s="759"/>
      <c r="AJ79" s="760"/>
      <c r="AK79" s="573"/>
      <c r="AL79" s="759"/>
      <c r="AM79" s="759"/>
      <c r="AN79" s="759"/>
      <c r="AO79" s="759"/>
      <c r="AP79" s="759"/>
      <c r="AQ79" s="759"/>
      <c r="AR79" s="760"/>
      <c r="AS79" s="573"/>
      <c r="AT79" s="759"/>
      <c r="AU79" s="759"/>
      <c r="AV79" s="759"/>
      <c r="AW79" s="759"/>
      <c r="AX79" s="759"/>
      <c r="AY79" s="759"/>
      <c r="AZ79" s="760"/>
      <c r="BA79" s="573"/>
      <c r="BB79" s="759"/>
      <c r="BC79" s="759"/>
      <c r="BD79" s="759"/>
      <c r="BE79" s="759"/>
      <c r="BF79" s="759"/>
      <c r="BG79" s="759"/>
      <c r="BH79" s="760"/>
      <c r="BI79" s="573"/>
      <c r="BJ79" s="759"/>
      <c r="BK79" s="759"/>
      <c r="BL79" s="759"/>
      <c r="BM79" s="759"/>
      <c r="BN79" s="759"/>
      <c r="BO79" s="759"/>
      <c r="BP79" s="760"/>
    </row>
    <row r="80" spans="1:68">
      <c r="A80" s="772">
        <v>2</v>
      </c>
      <c r="B80" s="744" t="s">
        <v>558</v>
      </c>
      <c r="C80" s="163" t="s">
        <v>524</v>
      </c>
      <c r="D80" s="702" t="s">
        <v>523</v>
      </c>
      <c r="E80" s="575"/>
      <c r="F80" s="819"/>
      <c r="G80" s="574"/>
      <c r="H80" s="574"/>
      <c r="I80" s="574"/>
      <c r="J80" s="574"/>
      <c r="K80" s="574"/>
      <c r="L80" s="574"/>
      <c r="M80" s="575"/>
      <c r="N80" s="574"/>
      <c r="O80" s="574"/>
      <c r="P80" s="574"/>
      <c r="Q80" s="574"/>
      <c r="R80" s="574"/>
      <c r="S80" s="574"/>
      <c r="T80" s="574"/>
      <c r="U80" s="575"/>
      <c r="V80" s="574"/>
      <c r="W80" s="574"/>
      <c r="X80" s="574"/>
      <c r="Y80" s="574"/>
      <c r="Z80" s="574"/>
      <c r="AA80" s="574"/>
      <c r="AB80" s="1040"/>
      <c r="AC80" s="756"/>
      <c r="AD80" s="574"/>
      <c r="AE80" s="574"/>
      <c r="AF80" s="574"/>
      <c r="AG80" s="574"/>
      <c r="AH80" s="574"/>
      <c r="AI80" s="574"/>
      <c r="AJ80" s="576"/>
      <c r="AK80" s="575"/>
      <c r="AL80" s="574"/>
      <c r="AM80" s="574"/>
      <c r="AN80" s="574"/>
      <c r="AO80" s="574"/>
      <c r="AP80" s="574"/>
      <c r="AQ80" s="574"/>
      <c r="AR80" s="576"/>
      <c r="AS80" s="575"/>
      <c r="AT80" s="574"/>
      <c r="AU80" s="574"/>
      <c r="AV80" s="574"/>
      <c r="AW80" s="574"/>
      <c r="AX80" s="574"/>
      <c r="AY80" s="574"/>
      <c r="AZ80" s="576"/>
      <c r="BA80" s="575"/>
      <c r="BB80" s="574"/>
      <c r="BC80" s="574"/>
      <c r="BD80" s="574"/>
      <c r="BE80" s="574"/>
      <c r="BF80" s="574"/>
      <c r="BG80" s="574"/>
      <c r="BH80" s="576"/>
      <c r="BI80" s="575"/>
      <c r="BJ80" s="574"/>
      <c r="BK80" s="574"/>
      <c r="BL80" s="574"/>
      <c r="BM80" s="574"/>
      <c r="BN80" s="574"/>
      <c r="BO80" s="574"/>
      <c r="BP80" s="576"/>
    </row>
    <row r="81" spans="1:68">
      <c r="A81" s="772">
        <v>3</v>
      </c>
      <c r="B81" s="744" t="s">
        <v>558</v>
      </c>
      <c r="C81" s="163" t="s">
        <v>526</v>
      </c>
      <c r="D81" s="702" t="s">
        <v>523</v>
      </c>
      <c r="E81" s="575"/>
      <c r="F81" s="819"/>
      <c r="G81" s="574"/>
      <c r="H81" s="574"/>
      <c r="I81" s="574"/>
      <c r="J81" s="574"/>
      <c r="K81" s="574"/>
      <c r="L81" s="574"/>
      <c r="M81" s="575"/>
      <c r="N81" s="574"/>
      <c r="O81" s="574"/>
      <c r="P81" s="574"/>
      <c r="Q81" s="574"/>
      <c r="R81" s="574"/>
      <c r="S81" s="574"/>
      <c r="T81" s="574"/>
      <c r="U81" s="575"/>
      <c r="V81" s="574"/>
      <c r="W81" s="574"/>
      <c r="X81" s="574"/>
      <c r="Y81" s="574"/>
      <c r="Z81" s="574"/>
      <c r="AA81" s="574"/>
      <c r="AB81" s="1040"/>
      <c r="AC81" s="756"/>
      <c r="AD81" s="574"/>
      <c r="AE81" s="574"/>
      <c r="AF81" s="574"/>
      <c r="AG81" s="574"/>
      <c r="AH81" s="574"/>
      <c r="AI81" s="574"/>
      <c r="AJ81" s="576"/>
      <c r="AK81" s="575"/>
      <c r="AL81" s="574"/>
      <c r="AM81" s="574"/>
      <c r="AN81" s="574"/>
      <c r="AO81" s="574"/>
      <c r="AP81" s="574"/>
      <c r="AQ81" s="574"/>
      <c r="AR81" s="576"/>
      <c r="AS81" s="575"/>
      <c r="AT81" s="574"/>
      <c r="AU81" s="574"/>
      <c r="AV81" s="574"/>
      <c r="AW81" s="574"/>
      <c r="AX81" s="574"/>
      <c r="AY81" s="574"/>
      <c r="AZ81" s="576"/>
      <c r="BA81" s="575"/>
      <c r="BB81" s="574"/>
      <c r="BC81" s="574"/>
      <c r="BD81" s="574"/>
      <c r="BE81" s="574"/>
      <c r="BF81" s="574"/>
      <c r="BG81" s="574"/>
      <c r="BH81" s="576"/>
      <c r="BI81" s="575"/>
      <c r="BJ81" s="574"/>
      <c r="BK81" s="574"/>
      <c r="BL81" s="574"/>
      <c r="BM81" s="574"/>
      <c r="BN81" s="574"/>
      <c r="BO81" s="574"/>
      <c r="BP81" s="576"/>
    </row>
    <row r="82" spans="1:68">
      <c r="A82" s="772">
        <v>4</v>
      </c>
      <c r="B82" s="744" t="s">
        <v>558</v>
      </c>
      <c r="C82" s="163" t="s">
        <v>527</v>
      </c>
      <c r="D82" s="702" t="s">
        <v>523</v>
      </c>
      <c r="E82" s="575"/>
      <c r="F82" s="819"/>
      <c r="G82" s="574"/>
      <c r="H82" s="574"/>
      <c r="I82" s="574"/>
      <c r="J82" s="574"/>
      <c r="K82" s="574"/>
      <c r="L82" s="574"/>
      <c r="M82" s="575"/>
      <c r="N82" s="574"/>
      <c r="O82" s="574"/>
      <c r="P82" s="574"/>
      <c r="Q82" s="574"/>
      <c r="R82" s="574"/>
      <c r="S82" s="574"/>
      <c r="T82" s="574"/>
      <c r="U82" s="575"/>
      <c r="V82" s="574"/>
      <c r="W82" s="574"/>
      <c r="X82" s="574"/>
      <c r="Y82" s="574"/>
      <c r="Z82" s="574"/>
      <c r="AA82" s="574"/>
      <c r="AB82" s="1040"/>
      <c r="AC82" s="756"/>
      <c r="AD82" s="574"/>
      <c r="AE82" s="574"/>
      <c r="AF82" s="574"/>
      <c r="AG82" s="574"/>
      <c r="AH82" s="574"/>
      <c r="AI82" s="574"/>
      <c r="AJ82" s="576"/>
      <c r="AK82" s="575"/>
      <c r="AL82" s="574"/>
      <c r="AM82" s="574"/>
      <c r="AN82" s="574"/>
      <c r="AO82" s="574"/>
      <c r="AP82" s="574"/>
      <c r="AQ82" s="574"/>
      <c r="AR82" s="576"/>
      <c r="AS82" s="575"/>
      <c r="AT82" s="574"/>
      <c r="AU82" s="574"/>
      <c r="AV82" s="574"/>
      <c r="AW82" s="574"/>
      <c r="AX82" s="574"/>
      <c r="AY82" s="574"/>
      <c r="AZ82" s="576"/>
      <c r="BA82" s="575"/>
      <c r="BB82" s="574"/>
      <c r="BC82" s="574"/>
      <c r="BD82" s="574"/>
      <c r="BE82" s="574"/>
      <c r="BF82" s="574"/>
      <c r="BG82" s="574"/>
      <c r="BH82" s="576"/>
      <c r="BI82" s="575"/>
      <c r="BJ82" s="574"/>
      <c r="BK82" s="574"/>
      <c r="BL82" s="574"/>
      <c r="BM82" s="574"/>
      <c r="BN82" s="574"/>
      <c r="BO82" s="574"/>
      <c r="BP82" s="576"/>
    </row>
    <row r="83" spans="1:68">
      <c r="A83" s="772">
        <v>5</v>
      </c>
      <c r="B83" s="744" t="s">
        <v>558</v>
      </c>
      <c r="C83" s="163" t="s">
        <v>528</v>
      </c>
      <c r="D83" s="702" t="s">
        <v>523</v>
      </c>
      <c r="E83" s="575"/>
      <c r="F83" s="819"/>
      <c r="G83" s="574"/>
      <c r="H83" s="574"/>
      <c r="I83" s="574"/>
      <c r="J83" s="574"/>
      <c r="K83" s="574"/>
      <c r="L83" s="574"/>
      <c r="M83" s="575"/>
      <c r="N83" s="574"/>
      <c r="O83" s="574"/>
      <c r="P83" s="574"/>
      <c r="Q83" s="574"/>
      <c r="R83" s="574"/>
      <c r="S83" s="574"/>
      <c r="T83" s="574"/>
      <c r="U83" s="575"/>
      <c r="V83" s="574"/>
      <c r="W83" s="574"/>
      <c r="X83" s="574"/>
      <c r="Y83" s="574"/>
      <c r="Z83" s="574"/>
      <c r="AA83" s="574"/>
      <c r="AB83" s="1040"/>
      <c r="AC83" s="756"/>
      <c r="AD83" s="574"/>
      <c r="AE83" s="574"/>
      <c r="AF83" s="574"/>
      <c r="AG83" s="574"/>
      <c r="AH83" s="574"/>
      <c r="AI83" s="574"/>
      <c r="AJ83" s="576"/>
      <c r="AK83" s="575"/>
      <c r="AL83" s="574"/>
      <c r="AM83" s="574"/>
      <c r="AN83" s="574"/>
      <c r="AO83" s="574"/>
      <c r="AP83" s="574"/>
      <c r="AQ83" s="574"/>
      <c r="AR83" s="576"/>
      <c r="AS83" s="575"/>
      <c r="AT83" s="574"/>
      <c r="AU83" s="574"/>
      <c r="AV83" s="574"/>
      <c r="AW83" s="574"/>
      <c r="AX83" s="574"/>
      <c r="AY83" s="574"/>
      <c r="AZ83" s="576"/>
      <c r="BA83" s="575"/>
      <c r="BB83" s="574"/>
      <c r="BC83" s="574"/>
      <c r="BD83" s="574"/>
      <c r="BE83" s="574"/>
      <c r="BF83" s="574"/>
      <c r="BG83" s="574"/>
      <c r="BH83" s="576"/>
      <c r="BI83" s="575"/>
      <c r="BJ83" s="574"/>
      <c r="BK83" s="574"/>
      <c r="BL83" s="574"/>
      <c r="BM83" s="574"/>
      <c r="BN83" s="574"/>
      <c r="BO83" s="574"/>
      <c r="BP83" s="576"/>
    </row>
    <row r="84" spans="1:68">
      <c r="A84" s="772">
        <v>6</v>
      </c>
      <c r="B84" s="744" t="s">
        <v>558</v>
      </c>
      <c r="C84" s="163" t="s">
        <v>529</v>
      </c>
      <c r="D84" s="702" t="s">
        <v>523</v>
      </c>
      <c r="E84" s="575"/>
      <c r="F84" s="819"/>
      <c r="G84" s="574"/>
      <c r="H84" s="574"/>
      <c r="I84" s="574"/>
      <c r="J84" s="574"/>
      <c r="K84" s="574"/>
      <c r="L84" s="574"/>
      <c r="M84" s="575"/>
      <c r="N84" s="574"/>
      <c r="O84" s="574"/>
      <c r="P84" s="574"/>
      <c r="Q84" s="574"/>
      <c r="R84" s="574"/>
      <c r="S84" s="574"/>
      <c r="T84" s="574"/>
      <c r="U84" s="575"/>
      <c r="V84" s="574"/>
      <c r="W84" s="574"/>
      <c r="X84" s="574"/>
      <c r="Y84" s="574"/>
      <c r="Z84" s="574"/>
      <c r="AA84" s="574"/>
      <c r="AB84" s="1040"/>
      <c r="AC84" s="756"/>
      <c r="AD84" s="574"/>
      <c r="AE84" s="574"/>
      <c r="AF84" s="574"/>
      <c r="AG84" s="574"/>
      <c r="AH84" s="574"/>
      <c r="AI84" s="574"/>
      <c r="AJ84" s="576"/>
      <c r="AK84" s="575"/>
      <c r="AL84" s="574"/>
      <c r="AM84" s="574"/>
      <c r="AN84" s="574"/>
      <c r="AO84" s="574"/>
      <c r="AP84" s="574"/>
      <c r="AQ84" s="574"/>
      <c r="AR84" s="576"/>
      <c r="AS84" s="575"/>
      <c r="AT84" s="574"/>
      <c r="AU84" s="574"/>
      <c r="AV84" s="574"/>
      <c r="AW84" s="574"/>
      <c r="AX84" s="574"/>
      <c r="AY84" s="574"/>
      <c r="AZ84" s="576"/>
      <c r="BA84" s="575"/>
      <c r="BB84" s="574"/>
      <c r="BC84" s="574"/>
      <c r="BD84" s="574"/>
      <c r="BE84" s="574"/>
      <c r="BF84" s="574"/>
      <c r="BG84" s="574"/>
      <c r="BH84" s="576"/>
      <c r="BI84" s="575"/>
      <c r="BJ84" s="574"/>
      <c r="BK84" s="574"/>
      <c r="BL84" s="574"/>
      <c r="BM84" s="574"/>
      <c r="BN84" s="574"/>
      <c r="BO84" s="574"/>
      <c r="BP84" s="576"/>
    </row>
    <row r="85" spans="1:68">
      <c r="A85" s="772">
        <v>7</v>
      </c>
      <c r="B85" s="744" t="s">
        <v>558</v>
      </c>
      <c r="C85" s="163" t="s">
        <v>530</v>
      </c>
      <c r="D85" s="702" t="s">
        <v>523</v>
      </c>
      <c r="E85" s="575"/>
      <c r="F85" s="819"/>
      <c r="G85" s="574"/>
      <c r="H85" s="574"/>
      <c r="I85" s="574"/>
      <c r="J85" s="574"/>
      <c r="K85" s="574"/>
      <c r="L85" s="574"/>
      <c r="M85" s="575"/>
      <c r="N85" s="574"/>
      <c r="O85" s="574"/>
      <c r="P85" s="574"/>
      <c r="Q85" s="574"/>
      <c r="R85" s="574"/>
      <c r="S85" s="574"/>
      <c r="T85" s="574"/>
      <c r="U85" s="575"/>
      <c r="V85" s="574"/>
      <c r="W85" s="574"/>
      <c r="X85" s="574"/>
      <c r="Y85" s="574"/>
      <c r="Z85" s="574"/>
      <c r="AA85" s="574"/>
      <c r="AB85" s="1040"/>
      <c r="AC85" s="756"/>
      <c r="AD85" s="574"/>
      <c r="AE85" s="574"/>
      <c r="AF85" s="574"/>
      <c r="AG85" s="574"/>
      <c r="AH85" s="574"/>
      <c r="AI85" s="574"/>
      <c r="AJ85" s="576"/>
      <c r="AK85" s="575"/>
      <c r="AL85" s="574"/>
      <c r="AM85" s="574"/>
      <c r="AN85" s="574"/>
      <c r="AO85" s="574"/>
      <c r="AP85" s="574"/>
      <c r="AQ85" s="574"/>
      <c r="AR85" s="576"/>
      <c r="AS85" s="575"/>
      <c r="AT85" s="574"/>
      <c r="AU85" s="574"/>
      <c r="AV85" s="574"/>
      <c r="AW85" s="574"/>
      <c r="AX85" s="574"/>
      <c r="AY85" s="574"/>
      <c r="AZ85" s="576"/>
      <c r="BA85" s="575"/>
      <c r="BB85" s="574"/>
      <c r="BC85" s="574"/>
      <c r="BD85" s="574"/>
      <c r="BE85" s="574"/>
      <c r="BF85" s="574"/>
      <c r="BG85" s="574"/>
      <c r="BH85" s="576"/>
      <c r="BI85" s="575"/>
      <c r="BJ85" s="574"/>
      <c r="BK85" s="574"/>
      <c r="BL85" s="574"/>
      <c r="BM85" s="574"/>
      <c r="BN85" s="574"/>
      <c r="BO85" s="574"/>
      <c r="BP85" s="576"/>
    </row>
    <row r="86" spans="1:68">
      <c r="A86" s="772">
        <v>8</v>
      </c>
      <c r="B86" s="744" t="s">
        <v>558</v>
      </c>
      <c r="C86" s="163" t="s">
        <v>531</v>
      </c>
      <c r="D86" s="702" t="s">
        <v>523</v>
      </c>
      <c r="E86" s="575"/>
      <c r="F86" s="819"/>
      <c r="G86" s="574"/>
      <c r="H86" s="574"/>
      <c r="I86" s="574"/>
      <c r="J86" s="574"/>
      <c r="K86" s="574"/>
      <c r="L86" s="574"/>
      <c r="M86" s="575"/>
      <c r="N86" s="574"/>
      <c r="O86" s="574"/>
      <c r="P86" s="574"/>
      <c r="Q86" s="574"/>
      <c r="R86" s="574"/>
      <c r="S86" s="574"/>
      <c r="T86" s="574"/>
      <c r="U86" s="575"/>
      <c r="V86" s="574"/>
      <c r="W86" s="574"/>
      <c r="X86" s="574"/>
      <c r="Y86" s="574"/>
      <c r="Z86" s="574"/>
      <c r="AA86" s="574"/>
      <c r="AB86" s="1040"/>
      <c r="AC86" s="756"/>
      <c r="AD86" s="574"/>
      <c r="AE86" s="574"/>
      <c r="AF86" s="574"/>
      <c r="AG86" s="574"/>
      <c r="AH86" s="574"/>
      <c r="AI86" s="574"/>
      <c r="AJ86" s="576"/>
      <c r="AK86" s="575"/>
      <c r="AL86" s="574"/>
      <c r="AM86" s="574"/>
      <c r="AN86" s="574"/>
      <c r="AO86" s="574"/>
      <c r="AP86" s="574"/>
      <c r="AQ86" s="574"/>
      <c r="AR86" s="576"/>
      <c r="AS86" s="575"/>
      <c r="AT86" s="574"/>
      <c r="AU86" s="574"/>
      <c r="AV86" s="574"/>
      <c r="AW86" s="574"/>
      <c r="AX86" s="574"/>
      <c r="AY86" s="574"/>
      <c r="AZ86" s="576"/>
      <c r="BA86" s="575"/>
      <c r="BB86" s="574"/>
      <c r="BC86" s="574"/>
      <c r="BD86" s="574"/>
      <c r="BE86" s="574"/>
      <c r="BF86" s="574"/>
      <c r="BG86" s="574"/>
      <c r="BH86" s="576"/>
      <c r="BI86" s="575"/>
      <c r="BJ86" s="574"/>
      <c r="BK86" s="574"/>
      <c r="BL86" s="574"/>
      <c r="BM86" s="574"/>
      <c r="BN86" s="574"/>
      <c r="BO86" s="574"/>
      <c r="BP86" s="576"/>
    </row>
    <row r="87" spans="1:68">
      <c r="A87" s="772">
        <v>9</v>
      </c>
      <c r="B87" s="744" t="s">
        <v>558</v>
      </c>
      <c r="C87" s="163" t="s">
        <v>532</v>
      </c>
      <c r="D87" s="702" t="s">
        <v>523</v>
      </c>
      <c r="E87" s="575"/>
      <c r="F87" s="819"/>
      <c r="G87" s="574"/>
      <c r="H87" s="574"/>
      <c r="I87" s="574"/>
      <c r="J87" s="574"/>
      <c r="K87" s="574"/>
      <c r="L87" s="574"/>
      <c r="M87" s="575"/>
      <c r="N87" s="574"/>
      <c r="O87" s="574"/>
      <c r="P87" s="574"/>
      <c r="Q87" s="574"/>
      <c r="R87" s="574"/>
      <c r="S87" s="574"/>
      <c r="T87" s="574"/>
      <c r="U87" s="575"/>
      <c r="V87" s="574"/>
      <c r="W87" s="574"/>
      <c r="X87" s="574"/>
      <c r="Y87" s="574"/>
      <c r="Z87" s="574"/>
      <c r="AA87" s="574"/>
      <c r="AB87" s="1040"/>
      <c r="AC87" s="756"/>
      <c r="AD87" s="574"/>
      <c r="AE87" s="574"/>
      <c r="AF87" s="574"/>
      <c r="AG87" s="574"/>
      <c r="AH87" s="574"/>
      <c r="AI87" s="574"/>
      <c r="AJ87" s="576"/>
      <c r="AK87" s="575"/>
      <c r="AL87" s="574"/>
      <c r="AM87" s="574"/>
      <c r="AN87" s="574"/>
      <c r="AO87" s="574"/>
      <c r="AP87" s="574"/>
      <c r="AQ87" s="574"/>
      <c r="AR87" s="576"/>
      <c r="AS87" s="575"/>
      <c r="AT87" s="574"/>
      <c r="AU87" s="574"/>
      <c r="AV87" s="574"/>
      <c r="AW87" s="574"/>
      <c r="AX87" s="574"/>
      <c r="AY87" s="574"/>
      <c r="AZ87" s="576"/>
      <c r="BA87" s="575"/>
      <c r="BB87" s="574"/>
      <c r="BC87" s="574"/>
      <c r="BD87" s="574"/>
      <c r="BE87" s="574"/>
      <c r="BF87" s="574"/>
      <c r="BG87" s="574"/>
      <c r="BH87" s="576"/>
      <c r="BI87" s="575"/>
      <c r="BJ87" s="574"/>
      <c r="BK87" s="574"/>
      <c r="BL87" s="574"/>
      <c r="BM87" s="574"/>
      <c r="BN87" s="574"/>
      <c r="BO87" s="574"/>
      <c r="BP87" s="576"/>
    </row>
    <row r="88" spans="1:68">
      <c r="A88" s="772">
        <v>10</v>
      </c>
      <c r="B88" s="744" t="s">
        <v>558</v>
      </c>
      <c r="C88" s="163" t="s">
        <v>533</v>
      </c>
      <c r="D88" s="702" t="s">
        <v>523</v>
      </c>
      <c r="E88" s="575"/>
      <c r="F88" s="819"/>
      <c r="G88" s="574"/>
      <c r="H88" s="574"/>
      <c r="I88" s="574"/>
      <c r="J88" s="574"/>
      <c r="K88" s="574"/>
      <c r="L88" s="574"/>
      <c r="M88" s="575"/>
      <c r="N88" s="574"/>
      <c r="O88" s="574"/>
      <c r="P88" s="574"/>
      <c r="Q88" s="574"/>
      <c r="R88" s="574"/>
      <c r="S88" s="574"/>
      <c r="T88" s="574"/>
      <c r="U88" s="575"/>
      <c r="V88" s="574"/>
      <c r="W88" s="574"/>
      <c r="X88" s="574"/>
      <c r="Y88" s="574"/>
      <c r="Z88" s="574"/>
      <c r="AA88" s="574"/>
      <c r="AB88" s="1040"/>
      <c r="AC88" s="756"/>
      <c r="AD88" s="574"/>
      <c r="AE88" s="574"/>
      <c r="AF88" s="574"/>
      <c r="AG88" s="574"/>
      <c r="AH88" s="574"/>
      <c r="AI88" s="574"/>
      <c r="AJ88" s="576"/>
      <c r="AK88" s="575"/>
      <c r="AL88" s="574"/>
      <c r="AM88" s="574"/>
      <c r="AN88" s="574"/>
      <c r="AO88" s="574"/>
      <c r="AP88" s="574"/>
      <c r="AQ88" s="574"/>
      <c r="AR88" s="576"/>
      <c r="AS88" s="575"/>
      <c r="AT88" s="574"/>
      <c r="AU88" s="574"/>
      <c r="AV88" s="574"/>
      <c r="AW88" s="574"/>
      <c r="AX88" s="574"/>
      <c r="AY88" s="574"/>
      <c r="AZ88" s="576"/>
      <c r="BA88" s="575"/>
      <c r="BB88" s="574"/>
      <c r="BC88" s="574"/>
      <c r="BD88" s="574"/>
      <c r="BE88" s="574"/>
      <c r="BF88" s="574"/>
      <c r="BG88" s="574"/>
      <c r="BH88" s="576"/>
      <c r="BI88" s="575"/>
      <c r="BJ88" s="574"/>
      <c r="BK88" s="574"/>
      <c r="BL88" s="574"/>
      <c r="BM88" s="574"/>
      <c r="BN88" s="574"/>
      <c r="BO88" s="574"/>
      <c r="BP88" s="576"/>
    </row>
    <row r="89" spans="1:68">
      <c r="A89" s="772">
        <v>11</v>
      </c>
      <c r="B89" s="744" t="s">
        <v>558</v>
      </c>
      <c r="C89" s="163" t="s">
        <v>534</v>
      </c>
      <c r="D89" s="702" t="s">
        <v>523</v>
      </c>
      <c r="E89" s="575"/>
      <c r="F89" s="819"/>
      <c r="G89" s="574"/>
      <c r="H89" s="574"/>
      <c r="I89" s="574"/>
      <c r="J89" s="574"/>
      <c r="K89" s="574"/>
      <c r="L89" s="574"/>
      <c r="M89" s="575"/>
      <c r="N89" s="574"/>
      <c r="O89" s="574"/>
      <c r="P89" s="574"/>
      <c r="Q89" s="574"/>
      <c r="R89" s="574"/>
      <c r="S89" s="574"/>
      <c r="T89" s="574"/>
      <c r="U89" s="575"/>
      <c r="V89" s="574"/>
      <c r="W89" s="574"/>
      <c r="X89" s="574"/>
      <c r="Y89" s="574"/>
      <c r="Z89" s="574"/>
      <c r="AA89" s="574"/>
      <c r="AB89" s="1040"/>
      <c r="AC89" s="756"/>
      <c r="AD89" s="574"/>
      <c r="AE89" s="574"/>
      <c r="AF89" s="574"/>
      <c r="AG89" s="574"/>
      <c r="AH89" s="574"/>
      <c r="AI89" s="574"/>
      <c r="AJ89" s="576"/>
      <c r="AK89" s="575"/>
      <c r="AL89" s="574"/>
      <c r="AM89" s="574"/>
      <c r="AN89" s="574"/>
      <c r="AO89" s="574"/>
      <c r="AP89" s="574"/>
      <c r="AQ89" s="574"/>
      <c r="AR89" s="576"/>
      <c r="AS89" s="575"/>
      <c r="AT89" s="574"/>
      <c r="AU89" s="574"/>
      <c r="AV89" s="574"/>
      <c r="AW89" s="574"/>
      <c r="AX89" s="574"/>
      <c r="AY89" s="574"/>
      <c r="AZ89" s="576"/>
      <c r="BA89" s="575"/>
      <c r="BB89" s="574"/>
      <c r="BC89" s="574"/>
      <c r="BD89" s="574"/>
      <c r="BE89" s="574"/>
      <c r="BF89" s="574"/>
      <c r="BG89" s="574"/>
      <c r="BH89" s="576"/>
      <c r="BI89" s="575"/>
      <c r="BJ89" s="574"/>
      <c r="BK89" s="574"/>
      <c r="BL89" s="574"/>
      <c r="BM89" s="574"/>
      <c r="BN89" s="574"/>
      <c r="BO89" s="574"/>
      <c r="BP89" s="576"/>
    </row>
    <row r="90" spans="1:68">
      <c r="A90" s="772">
        <v>12</v>
      </c>
      <c r="B90" s="744" t="s">
        <v>558</v>
      </c>
      <c r="C90" s="163" t="s">
        <v>535</v>
      </c>
      <c r="D90" s="702" t="s">
        <v>523</v>
      </c>
      <c r="E90" s="575"/>
      <c r="F90" s="819"/>
      <c r="G90" s="574"/>
      <c r="H90" s="574"/>
      <c r="I90" s="574"/>
      <c r="J90" s="574"/>
      <c r="K90" s="574"/>
      <c r="L90" s="574"/>
      <c r="M90" s="575"/>
      <c r="N90" s="574"/>
      <c r="O90" s="574"/>
      <c r="P90" s="574"/>
      <c r="Q90" s="574"/>
      <c r="R90" s="574"/>
      <c r="S90" s="574"/>
      <c r="T90" s="574"/>
      <c r="U90" s="575"/>
      <c r="V90" s="574"/>
      <c r="W90" s="574"/>
      <c r="X90" s="574"/>
      <c r="Y90" s="574"/>
      <c r="Z90" s="574"/>
      <c r="AA90" s="574"/>
      <c r="AB90" s="1040"/>
      <c r="AC90" s="756"/>
      <c r="AD90" s="574"/>
      <c r="AE90" s="574"/>
      <c r="AF90" s="574"/>
      <c r="AG90" s="574"/>
      <c r="AH90" s="574"/>
      <c r="AI90" s="574"/>
      <c r="AJ90" s="576"/>
      <c r="AK90" s="575"/>
      <c r="AL90" s="574"/>
      <c r="AM90" s="574"/>
      <c r="AN90" s="574"/>
      <c r="AO90" s="574"/>
      <c r="AP90" s="574"/>
      <c r="AQ90" s="574"/>
      <c r="AR90" s="576"/>
      <c r="AS90" s="575"/>
      <c r="AT90" s="574"/>
      <c r="AU90" s="574"/>
      <c r="AV90" s="574"/>
      <c r="AW90" s="574"/>
      <c r="AX90" s="574"/>
      <c r="AY90" s="574"/>
      <c r="AZ90" s="576"/>
      <c r="BA90" s="575"/>
      <c r="BB90" s="574"/>
      <c r="BC90" s="574"/>
      <c r="BD90" s="574"/>
      <c r="BE90" s="574"/>
      <c r="BF90" s="574"/>
      <c r="BG90" s="574"/>
      <c r="BH90" s="576"/>
      <c r="BI90" s="575"/>
      <c r="BJ90" s="574"/>
      <c r="BK90" s="574"/>
      <c r="BL90" s="574"/>
      <c r="BM90" s="574"/>
      <c r="BN90" s="574"/>
      <c r="BO90" s="574"/>
      <c r="BP90" s="576"/>
    </row>
    <row r="91" spans="1:68">
      <c r="A91" s="772">
        <v>13</v>
      </c>
      <c r="B91" s="744" t="s">
        <v>558</v>
      </c>
      <c r="C91" s="163" t="s">
        <v>536</v>
      </c>
      <c r="D91" s="702" t="s">
        <v>523</v>
      </c>
      <c r="E91" s="575"/>
      <c r="F91" s="819"/>
      <c r="G91" s="574"/>
      <c r="H91" s="574"/>
      <c r="I91" s="574"/>
      <c r="J91" s="574"/>
      <c r="K91" s="574"/>
      <c r="L91" s="574"/>
      <c r="M91" s="575"/>
      <c r="N91" s="574"/>
      <c r="O91" s="574"/>
      <c r="P91" s="574"/>
      <c r="Q91" s="574"/>
      <c r="R91" s="574"/>
      <c r="S91" s="574"/>
      <c r="T91" s="574"/>
      <c r="U91" s="575"/>
      <c r="V91" s="574"/>
      <c r="W91" s="574"/>
      <c r="X91" s="574"/>
      <c r="Y91" s="574"/>
      <c r="Z91" s="574"/>
      <c r="AA91" s="574"/>
      <c r="AB91" s="1040"/>
      <c r="AC91" s="756"/>
      <c r="AD91" s="574"/>
      <c r="AE91" s="574"/>
      <c r="AF91" s="574"/>
      <c r="AG91" s="574"/>
      <c r="AH91" s="574"/>
      <c r="AI91" s="574"/>
      <c r="AJ91" s="576"/>
      <c r="AK91" s="575"/>
      <c r="AL91" s="574"/>
      <c r="AM91" s="574"/>
      <c r="AN91" s="574"/>
      <c r="AO91" s="574"/>
      <c r="AP91" s="574"/>
      <c r="AQ91" s="574"/>
      <c r="AR91" s="576"/>
      <c r="AS91" s="575"/>
      <c r="AT91" s="574"/>
      <c r="AU91" s="574"/>
      <c r="AV91" s="574"/>
      <c r="AW91" s="574"/>
      <c r="AX91" s="574"/>
      <c r="AY91" s="574"/>
      <c r="AZ91" s="576"/>
      <c r="BA91" s="575"/>
      <c r="BB91" s="574"/>
      <c r="BC91" s="574"/>
      <c r="BD91" s="574"/>
      <c r="BE91" s="574"/>
      <c r="BF91" s="574"/>
      <c r="BG91" s="574"/>
      <c r="BH91" s="576"/>
      <c r="BI91" s="575"/>
      <c r="BJ91" s="574"/>
      <c r="BK91" s="574"/>
      <c r="BL91" s="574"/>
      <c r="BM91" s="574"/>
      <c r="BN91" s="574"/>
      <c r="BO91" s="574"/>
      <c r="BP91" s="576"/>
    </row>
    <row r="92" spans="1:68">
      <c r="A92" s="772">
        <v>14</v>
      </c>
      <c r="B92" s="744" t="s">
        <v>558</v>
      </c>
      <c r="C92" s="163" t="s">
        <v>537</v>
      </c>
      <c r="D92" s="702" t="s">
        <v>523</v>
      </c>
      <c r="E92" s="575"/>
      <c r="F92" s="819"/>
      <c r="G92" s="574"/>
      <c r="H92" s="574"/>
      <c r="I92" s="574"/>
      <c r="J92" s="574"/>
      <c r="K92" s="574"/>
      <c r="L92" s="574"/>
      <c r="M92" s="575"/>
      <c r="N92" s="574"/>
      <c r="O92" s="574"/>
      <c r="P92" s="574"/>
      <c r="Q92" s="574"/>
      <c r="R92" s="574"/>
      <c r="S92" s="574"/>
      <c r="T92" s="574"/>
      <c r="U92" s="575"/>
      <c r="V92" s="574"/>
      <c r="W92" s="574"/>
      <c r="X92" s="574"/>
      <c r="Y92" s="574"/>
      <c r="Z92" s="574"/>
      <c r="AA92" s="574"/>
      <c r="AB92" s="1040"/>
      <c r="AC92" s="756"/>
      <c r="AD92" s="574"/>
      <c r="AE92" s="574"/>
      <c r="AF92" s="574"/>
      <c r="AG92" s="574"/>
      <c r="AH92" s="574"/>
      <c r="AI92" s="574"/>
      <c r="AJ92" s="576"/>
      <c r="AK92" s="575"/>
      <c r="AL92" s="574"/>
      <c r="AM92" s="574"/>
      <c r="AN92" s="574"/>
      <c r="AO92" s="574"/>
      <c r="AP92" s="574"/>
      <c r="AQ92" s="574"/>
      <c r="AR92" s="576"/>
      <c r="AS92" s="575"/>
      <c r="AT92" s="574"/>
      <c r="AU92" s="574"/>
      <c r="AV92" s="574"/>
      <c r="AW92" s="574"/>
      <c r="AX92" s="574"/>
      <c r="AY92" s="574"/>
      <c r="AZ92" s="576"/>
      <c r="BA92" s="575"/>
      <c r="BB92" s="574"/>
      <c r="BC92" s="574"/>
      <c r="BD92" s="574"/>
      <c r="BE92" s="574"/>
      <c r="BF92" s="574"/>
      <c r="BG92" s="574"/>
      <c r="BH92" s="576"/>
      <c r="BI92" s="575"/>
      <c r="BJ92" s="574"/>
      <c r="BK92" s="574"/>
      <c r="BL92" s="574"/>
      <c r="BM92" s="574"/>
      <c r="BN92" s="574"/>
      <c r="BO92" s="574"/>
      <c r="BP92" s="576"/>
    </row>
    <row r="93" spans="1:68">
      <c r="A93" s="772">
        <v>15</v>
      </c>
      <c r="B93" s="744" t="s">
        <v>558</v>
      </c>
      <c r="C93" s="163" t="s">
        <v>538</v>
      </c>
      <c r="D93" s="702" t="s">
        <v>523</v>
      </c>
      <c r="E93" s="575"/>
      <c r="F93" s="819"/>
      <c r="G93" s="574"/>
      <c r="H93" s="574"/>
      <c r="I93" s="574"/>
      <c r="J93" s="574"/>
      <c r="K93" s="574"/>
      <c r="L93" s="574"/>
      <c r="M93" s="575"/>
      <c r="N93" s="574"/>
      <c r="O93" s="574"/>
      <c r="P93" s="574"/>
      <c r="Q93" s="574"/>
      <c r="R93" s="574"/>
      <c r="S93" s="574"/>
      <c r="T93" s="574"/>
      <c r="U93" s="575"/>
      <c r="V93" s="574"/>
      <c r="W93" s="574"/>
      <c r="X93" s="574"/>
      <c r="Y93" s="574"/>
      <c r="Z93" s="574"/>
      <c r="AA93" s="574"/>
      <c r="AB93" s="1040"/>
      <c r="AC93" s="756"/>
      <c r="AD93" s="574"/>
      <c r="AE93" s="574"/>
      <c r="AF93" s="574"/>
      <c r="AG93" s="574"/>
      <c r="AH93" s="574"/>
      <c r="AI93" s="574"/>
      <c r="AJ93" s="576"/>
      <c r="AK93" s="575"/>
      <c r="AL93" s="574"/>
      <c r="AM93" s="574"/>
      <c r="AN93" s="574"/>
      <c r="AO93" s="574"/>
      <c r="AP93" s="574"/>
      <c r="AQ93" s="574"/>
      <c r="AR93" s="576"/>
      <c r="AS93" s="575"/>
      <c r="AT93" s="574"/>
      <c r="AU93" s="574"/>
      <c r="AV93" s="574"/>
      <c r="AW93" s="574"/>
      <c r="AX93" s="574"/>
      <c r="AY93" s="574"/>
      <c r="AZ93" s="576"/>
      <c r="BA93" s="575"/>
      <c r="BB93" s="574"/>
      <c r="BC93" s="574"/>
      <c r="BD93" s="574"/>
      <c r="BE93" s="574"/>
      <c r="BF93" s="574"/>
      <c r="BG93" s="574"/>
      <c r="BH93" s="576"/>
      <c r="BI93" s="575"/>
      <c r="BJ93" s="574"/>
      <c r="BK93" s="574"/>
      <c r="BL93" s="574"/>
      <c r="BM93" s="574"/>
      <c r="BN93" s="574"/>
      <c r="BO93" s="574"/>
      <c r="BP93" s="576"/>
    </row>
    <row r="94" spans="1:68">
      <c r="A94" s="772">
        <v>16</v>
      </c>
      <c r="B94" s="744" t="s">
        <v>558</v>
      </c>
      <c r="C94" s="163" t="s">
        <v>539</v>
      </c>
      <c r="D94" s="702" t="s">
        <v>523</v>
      </c>
      <c r="E94" s="575"/>
      <c r="F94" s="819"/>
      <c r="G94" s="574"/>
      <c r="H94" s="574"/>
      <c r="I94" s="574"/>
      <c r="J94" s="574"/>
      <c r="K94" s="574"/>
      <c r="L94" s="574"/>
      <c r="M94" s="575"/>
      <c r="N94" s="574"/>
      <c r="O94" s="574"/>
      <c r="P94" s="574"/>
      <c r="Q94" s="574"/>
      <c r="R94" s="574"/>
      <c r="S94" s="574"/>
      <c r="T94" s="574"/>
      <c r="U94" s="575"/>
      <c r="V94" s="574"/>
      <c r="W94" s="574"/>
      <c r="X94" s="574"/>
      <c r="Y94" s="574"/>
      <c r="Z94" s="574"/>
      <c r="AA94" s="574"/>
      <c r="AB94" s="1040"/>
      <c r="AC94" s="756"/>
      <c r="AD94" s="574"/>
      <c r="AE94" s="574"/>
      <c r="AF94" s="574"/>
      <c r="AG94" s="574"/>
      <c r="AH94" s="574"/>
      <c r="AI94" s="574"/>
      <c r="AJ94" s="576"/>
      <c r="AK94" s="575"/>
      <c r="AL94" s="574"/>
      <c r="AM94" s="574"/>
      <c r="AN94" s="574"/>
      <c r="AO94" s="574"/>
      <c r="AP94" s="574"/>
      <c r="AQ94" s="574"/>
      <c r="AR94" s="576"/>
      <c r="AS94" s="575"/>
      <c r="AT94" s="574"/>
      <c r="AU94" s="574"/>
      <c r="AV94" s="574"/>
      <c r="AW94" s="574"/>
      <c r="AX94" s="574"/>
      <c r="AY94" s="574"/>
      <c r="AZ94" s="576"/>
      <c r="BA94" s="575"/>
      <c r="BB94" s="574"/>
      <c r="BC94" s="574"/>
      <c r="BD94" s="574"/>
      <c r="BE94" s="574"/>
      <c r="BF94" s="574"/>
      <c r="BG94" s="574"/>
      <c r="BH94" s="576"/>
      <c r="BI94" s="575"/>
      <c r="BJ94" s="574"/>
      <c r="BK94" s="574"/>
      <c r="BL94" s="574"/>
      <c r="BM94" s="574"/>
      <c r="BN94" s="574"/>
      <c r="BO94" s="574"/>
      <c r="BP94" s="576"/>
    </row>
    <row r="95" spans="1:68">
      <c r="A95" s="772">
        <v>17</v>
      </c>
      <c r="B95" s="744" t="s">
        <v>558</v>
      </c>
      <c r="C95" s="163" t="s">
        <v>540</v>
      </c>
      <c r="D95" s="702" t="s">
        <v>523</v>
      </c>
      <c r="E95" s="575"/>
      <c r="F95" s="819"/>
      <c r="G95" s="574"/>
      <c r="H95" s="574"/>
      <c r="I95" s="574"/>
      <c r="J95" s="574"/>
      <c r="K95" s="574"/>
      <c r="L95" s="574"/>
      <c r="M95" s="575"/>
      <c r="N95" s="574"/>
      <c r="O95" s="574"/>
      <c r="P95" s="574"/>
      <c r="Q95" s="574"/>
      <c r="R95" s="574"/>
      <c r="S95" s="574"/>
      <c r="T95" s="574"/>
      <c r="U95" s="575"/>
      <c r="V95" s="574"/>
      <c r="W95" s="574"/>
      <c r="X95" s="574"/>
      <c r="Y95" s="574"/>
      <c r="Z95" s="574"/>
      <c r="AA95" s="574"/>
      <c r="AB95" s="1040"/>
      <c r="AC95" s="756"/>
      <c r="AD95" s="574"/>
      <c r="AE95" s="574"/>
      <c r="AF95" s="574"/>
      <c r="AG95" s="574"/>
      <c r="AH95" s="574"/>
      <c r="AI95" s="574"/>
      <c r="AJ95" s="576"/>
      <c r="AK95" s="575"/>
      <c r="AL95" s="574"/>
      <c r="AM95" s="574"/>
      <c r="AN95" s="574"/>
      <c r="AO95" s="574"/>
      <c r="AP95" s="574"/>
      <c r="AQ95" s="574"/>
      <c r="AR95" s="576"/>
      <c r="AS95" s="575"/>
      <c r="AT95" s="574"/>
      <c r="AU95" s="574"/>
      <c r="AV95" s="574"/>
      <c r="AW95" s="574"/>
      <c r="AX95" s="574"/>
      <c r="AY95" s="574"/>
      <c r="AZ95" s="576"/>
      <c r="BA95" s="575"/>
      <c r="BB95" s="574"/>
      <c r="BC95" s="574"/>
      <c r="BD95" s="574"/>
      <c r="BE95" s="574"/>
      <c r="BF95" s="574"/>
      <c r="BG95" s="574"/>
      <c r="BH95" s="576"/>
      <c r="BI95" s="575"/>
      <c r="BJ95" s="574"/>
      <c r="BK95" s="574"/>
      <c r="BL95" s="574"/>
      <c r="BM95" s="574"/>
      <c r="BN95" s="574"/>
      <c r="BO95" s="574"/>
      <c r="BP95" s="576"/>
    </row>
    <row r="96" spans="1:68">
      <c r="A96" s="772">
        <v>18</v>
      </c>
      <c r="B96" s="744" t="s">
        <v>558</v>
      </c>
      <c r="C96" s="163" t="s">
        <v>541</v>
      </c>
      <c r="D96" s="702" t="s">
        <v>523</v>
      </c>
      <c r="E96" s="575"/>
      <c r="F96" s="819"/>
      <c r="G96" s="574"/>
      <c r="H96" s="574"/>
      <c r="I96" s="574"/>
      <c r="J96" s="574"/>
      <c r="K96" s="574"/>
      <c r="L96" s="574"/>
      <c r="M96" s="575"/>
      <c r="N96" s="574"/>
      <c r="O96" s="574"/>
      <c r="P96" s="574"/>
      <c r="Q96" s="574"/>
      <c r="R96" s="574"/>
      <c r="S96" s="574"/>
      <c r="T96" s="574"/>
      <c r="U96" s="575"/>
      <c r="V96" s="574"/>
      <c r="W96" s="574"/>
      <c r="X96" s="574"/>
      <c r="Y96" s="574"/>
      <c r="Z96" s="574"/>
      <c r="AA96" s="574"/>
      <c r="AB96" s="1040"/>
      <c r="AC96" s="756"/>
      <c r="AD96" s="574"/>
      <c r="AE96" s="574"/>
      <c r="AF96" s="574"/>
      <c r="AG96" s="574"/>
      <c r="AH96" s="574"/>
      <c r="AI96" s="574"/>
      <c r="AJ96" s="576"/>
      <c r="AK96" s="575"/>
      <c r="AL96" s="574"/>
      <c r="AM96" s="574"/>
      <c r="AN96" s="574"/>
      <c r="AO96" s="574"/>
      <c r="AP96" s="574"/>
      <c r="AQ96" s="574"/>
      <c r="AR96" s="576"/>
      <c r="AS96" s="575"/>
      <c r="AT96" s="574"/>
      <c r="AU96" s="574"/>
      <c r="AV96" s="574"/>
      <c r="AW96" s="574"/>
      <c r="AX96" s="574"/>
      <c r="AY96" s="574"/>
      <c r="AZ96" s="576"/>
      <c r="BA96" s="575"/>
      <c r="BB96" s="574"/>
      <c r="BC96" s="574"/>
      <c r="BD96" s="574"/>
      <c r="BE96" s="574"/>
      <c r="BF96" s="574"/>
      <c r="BG96" s="574"/>
      <c r="BH96" s="576"/>
      <c r="BI96" s="575"/>
      <c r="BJ96" s="574"/>
      <c r="BK96" s="574"/>
      <c r="BL96" s="574"/>
      <c r="BM96" s="574"/>
      <c r="BN96" s="574"/>
      <c r="BO96" s="574"/>
      <c r="BP96" s="576"/>
    </row>
    <row r="97" spans="1:68">
      <c r="A97" s="772">
        <v>19</v>
      </c>
      <c r="B97" s="744" t="s">
        <v>558</v>
      </c>
      <c r="C97" s="163" t="s">
        <v>542</v>
      </c>
      <c r="D97" s="702" t="s">
        <v>523</v>
      </c>
      <c r="E97" s="575"/>
      <c r="F97" s="819"/>
      <c r="G97" s="574"/>
      <c r="H97" s="574"/>
      <c r="I97" s="574"/>
      <c r="J97" s="574"/>
      <c r="K97" s="574"/>
      <c r="L97" s="574"/>
      <c r="M97" s="575"/>
      <c r="N97" s="574"/>
      <c r="O97" s="574"/>
      <c r="P97" s="574"/>
      <c r="Q97" s="574"/>
      <c r="R97" s="574"/>
      <c r="S97" s="574"/>
      <c r="T97" s="574"/>
      <c r="U97" s="575"/>
      <c r="V97" s="574"/>
      <c r="W97" s="574"/>
      <c r="X97" s="574"/>
      <c r="Y97" s="574"/>
      <c r="Z97" s="574"/>
      <c r="AA97" s="574"/>
      <c r="AB97" s="1040"/>
      <c r="AC97" s="756"/>
      <c r="AD97" s="574"/>
      <c r="AE97" s="574"/>
      <c r="AF97" s="574"/>
      <c r="AG97" s="574"/>
      <c r="AH97" s="574"/>
      <c r="AI97" s="574"/>
      <c r="AJ97" s="576"/>
      <c r="AK97" s="575"/>
      <c r="AL97" s="574"/>
      <c r="AM97" s="574"/>
      <c r="AN97" s="574"/>
      <c r="AO97" s="574"/>
      <c r="AP97" s="574"/>
      <c r="AQ97" s="574"/>
      <c r="AR97" s="576"/>
      <c r="AS97" s="575"/>
      <c r="AT97" s="574"/>
      <c r="AU97" s="574"/>
      <c r="AV97" s="574"/>
      <c r="AW97" s="574"/>
      <c r="AX97" s="574"/>
      <c r="AY97" s="574"/>
      <c r="AZ97" s="576"/>
      <c r="BA97" s="575"/>
      <c r="BB97" s="574"/>
      <c r="BC97" s="574"/>
      <c r="BD97" s="574"/>
      <c r="BE97" s="574"/>
      <c r="BF97" s="574"/>
      <c r="BG97" s="574"/>
      <c r="BH97" s="576"/>
      <c r="BI97" s="575"/>
      <c r="BJ97" s="574"/>
      <c r="BK97" s="574"/>
      <c r="BL97" s="574"/>
      <c r="BM97" s="574"/>
      <c r="BN97" s="574"/>
      <c r="BO97" s="574"/>
      <c r="BP97" s="576"/>
    </row>
    <row r="98" spans="1:68">
      <c r="A98" s="772">
        <v>20</v>
      </c>
      <c r="B98" s="744" t="s">
        <v>558</v>
      </c>
      <c r="C98" s="163" t="s">
        <v>543</v>
      </c>
      <c r="D98" s="702" t="s">
        <v>523</v>
      </c>
      <c r="E98" s="575"/>
      <c r="F98" s="819"/>
      <c r="G98" s="574"/>
      <c r="H98" s="574"/>
      <c r="I98" s="574"/>
      <c r="J98" s="574"/>
      <c r="K98" s="574"/>
      <c r="L98" s="574"/>
      <c r="M98" s="575"/>
      <c r="N98" s="574"/>
      <c r="O98" s="574"/>
      <c r="P98" s="574"/>
      <c r="Q98" s="574"/>
      <c r="R98" s="574"/>
      <c r="S98" s="574"/>
      <c r="T98" s="574"/>
      <c r="U98" s="575"/>
      <c r="V98" s="574"/>
      <c r="W98" s="574"/>
      <c r="X98" s="574"/>
      <c r="Y98" s="574"/>
      <c r="Z98" s="574"/>
      <c r="AA98" s="574"/>
      <c r="AB98" s="1040"/>
      <c r="AC98" s="756"/>
      <c r="AD98" s="574"/>
      <c r="AE98" s="574"/>
      <c r="AF98" s="574"/>
      <c r="AG98" s="574"/>
      <c r="AH98" s="574"/>
      <c r="AI98" s="574"/>
      <c r="AJ98" s="576"/>
      <c r="AK98" s="575"/>
      <c r="AL98" s="574"/>
      <c r="AM98" s="574"/>
      <c r="AN98" s="574"/>
      <c r="AO98" s="574"/>
      <c r="AP98" s="574"/>
      <c r="AQ98" s="574"/>
      <c r="AR98" s="576"/>
      <c r="AS98" s="575"/>
      <c r="AT98" s="574"/>
      <c r="AU98" s="574"/>
      <c r="AV98" s="574"/>
      <c r="AW98" s="574"/>
      <c r="AX98" s="574"/>
      <c r="AY98" s="574"/>
      <c r="AZ98" s="576"/>
      <c r="BA98" s="575"/>
      <c r="BB98" s="574"/>
      <c r="BC98" s="574"/>
      <c r="BD98" s="574"/>
      <c r="BE98" s="574"/>
      <c r="BF98" s="574"/>
      <c r="BG98" s="574"/>
      <c r="BH98" s="576"/>
      <c r="BI98" s="575"/>
      <c r="BJ98" s="574"/>
      <c r="BK98" s="574"/>
      <c r="BL98" s="574"/>
      <c r="BM98" s="574"/>
      <c r="BN98" s="574"/>
      <c r="BO98" s="574"/>
      <c r="BP98" s="576"/>
    </row>
    <row r="99" spans="1:68">
      <c r="A99" s="772">
        <v>21</v>
      </c>
      <c r="B99" s="744" t="s">
        <v>558</v>
      </c>
      <c r="C99" s="163" t="s">
        <v>544</v>
      </c>
      <c r="D99" s="702" t="s">
        <v>523</v>
      </c>
      <c r="E99" s="575"/>
      <c r="F99" s="819"/>
      <c r="G99" s="574"/>
      <c r="H99" s="574"/>
      <c r="I99" s="574"/>
      <c r="J99" s="574"/>
      <c r="K99" s="574"/>
      <c r="L99" s="574"/>
      <c r="M99" s="575"/>
      <c r="N99" s="574"/>
      <c r="O99" s="574"/>
      <c r="P99" s="574"/>
      <c r="Q99" s="574"/>
      <c r="R99" s="574"/>
      <c r="S99" s="574"/>
      <c r="T99" s="574"/>
      <c r="U99" s="575"/>
      <c r="V99" s="574"/>
      <c r="W99" s="574"/>
      <c r="X99" s="574"/>
      <c r="Y99" s="574"/>
      <c r="Z99" s="574"/>
      <c r="AA99" s="574"/>
      <c r="AB99" s="1040"/>
      <c r="AC99" s="756"/>
      <c r="AD99" s="574"/>
      <c r="AE99" s="574"/>
      <c r="AF99" s="574"/>
      <c r="AG99" s="574"/>
      <c r="AH99" s="574"/>
      <c r="AI99" s="574"/>
      <c r="AJ99" s="576"/>
      <c r="AK99" s="575"/>
      <c r="AL99" s="574"/>
      <c r="AM99" s="574"/>
      <c r="AN99" s="574"/>
      <c r="AO99" s="574"/>
      <c r="AP99" s="574"/>
      <c r="AQ99" s="574"/>
      <c r="AR99" s="576"/>
      <c r="AS99" s="575"/>
      <c r="AT99" s="574"/>
      <c r="AU99" s="574"/>
      <c r="AV99" s="574"/>
      <c r="AW99" s="574"/>
      <c r="AX99" s="574"/>
      <c r="AY99" s="574"/>
      <c r="AZ99" s="576"/>
      <c r="BA99" s="575"/>
      <c r="BB99" s="574"/>
      <c r="BC99" s="574"/>
      <c r="BD99" s="574"/>
      <c r="BE99" s="574"/>
      <c r="BF99" s="574"/>
      <c r="BG99" s="574"/>
      <c r="BH99" s="576"/>
      <c r="BI99" s="575"/>
      <c r="BJ99" s="574"/>
      <c r="BK99" s="574"/>
      <c r="BL99" s="574"/>
      <c r="BM99" s="574"/>
      <c r="BN99" s="574"/>
      <c r="BO99" s="574"/>
      <c r="BP99" s="576"/>
    </row>
    <row r="100" spans="1:68">
      <c r="A100" s="772">
        <v>22</v>
      </c>
      <c r="B100" s="744" t="s">
        <v>558</v>
      </c>
      <c r="C100" s="163" t="s">
        <v>545</v>
      </c>
      <c r="D100" s="702" t="s">
        <v>523</v>
      </c>
      <c r="E100" s="575"/>
      <c r="F100" s="819"/>
      <c r="G100" s="574"/>
      <c r="H100" s="574"/>
      <c r="I100" s="574"/>
      <c r="J100" s="574"/>
      <c r="K100" s="574"/>
      <c r="L100" s="574"/>
      <c r="M100" s="575"/>
      <c r="N100" s="574"/>
      <c r="O100" s="574"/>
      <c r="P100" s="574"/>
      <c r="Q100" s="574"/>
      <c r="R100" s="574"/>
      <c r="S100" s="574"/>
      <c r="T100" s="574"/>
      <c r="U100" s="575"/>
      <c r="V100" s="574"/>
      <c r="W100" s="574"/>
      <c r="X100" s="574"/>
      <c r="Y100" s="574"/>
      <c r="Z100" s="574"/>
      <c r="AA100" s="574"/>
      <c r="AB100" s="1040"/>
      <c r="AC100" s="756"/>
      <c r="AD100" s="574"/>
      <c r="AE100" s="574"/>
      <c r="AF100" s="574"/>
      <c r="AG100" s="574"/>
      <c r="AH100" s="574"/>
      <c r="AI100" s="574"/>
      <c r="AJ100" s="576"/>
      <c r="AK100" s="575"/>
      <c r="AL100" s="574"/>
      <c r="AM100" s="574"/>
      <c r="AN100" s="574"/>
      <c r="AO100" s="574"/>
      <c r="AP100" s="574"/>
      <c r="AQ100" s="574"/>
      <c r="AR100" s="576"/>
      <c r="AS100" s="575"/>
      <c r="AT100" s="574"/>
      <c r="AU100" s="574"/>
      <c r="AV100" s="574"/>
      <c r="AW100" s="574"/>
      <c r="AX100" s="574"/>
      <c r="AY100" s="574"/>
      <c r="AZ100" s="576"/>
      <c r="BA100" s="575"/>
      <c r="BB100" s="574"/>
      <c r="BC100" s="574"/>
      <c r="BD100" s="574"/>
      <c r="BE100" s="574"/>
      <c r="BF100" s="574"/>
      <c r="BG100" s="574"/>
      <c r="BH100" s="576"/>
      <c r="BI100" s="575"/>
      <c r="BJ100" s="574"/>
      <c r="BK100" s="574"/>
      <c r="BL100" s="574"/>
      <c r="BM100" s="574"/>
      <c r="BN100" s="574"/>
      <c r="BO100" s="574"/>
      <c r="BP100" s="576"/>
    </row>
    <row r="101" spans="1:68">
      <c r="A101" s="772">
        <v>23</v>
      </c>
      <c r="B101" s="744" t="s">
        <v>558</v>
      </c>
      <c r="C101" s="164" t="s">
        <v>546</v>
      </c>
      <c r="D101" s="702" t="s">
        <v>525</v>
      </c>
      <c r="E101" s="575"/>
      <c r="F101" s="819"/>
      <c r="G101" s="574"/>
      <c r="H101" s="574"/>
      <c r="I101" s="574"/>
      <c r="J101" s="574"/>
      <c r="K101" s="574"/>
      <c r="L101" s="574"/>
      <c r="M101" s="575"/>
      <c r="N101" s="574"/>
      <c r="O101" s="574"/>
      <c r="P101" s="574"/>
      <c r="Q101" s="574"/>
      <c r="R101" s="574"/>
      <c r="S101" s="574"/>
      <c r="T101" s="574"/>
      <c r="U101" s="575"/>
      <c r="V101" s="574"/>
      <c r="W101" s="574"/>
      <c r="X101" s="574"/>
      <c r="Y101" s="574"/>
      <c r="Z101" s="574"/>
      <c r="AA101" s="574"/>
      <c r="AB101" s="1040"/>
      <c r="AC101" s="756"/>
      <c r="AD101" s="574"/>
      <c r="AE101" s="574"/>
      <c r="AF101" s="574"/>
      <c r="AG101" s="574"/>
      <c r="AH101" s="574"/>
      <c r="AI101" s="574"/>
      <c r="AJ101" s="576"/>
      <c r="AK101" s="575"/>
      <c r="AL101" s="574"/>
      <c r="AM101" s="574"/>
      <c r="AN101" s="574"/>
      <c r="AO101" s="574"/>
      <c r="AP101" s="574"/>
      <c r="AQ101" s="574"/>
      <c r="AR101" s="576"/>
      <c r="AS101" s="575"/>
      <c r="AT101" s="574"/>
      <c r="AU101" s="574"/>
      <c r="AV101" s="574"/>
      <c r="AW101" s="574"/>
      <c r="AX101" s="574"/>
      <c r="AY101" s="574"/>
      <c r="AZ101" s="576"/>
      <c r="BA101" s="575"/>
      <c r="BB101" s="574"/>
      <c r="BC101" s="574"/>
      <c r="BD101" s="574"/>
      <c r="BE101" s="574"/>
      <c r="BF101" s="574"/>
      <c r="BG101" s="574"/>
      <c r="BH101" s="576"/>
      <c r="BI101" s="575"/>
      <c r="BJ101" s="574"/>
      <c r="BK101" s="574"/>
      <c r="BL101" s="574"/>
      <c r="BM101" s="574"/>
      <c r="BN101" s="574"/>
      <c r="BO101" s="574"/>
      <c r="BP101" s="576"/>
    </row>
    <row r="102" spans="1:68">
      <c r="A102" s="772">
        <v>24</v>
      </c>
      <c r="B102" s="744" t="s">
        <v>558</v>
      </c>
      <c r="C102" s="163" t="s">
        <v>547</v>
      </c>
      <c r="D102" s="702" t="s">
        <v>525</v>
      </c>
      <c r="E102" s="575"/>
      <c r="F102" s="819"/>
      <c r="G102" s="574"/>
      <c r="H102" s="574"/>
      <c r="I102" s="574"/>
      <c r="J102" s="574"/>
      <c r="K102" s="574"/>
      <c r="L102" s="574"/>
      <c r="M102" s="575"/>
      <c r="N102" s="574"/>
      <c r="O102" s="574"/>
      <c r="P102" s="574"/>
      <c r="Q102" s="574"/>
      <c r="R102" s="574"/>
      <c r="S102" s="574"/>
      <c r="T102" s="574"/>
      <c r="U102" s="575"/>
      <c r="V102" s="574"/>
      <c r="W102" s="574"/>
      <c r="X102" s="574"/>
      <c r="Y102" s="574"/>
      <c r="Z102" s="574"/>
      <c r="AA102" s="574"/>
      <c r="AB102" s="1040"/>
      <c r="AC102" s="756"/>
      <c r="AD102" s="574"/>
      <c r="AE102" s="574"/>
      <c r="AF102" s="574"/>
      <c r="AG102" s="574"/>
      <c r="AH102" s="574"/>
      <c r="AI102" s="574"/>
      <c r="AJ102" s="576"/>
      <c r="AK102" s="575"/>
      <c r="AL102" s="574"/>
      <c r="AM102" s="574"/>
      <c r="AN102" s="574"/>
      <c r="AO102" s="574"/>
      <c r="AP102" s="574"/>
      <c r="AQ102" s="574"/>
      <c r="AR102" s="576"/>
      <c r="AS102" s="575"/>
      <c r="AT102" s="574"/>
      <c r="AU102" s="574"/>
      <c r="AV102" s="574"/>
      <c r="AW102" s="574"/>
      <c r="AX102" s="574"/>
      <c r="AY102" s="574"/>
      <c r="AZ102" s="576"/>
      <c r="BA102" s="575"/>
      <c r="BB102" s="574"/>
      <c r="BC102" s="574"/>
      <c r="BD102" s="574"/>
      <c r="BE102" s="574"/>
      <c r="BF102" s="574"/>
      <c r="BG102" s="574"/>
      <c r="BH102" s="576"/>
      <c r="BI102" s="575"/>
      <c r="BJ102" s="574"/>
      <c r="BK102" s="574"/>
      <c r="BL102" s="574"/>
      <c r="BM102" s="574"/>
      <c r="BN102" s="574"/>
      <c r="BO102" s="574"/>
      <c r="BP102" s="576"/>
    </row>
    <row r="103" spans="1:68">
      <c r="A103" s="772">
        <v>25</v>
      </c>
      <c r="B103" s="744" t="s">
        <v>558</v>
      </c>
      <c r="C103" s="163" t="s">
        <v>548</v>
      </c>
      <c r="D103" s="702" t="s">
        <v>525</v>
      </c>
      <c r="E103" s="575"/>
      <c r="F103" s="819"/>
      <c r="G103" s="574"/>
      <c r="H103" s="574"/>
      <c r="I103" s="574"/>
      <c r="J103" s="574"/>
      <c r="K103" s="574"/>
      <c r="L103" s="574"/>
      <c r="M103" s="575"/>
      <c r="N103" s="574"/>
      <c r="O103" s="574"/>
      <c r="P103" s="574"/>
      <c r="Q103" s="574"/>
      <c r="R103" s="574"/>
      <c r="S103" s="574"/>
      <c r="T103" s="574"/>
      <c r="U103" s="575"/>
      <c r="V103" s="574"/>
      <c r="W103" s="574"/>
      <c r="X103" s="574"/>
      <c r="Y103" s="574"/>
      <c r="Z103" s="574"/>
      <c r="AA103" s="574"/>
      <c r="AB103" s="1040"/>
      <c r="AC103" s="756"/>
      <c r="AD103" s="574"/>
      <c r="AE103" s="574"/>
      <c r="AF103" s="574"/>
      <c r="AG103" s="574"/>
      <c r="AH103" s="574"/>
      <c r="AI103" s="574"/>
      <c r="AJ103" s="576"/>
      <c r="AK103" s="575"/>
      <c r="AL103" s="574"/>
      <c r="AM103" s="574"/>
      <c r="AN103" s="574"/>
      <c r="AO103" s="574"/>
      <c r="AP103" s="574"/>
      <c r="AQ103" s="574"/>
      <c r="AR103" s="576"/>
      <c r="AS103" s="575"/>
      <c r="AT103" s="574"/>
      <c r="AU103" s="574"/>
      <c r="AV103" s="574"/>
      <c r="AW103" s="574"/>
      <c r="AX103" s="574"/>
      <c r="AY103" s="574"/>
      <c r="AZ103" s="576"/>
      <c r="BA103" s="575"/>
      <c r="BB103" s="574"/>
      <c r="BC103" s="574"/>
      <c r="BD103" s="574"/>
      <c r="BE103" s="574"/>
      <c r="BF103" s="574"/>
      <c r="BG103" s="574"/>
      <c r="BH103" s="576"/>
      <c r="BI103" s="575"/>
      <c r="BJ103" s="574"/>
      <c r="BK103" s="574"/>
      <c r="BL103" s="574"/>
      <c r="BM103" s="574"/>
      <c r="BN103" s="574"/>
      <c r="BO103" s="574"/>
      <c r="BP103" s="576"/>
    </row>
    <row r="104" spans="1:68">
      <c r="A104" s="772">
        <v>26</v>
      </c>
      <c r="B104" s="744" t="s">
        <v>558</v>
      </c>
      <c r="C104" s="163" t="s">
        <v>549</v>
      </c>
      <c r="D104" s="702" t="s">
        <v>523</v>
      </c>
      <c r="E104" s="575"/>
      <c r="F104" s="819"/>
      <c r="G104" s="574"/>
      <c r="H104" s="574"/>
      <c r="I104" s="574"/>
      <c r="J104" s="574"/>
      <c r="K104" s="574"/>
      <c r="L104" s="574"/>
      <c r="M104" s="575"/>
      <c r="N104" s="574"/>
      <c r="O104" s="574"/>
      <c r="P104" s="574"/>
      <c r="Q104" s="574"/>
      <c r="R104" s="574"/>
      <c r="S104" s="574"/>
      <c r="T104" s="574"/>
      <c r="U104" s="575"/>
      <c r="V104" s="574"/>
      <c r="W104" s="574"/>
      <c r="X104" s="574"/>
      <c r="Y104" s="574"/>
      <c r="Z104" s="574"/>
      <c r="AA104" s="574"/>
      <c r="AB104" s="1040"/>
      <c r="AC104" s="756"/>
      <c r="AD104" s="574"/>
      <c r="AE104" s="574"/>
      <c r="AF104" s="574"/>
      <c r="AG104" s="574"/>
      <c r="AH104" s="574"/>
      <c r="AI104" s="574"/>
      <c r="AJ104" s="576"/>
      <c r="AK104" s="575"/>
      <c r="AL104" s="574"/>
      <c r="AM104" s="574"/>
      <c r="AN104" s="574"/>
      <c r="AO104" s="574"/>
      <c r="AP104" s="574"/>
      <c r="AQ104" s="574"/>
      <c r="AR104" s="576"/>
      <c r="AS104" s="575"/>
      <c r="AT104" s="574"/>
      <c r="AU104" s="574"/>
      <c r="AV104" s="574"/>
      <c r="AW104" s="574"/>
      <c r="AX104" s="574"/>
      <c r="AY104" s="574"/>
      <c r="AZ104" s="576"/>
      <c r="BA104" s="575"/>
      <c r="BB104" s="574"/>
      <c r="BC104" s="574"/>
      <c r="BD104" s="574"/>
      <c r="BE104" s="574"/>
      <c r="BF104" s="574"/>
      <c r="BG104" s="574"/>
      <c r="BH104" s="576"/>
      <c r="BI104" s="575"/>
      <c r="BJ104" s="574"/>
      <c r="BK104" s="574"/>
      <c r="BL104" s="574"/>
      <c r="BM104" s="574"/>
      <c r="BN104" s="574"/>
      <c r="BO104" s="574"/>
      <c r="BP104" s="576"/>
    </row>
    <row r="105" spans="1:68">
      <c r="A105" s="772">
        <v>27</v>
      </c>
      <c r="B105" s="744" t="s">
        <v>558</v>
      </c>
      <c r="C105" s="163" t="s">
        <v>550</v>
      </c>
      <c r="D105" s="702" t="s">
        <v>523</v>
      </c>
      <c r="E105" s="575"/>
      <c r="F105" s="819"/>
      <c r="G105" s="574"/>
      <c r="H105" s="574"/>
      <c r="I105" s="574"/>
      <c r="J105" s="574"/>
      <c r="K105" s="574"/>
      <c r="L105" s="574"/>
      <c r="M105" s="575"/>
      <c r="N105" s="574"/>
      <c r="O105" s="574"/>
      <c r="P105" s="574"/>
      <c r="Q105" s="574"/>
      <c r="R105" s="574"/>
      <c r="S105" s="574"/>
      <c r="T105" s="574"/>
      <c r="U105" s="575"/>
      <c r="V105" s="574"/>
      <c r="W105" s="574"/>
      <c r="X105" s="574"/>
      <c r="Y105" s="574"/>
      <c r="Z105" s="574"/>
      <c r="AA105" s="574"/>
      <c r="AB105" s="1040"/>
      <c r="AC105" s="756"/>
      <c r="AD105" s="574"/>
      <c r="AE105" s="574"/>
      <c r="AF105" s="574"/>
      <c r="AG105" s="574"/>
      <c r="AH105" s="574"/>
      <c r="AI105" s="574"/>
      <c r="AJ105" s="576"/>
      <c r="AK105" s="575"/>
      <c r="AL105" s="574"/>
      <c r="AM105" s="574"/>
      <c r="AN105" s="574"/>
      <c r="AO105" s="574"/>
      <c r="AP105" s="574"/>
      <c r="AQ105" s="574"/>
      <c r="AR105" s="576"/>
      <c r="AS105" s="575"/>
      <c r="AT105" s="574"/>
      <c r="AU105" s="574"/>
      <c r="AV105" s="574"/>
      <c r="AW105" s="574"/>
      <c r="AX105" s="574"/>
      <c r="AY105" s="574"/>
      <c r="AZ105" s="576"/>
      <c r="BA105" s="575"/>
      <c r="BB105" s="574"/>
      <c r="BC105" s="574"/>
      <c r="BD105" s="574"/>
      <c r="BE105" s="574"/>
      <c r="BF105" s="574"/>
      <c r="BG105" s="574"/>
      <c r="BH105" s="576"/>
      <c r="BI105" s="575"/>
      <c r="BJ105" s="574"/>
      <c r="BK105" s="574"/>
      <c r="BL105" s="574"/>
      <c r="BM105" s="574"/>
      <c r="BN105" s="574"/>
      <c r="BO105" s="574"/>
      <c r="BP105" s="576"/>
    </row>
    <row r="106" spans="1:68">
      <c r="A106" s="772">
        <v>30</v>
      </c>
      <c r="B106" s="744" t="s">
        <v>558</v>
      </c>
      <c r="C106" s="163" t="s">
        <v>553</v>
      </c>
      <c r="D106" s="702" t="s">
        <v>523</v>
      </c>
      <c r="E106" s="575"/>
      <c r="F106" s="819"/>
      <c r="G106" s="574"/>
      <c r="H106" s="574"/>
      <c r="I106" s="574"/>
      <c r="J106" s="574"/>
      <c r="K106" s="574"/>
      <c r="L106" s="574"/>
      <c r="M106" s="575"/>
      <c r="N106" s="574"/>
      <c r="O106" s="574"/>
      <c r="P106" s="574"/>
      <c r="Q106" s="574"/>
      <c r="R106" s="574"/>
      <c r="S106" s="574"/>
      <c r="T106" s="574"/>
      <c r="U106" s="575"/>
      <c r="V106" s="574"/>
      <c r="W106" s="574"/>
      <c r="X106" s="574"/>
      <c r="Y106" s="574"/>
      <c r="Z106" s="574"/>
      <c r="AA106" s="574"/>
      <c r="AB106" s="1040"/>
      <c r="AC106" s="756"/>
      <c r="AD106" s="574"/>
      <c r="AE106" s="574"/>
      <c r="AF106" s="574"/>
      <c r="AG106" s="574"/>
      <c r="AH106" s="574"/>
      <c r="AI106" s="574"/>
      <c r="AJ106" s="576"/>
      <c r="AK106" s="575"/>
      <c r="AL106" s="574"/>
      <c r="AM106" s="574"/>
      <c r="AN106" s="574"/>
      <c r="AO106" s="574"/>
      <c r="AP106" s="574"/>
      <c r="AQ106" s="574"/>
      <c r="AR106" s="576"/>
      <c r="AS106" s="575"/>
      <c r="AT106" s="574"/>
      <c r="AU106" s="574"/>
      <c r="AV106" s="574"/>
      <c r="AW106" s="574"/>
      <c r="AX106" s="574"/>
      <c r="AY106" s="574"/>
      <c r="AZ106" s="576"/>
      <c r="BA106" s="575"/>
      <c r="BB106" s="574"/>
      <c r="BC106" s="574"/>
      <c r="BD106" s="574"/>
      <c r="BE106" s="574"/>
      <c r="BF106" s="574"/>
      <c r="BG106" s="574"/>
      <c r="BH106" s="576"/>
      <c r="BI106" s="575"/>
      <c r="BJ106" s="574"/>
      <c r="BK106" s="574"/>
      <c r="BL106" s="574"/>
      <c r="BM106" s="574"/>
      <c r="BN106" s="574"/>
      <c r="BO106" s="574"/>
      <c r="BP106" s="576"/>
    </row>
    <row r="107" spans="1:68">
      <c r="A107" s="772">
        <v>32</v>
      </c>
      <c r="B107" s="744" t="s">
        <v>558</v>
      </c>
      <c r="C107" s="163" t="s">
        <v>555</v>
      </c>
      <c r="D107" s="702" t="s">
        <v>523</v>
      </c>
      <c r="E107" s="575"/>
      <c r="F107" s="819"/>
      <c r="G107" s="574"/>
      <c r="H107" s="574"/>
      <c r="I107" s="574"/>
      <c r="J107" s="574"/>
      <c r="K107" s="574"/>
      <c r="L107" s="574"/>
      <c r="M107" s="811"/>
      <c r="N107" s="764"/>
      <c r="O107" s="764"/>
      <c r="P107" s="764"/>
      <c r="Q107" s="764"/>
      <c r="R107" s="764"/>
      <c r="S107" s="764"/>
      <c r="T107" s="764"/>
      <c r="U107" s="575"/>
      <c r="V107" s="574"/>
      <c r="W107" s="574"/>
      <c r="X107" s="574"/>
      <c r="Y107" s="574"/>
      <c r="Z107" s="574"/>
      <c r="AA107" s="574"/>
      <c r="AB107" s="1040"/>
      <c r="AC107" s="756"/>
      <c r="AD107" s="574"/>
      <c r="AE107" s="574"/>
      <c r="AF107" s="574"/>
      <c r="AG107" s="574"/>
      <c r="AH107" s="574"/>
      <c r="AI107" s="574"/>
      <c r="AJ107" s="576"/>
      <c r="AK107" s="575"/>
      <c r="AL107" s="574"/>
      <c r="AM107" s="574"/>
      <c r="AN107" s="574"/>
      <c r="AO107" s="574"/>
      <c r="AP107" s="574"/>
      <c r="AQ107" s="574"/>
      <c r="AR107" s="576"/>
      <c r="AS107" s="575"/>
      <c r="AT107" s="574"/>
      <c r="AU107" s="574"/>
      <c r="AV107" s="574"/>
      <c r="AW107" s="574"/>
      <c r="AX107" s="574"/>
      <c r="AY107" s="574"/>
      <c r="AZ107" s="576"/>
      <c r="BA107" s="575"/>
      <c r="BB107" s="574"/>
      <c r="BC107" s="574"/>
      <c r="BD107" s="574"/>
      <c r="BE107" s="574"/>
      <c r="BF107" s="574"/>
      <c r="BG107" s="574"/>
      <c r="BH107" s="576"/>
      <c r="BI107" s="575"/>
      <c r="BJ107" s="574"/>
      <c r="BK107" s="574"/>
      <c r="BL107" s="574"/>
      <c r="BM107" s="574"/>
      <c r="BN107" s="574"/>
      <c r="BO107" s="574"/>
      <c r="BP107" s="576"/>
    </row>
    <row r="108" spans="1:68">
      <c r="A108" s="885">
        <v>29</v>
      </c>
      <c r="B108" s="744" t="s">
        <v>558</v>
      </c>
      <c r="C108" s="163" t="s">
        <v>559</v>
      </c>
      <c r="D108" s="702" t="s">
        <v>525</v>
      </c>
      <c r="E108" s="886"/>
      <c r="F108" s="887"/>
      <c r="G108" s="887"/>
      <c r="H108" s="887"/>
      <c r="I108" s="887"/>
      <c r="J108" s="887"/>
      <c r="K108" s="887"/>
      <c r="L108" s="888"/>
      <c r="M108" s="886"/>
      <c r="N108" s="889"/>
      <c r="O108" s="889"/>
      <c r="P108" s="889"/>
      <c r="Q108" s="889"/>
      <c r="R108" s="889"/>
      <c r="S108" s="889"/>
      <c r="T108" s="889"/>
      <c r="U108" s="575"/>
      <c r="V108" s="574"/>
      <c r="W108" s="574"/>
      <c r="X108" s="574"/>
      <c r="Y108" s="574"/>
      <c r="Z108" s="574"/>
      <c r="AA108" s="574"/>
      <c r="AB108" s="1040"/>
      <c r="AC108" s="756"/>
      <c r="AD108" s="574"/>
      <c r="AE108" s="574"/>
      <c r="AF108" s="574"/>
      <c r="AG108" s="574"/>
      <c r="AH108" s="574"/>
      <c r="AI108" s="574"/>
      <c r="AJ108" s="576"/>
      <c r="AK108" s="575"/>
      <c r="AL108" s="574"/>
      <c r="AM108" s="574"/>
      <c r="AN108" s="574"/>
      <c r="AO108" s="574"/>
      <c r="AP108" s="574"/>
      <c r="AQ108" s="574"/>
      <c r="AR108" s="576"/>
      <c r="AS108" s="575"/>
      <c r="AT108" s="574"/>
      <c r="AU108" s="574"/>
      <c r="AV108" s="574"/>
      <c r="AW108" s="574"/>
      <c r="AX108" s="574"/>
      <c r="AY108" s="574"/>
      <c r="AZ108" s="576"/>
      <c r="BA108" s="575"/>
      <c r="BB108" s="574"/>
      <c r="BC108" s="574"/>
      <c r="BD108" s="574"/>
      <c r="BE108" s="574"/>
      <c r="BF108" s="574"/>
      <c r="BG108" s="574"/>
      <c r="BH108" s="576"/>
      <c r="BI108" s="575"/>
      <c r="BJ108" s="574"/>
      <c r="BK108" s="574"/>
      <c r="BL108" s="574"/>
      <c r="BM108" s="574"/>
      <c r="BN108" s="574"/>
      <c r="BO108" s="574"/>
      <c r="BP108" s="576"/>
    </row>
    <row r="109" spans="1:68">
      <c r="A109" s="885">
        <v>28</v>
      </c>
      <c r="B109" s="744" t="s">
        <v>558</v>
      </c>
      <c r="C109" s="163" t="s">
        <v>560</v>
      </c>
      <c r="D109" s="702" t="s">
        <v>525</v>
      </c>
      <c r="E109" s="886"/>
      <c r="F109" s="887"/>
      <c r="G109" s="887"/>
      <c r="H109" s="887"/>
      <c r="I109" s="887"/>
      <c r="J109" s="887"/>
      <c r="K109" s="887"/>
      <c r="L109" s="888"/>
      <c r="M109" s="886"/>
      <c r="N109" s="889"/>
      <c r="O109" s="889"/>
      <c r="P109" s="889"/>
      <c r="Q109" s="889"/>
      <c r="R109" s="889"/>
      <c r="S109" s="889"/>
      <c r="T109" s="889"/>
      <c r="U109" s="575"/>
      <c r="V109" s="574"/>
      <c r="W109" s="574"/>
      <c r="X109" s="574"/>
      <c r="Y109" s="574"/>
      <c r="Z109" s="574"/>
      <c r="AA109" s="574"/>
      <c r="AB109" s="1040"/>
      <c r="AC109" s="756"/>
      <c r="AD109" s="574"/>
      <c r="AE109" s="574"/>
      <c r="AF109" s="574"/>
      <c r="AG109" s="574"/>
      <c r="AH109" s="574"/>
      <c r="AI109" s="574"/>
      <c r="AJ109" s="576"/>
      <c r="AK109" s="575"/>
      <c r="AL109" s="574"/>
      <c r="AM109" s="574"/>
      <c r="AN109" s="574"/>
      <c r="AO109" s="574"/>
      <c r="AP109" s="574"/>
      <c r="AQ109" s="574"/>
      <c r="AR109" s="576"/>
      <c r="AS109" s="575"/>
      <c r="AT109" s="574"/>
      <c r="AU109" s="574"/>
      <c r="AV109" s="574"/>
      <c r="AW109" s="574"/>
      <c r="AX109" s="574"/>
      <c r="AY109" s="574"/>
      <c r="AZ109" s="576"/>
      <c r="BA109" s="575"/>
      <c r="BB109" s="574"/>
      <c r="BC109" s="574"/>
      <c r="BD109" s="574"/>
      <c r="BE109" s="574"/>
      <c r="BF109" s="574"/>
      <c r="BG109" s="574"/>
      <c r="BH109" s="576"/>
      <c r="BI109" s="575"/>
      <c r="BJ109" s="574"/>
      <c r="BK109" s="574"/>
      <c r="BL109" s="574"/>
      <c r="BM109" s="574"/>
      <c r="BN109" s="574"/>
      <c r="BO109" s="574"/>
      <c r="BP109" s="576"/>
    </row>
    <row r="110" spans="1:68">
      <c r="A110" s="885">
        <v>31</v>
      </c>
      <c r="B110" s="744" t="s">
        <v>558</v>
      </c>
      <c r="C110" s="163" t="s">
        <v>561</v>
      </c>
      <c r="D110" s="702" t="s">
        <v>523</v>
      </c>
      <c r="E110" s="886"/>
      <c r="F110" s="887"/>
      <c r="G110" s="887"/>
      <c r="H110" s="887"/>
      <c r="I110" s="887"/>
      <c r="J110" s="887"/>
      <c r="K110" s="887"/>
      <c r="L110" s="888"/>
      <c r="M110" s="886"/>
      <c r="N110" s="889"/>
      <c r="O110" s="889"/>
      <c r="P110" s="889"/>
      <c r="Q110" s="889"/>
      <c r="R110" s="889"/>
      <c r="S110" s="889"/>
      <c r="T110" s="889"/>
      <c r="U110" s="575"/>
      <c r="V110" s="574"/>
      <c r="W110" s="574"/>
      <c r="X110" s="574"/>
      <c r="Y110" s="574"/>
      <c r="Z110" s="574"/>
      <c r="AA110" s="574"/>
      <c r="AB110" s="1040"/>
      <c r="AC110" s="756"/>
      <c r="AD110" s="574"/>
      <c r="AE110" s="574"/>
      <c r="AF110" s="574"/>
      <c r="AG110" s="574"/>
      <c r="AH110" s="574"/>
      <c r="AI110" s="574"/>
      <c r="AJ110" s="576"/>
      <c r="AK110" s="575"/>
      <c r="AL110" s="574"/>
      <c r="AM110" s="574"/>
      <c r="AN110" s="574"/>
      <c r="AO110" s="574"/>
      <c r="AP110" s="574"/>
      <c r="AQ110" s="574"/>
      <c r="AR110" s="576"/>
      <c r="AS110" s="575"/>
      <c r="AT110" s="574"/>
      <c r="AU110" s="574"/>
      <c r="AV110" s="574"/>
      <c r="AW110" s="574"/>
      <c r="AX110" s="574"/>
      <c r="AY110" s="574"/>
      <c r="AZ110" s="576"/>
      <c r="BA110" s="575"/>
      <c r="BB110" s="574"/>
      <c r="BC110" s="574"/>
      <c r="BD110" s="574"/>
      <c r="BE110" s="574"/>
      <c r="BF110" s="574"/>
      <c r="BG110" s="574"/>
      <c r="BH110" s="576"/>
      <c r="BI110" s="575"/>
      <c r="BJ110" s="574"/>
      <c r="BK110" s="574"/>
      <c r="BL110" s="574"/>
      <c r="BM110" s="574"/>
      <c r="BN110" s="574"/>
      <c r="BO110" s="574"/>
      <c r="BP110" s="576"/>
    </row>
    <row r="111" spans="1:68" s="273" customFormat="1">
      <c r="A111" s="277" t="s">
        <v>556</v>
      </c>
      <c r="B111" s="277"/>
      <c r="C111" s="171"/>
      <c r="D111" s="171"/>
      <c r="E111" s="811"/>
      <c r="F111" s="764"/>
      <c r="G111" s="764"/>
      <c r="H111" s="764"/>
      <c r="I111" s="764"/>
      <c r="J111" s="764"/>
      <c r="K111" s="764"/>
      <c r="L111" s="765"/>
      <c r="M111" s="575"/>
      <c r="N111" s="812"/>
      <c r="O111" s="812"/>
      <c r="P111" s="812"/>
      <c r="Q111" s="812"/>
      <c r="R111" s="812"/>
      <c r="S111" s="812"/>
      <c r="T111" s="812"/>
      <c r="U111" s="811"/>
      <c r="V111" s="764"/>
      <c r="W111" s="764"/>
      <c r="X111" s="764"/>
      <c r="Y111" s="764"/>
      <c r="Z111" s="812"/>
      <c r="AA111" s="812"/>
      <c r="AB111" s="948"/>
      <c r="AC111" s="1036"/>
      <c r="AD111" s="764"/>
      <c r="AE111" s="764"/>
      <c r="AF111" s="764"/>
      <c r="AG111" s="764"/>
      <c r="AH111" s="812"/>
      <c r="AI111" s="812"/>
      <c r="AJ111" s="813"/>
      <c r="AK111" s="811"/>
      <c r="AL111" s="764"/>
      <c r="AM111" s="764"/>
      <c r="AN111" s="764"/>
      <c r="AO111" s="764"/>
      <c r="AP111" s="812"/>
      <c r="AQ111" s="812"/>
      <c r="AR111" s="813"/>
      <c r="AS111" s="811"/>
      <c r="AT111" s="764"/>
      <c r="AU111" s="764"/>
      <c r="AV111" s="764"/>
      <c r="AW111" s="764"/>
      <c r="AX111" s="812"/>
      <c r="AY111" s="812"/>
      <c r="AZ111" s="813"/>
      <c r="BA111" s="811"/>
      <c r="BB111" s="764"/>
      <c r="BC111" s="764"/>
      <c r="BD111" s="764"/>
      <c r="BE111" s="764"/>
      <c r="BF111" s="812"/>
      <c r="BG111" s="812"/>
      <c r="BH111" s="813"/>
      <c r="BI111" s="811"/>
      <c r="BJ111" s="764"/>
      <c r="BK111" s="764"/>
      <c r="BL111" s="764"/>
      <c r="BM111" s="764"/>
      <c r="BN111" s="812"/>
      <c r="BO111" s="812"/>
      <c r="BP111" s="813"/>
    </row>
    <row r="112" spans="1:68">
      <c r="A112" s="773"/>
      <c r="B112" s="744"/>
      <c r="C112" s="579" t="s">
        <v>164</v>
      </c>
      <c r="D112" s="579"/>
      <c r="E112" s="792"/>
      <c r="F112" s="577"/>
      <c r="G112" s="577"/>
      <c r="H112" s="577"/>
      <c r="I112" s="577"/>
      <c r="J112" s="577"/>
      <c r="K112" s="577"/>
      <c r="L112" s="578"/>
      <c r="M112" s="793"/>
      <c r="N112" s="793"/>
      <c r="O112" s="793"/>
      <c r="P112" s="793"/>
      <c r="Q112" s="793"/>
      <c r="R112" s="793"/>
      <c r="S112" s="793"/>
      <c r="T112" s="793"/>
      <c r="U112" s="956"/>
      <c r="V112" s="956"/>
      <c r="W112" s="956"/>
      <c r="X112" s="956"/>
      <c r="Y112" s="956"/>
      <c r="Z112" s="956"/>
      <c r="AA112" s="956"/>
      <c r="AB112" s="956"/>
      <c r="AC112" s="793"/>
      <c r="AD112" s="793"/>
      <c r="AE112" s="793"/>
      <c r="AF112" s="793"/>
      <c r="AG112" s="793"/>
      <c r="AH112" s="793"/>
      <c r="AI112" s="793"/>
      <c r="AJ112" s="793"/>
      <c r="AK112" s="793"/>
      <c r="AL112" s="793"/>
      <c r="AM112" s="793"/>
      <c r="AN112" s="793"/>
      <c r="AO112" s="793"/>
      <c r="AP112" s="793"/>
      <c r="AQ112" s="793"/>
      <c r="AR112" s="793"/>
      <c r="AS112" s="793"/>
      <c r="AT112" s="793"/>
      <c r="AU112" s="793"/>
      <c r="AV112" s="793"/>
      <c r="AW112" s="793"/>
      <c r="AX112" s="793"/>
      <c r="AY112" s="793"/>
      <c r="AZ112" s="793"/>
      <c r="BA112" s="793"/>
      <c r="BB112" s="793"/>
      <c r="BC112" s="793"/>
      <c r="BD112" s="793"/>
      <c r="BE112" s="793"/>
      <c r="BF112" s="793"/>
      <c r="BG112" s="793"/>
      <c r="BH112" s="793"/>
      <c r="BI112" s="793"/>
      <c r="BJ112" s="793"/>
      <c r="BK112" s="793"/>
      <c r="BL112" s="793"/>
      <c r="BM112" s="793"/>
      <c r="BN112" s="793"/>
      <c r="BO112" s="793"/>
      <c r="BP112" s="793"/>
    </row>
    <row r="113" spans="1:68" s="800" customFormat="1">
      <c r="A113" s="798"/>
      <c r="B113" s="799"/>
      <c r="C113" s="271"/>
      <c r="D113" s="271"/>
      <c r="E113" s="795"/>
      <c r="F113" s="794"/>
      <c r="G113" s="794"/>
      <c r="H113" s="794"/>
      <c r="I113" s="794"/>
      <c r="J113" s="794"/>
      <c r="K113" s="794"/>
      <c r="L113" s="794"/>
      <c r="M113" s="795"/>
      <c r="N113" s="794"/>
      <c r="O113" s="794"/>
      <c r="P113" s="794"/>
      <c r="Q113" s="794"/>
      <c r="R113" s="794"/>
      <c r="S113" s="794"/>
      <c r="T113" s="794"/>
      <c r="U113" s="795"/>
      <c r="V113" s="794"/>
      <c r="W113" s="794"/>
      <c r="X113" s="794"/>
      <c r="Y113" s="794"/>
      <c r="Z113" s="794"/>
      <c r="AA113" s="794"/>
      <c r="AB113" s="794"/>
      <c r="AC113" s="797"/>
      <c r="AD113" s="796"/>
      <c r="AE113" s="796"/>
      <c r="AF113" s="796"/>
      <c r="AG113" s="796"/>
      <c r="AH113" s="796"/>
      <c r="AI113" s="796"/>
      <c r="AJ113" s="796"/>
      <c r="AK113" s="797"/>
      <c r="AL113" s="796"/>
      <c r="AM113" s="796"/>
      <c r="AN113" s="796"/>
      <c r="AO113" s="796"/>
      <c r="AP113" s="796"/>
      <c r="AQ113" s="796"/>
      <c r="AR113" s="796"/>
      <c r="AS113" s="797"/>
      <c r="AT113" s="796"/>
      <c r="AU113" s="796"/>
      <c r="AV113" s="796"/>
      <c r="AW113" s="796"/>
      <c r="AX113" s="796"/>
      <c r="AY113" s="796"/>
      <c r="AZ113" s="796"/>
      <c r="BA113" s="797"/>
      <c r="BB113" s="796"/>
      <c r="BC113" s="796"/>
      <c r="BD113" s="796"/>
      <c r="BE113" s="796"/>
      <c r="BF113" s="796"/>
      <c r="BG113" s="796"/>
      <c r="BH113" s="796"/>
      <c r="BI113" s="797"/>
      <c r="BJ113" s="796"/>
      <c r="BK113" s="796"/>
      <c r="BL113" s="796"/>
      <c r="BM113" s="796"/>
      <c r="BN113" s="796"/>
      <c r="BO113" s="796"/>
      <c r="BP113" s="796"/>
    </row>
    <row r="114" spans="1:68" ht="15">
      <c r="C114" s="757" t="s">
        <v>164</v>
      </c>
      <c r="D114" s="757"/>
      <c r="E114" s="801"/>
      <c r="F114" s="802"/>
      <c r="G114" s="802"/>
      <c r="H114" s="802"/>
      <c r="I114" s="802"/>
      <c r="J114" s="802"/>
      <c r="K114" s="802"/>
      <c r="L114" s="803"/>
      <c r="M114" s="802"/>
      <c r="N114" s="802"/>
      <c r="O114" s="802"/>
      <c r="P114" s="802"/>
      <c r="Q114" s="802"/>
      <c r="R114" s="802"/>
      <c r="S114" s="802"/>
      <c r="T114" s="802"/>
      <c r="U114" s="804"/>
      <c r="V114" s="805"/>
      <c r="W114" s="805"/>
      <c r="X114" s="805"/>
      <c r="Y114" s="805"/>
      <c r="Z114" s="805"/>
      <c r="AA114" s="805"/>
      <c r="AB114" s="806"/>
      <c r="AC114" s="807"/>
      <c r="AD114" s="807"/>
      <c r="AE114" s="807"/>
      <c r="AF114" s="807"/>
      <c r="AG114" s="807"/>
      <c r="AH114" s="807"/>
      <c r="AI114" s="807"/>
      <c r="AJ114" s="807"/>
      <c r="AK114" s="808"/>
      <c r="AL114" s="807"/>
      <c r="AM114" s="807"/>
      <c r="AN114" s="807"/>
      <c r="AO114" s="807"/>
      <c r="AP114" s="807"/>
      <c r="AQ114" s="807"/>
      <c r="AR114" s="807"/>
      <c r="AS114" s="808"/>
      <c r="AT114" s="807"/>
      <c r="AU114" s="807"/>
      <c r="AV114" s="807"/>
      <c r="AW114" s="807"/>
      <c r="AX114" s="807"/>
      <c r="AY114" s="807"/>
      <c r="AZ114" s="809"/>
      <c r="BA114" s="807"/>
      <c r="BB114" s="807"/>
      <c r="BC114" s="807"/>
      <c r="BD114" s="807"/>
      <c r="BE114" s="807"/>
      <c r="BF114" s="807"/>
      <c r="BG114" s="807"/>
      <c r="BH114" s="809"/>
      <c r="BI114" s="808"/>
      <c r="BJ114" s="807"/>
      <c r="BK114" s="807"/>
      <c r="BL114" s="807"/>
      <c r="BM114" s="807"/>
      <c r="BN114" s="807"/>
      <c r="BO114" s="807"/>
      <c r="BP114" s="809"/>
    </row>
    <row r="115" spans="1:68" s="721" customFormat="1" ht="15" thickBot="1"/>
    <row r="116" spans="1:68" ht="39" thickBot="1">
      <c r="E116" s="775" t="s">
        <v>562</v>
      </c>
      <c r="F116" s="782" t="s">
        <v>166</v>
      </c>
      <c r="G116" s="783" t="s">
        <v>167</v>
      </c>
      <c r="H116" s="783" t="s">
        <v>168</v>
      </c>
      <c r="I116" s="783" t="s">
        <v>169</v>
      </c>
      <c r="J116" s="783" t="s">
        <v>170</v>
      </c>
      <c r="K116" s="1043" t="s">
        <v>171</v>
      </c>
      <c r="L116" s="1044" t="s">
        <v>125</v>
      </c>
      <c r="M116" s="787"/>
      <c r="N116" s="782" t="s">
        <v>166</v>
      </c>
      <c r="O116" s="783" t="s">
        <v>167</v>
      </c>
      <c r="P116" s="783" t="s">
        <v>168</v>
      </c>
      <c r="Q116" s="783" t="s">
        <v>169</v>
      </c>
      <c r="R116" s="783" t="s">
        <v>170</v>
      </c>
      <c r="S116" s="1043" t="s">
        <v>171</v>
      </c>
      <c r="T116" s="1044" t="s">
        <v>125</v>
      </c>
      <c r="U116" s="787"/>
      <c r="V116" s="782" t="s">
        <v>166</v>
      </c>
      <c r="W116" s="783" t="s">
        <v>167</v>
      </c>
      <c r="X116" s="783" t="s">
        <v>168</v>
      </c>
      <c r="Y116" s="783" t="s">
        <v>169</v>
      </c>
      <c r="Z116" s="783" t="s">
        <v>170</v>
      </c>
      <c r="AA116" s="1043" t="s">
        <v>171</v>
      </c>
      <c r="AB116" s="1058" t="s">
        <v>125</v>
      </c>
      <c r="AC116" s="787"/>
      <c r="AD116" s="790" t="s">
        <v>166</v>
      </c>
      <c r="AE116" s="791" t="s">
        <v>167</v>
      </c>
      <c r="AF116" s="791" t="s">
        <v>168</v>
      </c>
      <c r="AG116" s="791" t="s">
        <v>169</v>
      </c>
      <c r="AH116" s="791" t="s">
        <v>170</v>
      </c>
      <c r="AI116" s="1045" t="s">
        <v>171</v>
      </c>
      <c r="AJ116" s="1046" t="s">
        <v>125</v>
      </c>
      <c r="AK116" s="787"/>
      <c r="AL116" s="790" t="s">
        <v>166</v>
      </c>
      <c r="AM116" s="791" t="s">
        <v>167</v>
      </c>
      <c r="AN116" s="791" t="s">
        <v>168</v>
      </c>
      <c r="AO116" s="791" t="s">
        <v>169</v>
      </c>
      <c r="AP116" s="791" t="s">
        <v>170</v>
      </c>
      <c r="AQ116" s="1045" t="s">
        <v>171</v>
      </c>
      <c r="AR116" s="1046" t="s">
        <v>125</v>
      </c>
      <c r="AS116" s="787"/>
      <c r="AT116" s="790" t="s">
        <v>166</v>
      </c>
      <c r="AU116" s="791" t="s">
        <v>167</v>
      </c>
      <c r="AV116" s="791" t="s">
        <v>168</v>
      </c>
      <c r="AW116" s="791" t="s">
        <v>169</v>
      </c>
      <c r="AX116" s="791" t="s">
        <v>170</v>
      </c>
      <c r="AY116" s="1045" t="s">
        <v>171</v>
      </c>
      <c r="AZ116" s="1046" t="s">
        <v>125</v>
      </c>
      <c r="BA116" s="787"/>
      <c r="BB116" s="790" t="s">
        <v>166</v>
      </c>
      <c r="BC116" s="791" t="s">
        <v>167</v>
      </c>
      <c r="BD116" s="791" t="s">
        <v>168</v>
      </c>
      <c r="BE116" s="791" t="s">
        <v>169</v>
      </c>
      <c r="BF116" s="791" t="s">
        <v>170</v>
      </c>
      <c r="BG116" s="1045" t="s">
        <v>171</v>
      </c>
      <c r="BH116" s="1046" t="s">
        <v>125</v>
      </c>
      <c r="BI116" s="787"/>
      <c r="BJ116" s="790" t="s">
        <v>166</v>
      </c>
      <c r="BK116" s="791" t="s">
        <v>167</v>
      </c>
      <c r="BL116" s="791" t="s">
        <v>168</v>
      </c>
      <c r="BM116" s="791" t="s">
        <v>169</v>
      </c>
      <c r="BN116" s="791" t="s">
        <v>170</v>
      </c>
      <c r="BO116" s="1045" t="s">
        <v>171</v>
      </c>
      <c r="BP116" s="1046" t="s">
        <v>125</v>
      </c>
    </row>
    <row r="117" spans="1:68">
      <c r="C117" s="703" t="s">
        <v>563</v>
      </c>
      <c r="D117" s="703"/>
      <c r="E117" s="776" t="s">
        <v>523</v>
      </c>
      <c r="F117" s="820"/>
      <c r="G117" s="821"/>
      <c r="H117" s="1047"/>
      <c r="I117" s="821"/>
      <c r="J117" s="822"/>
      <c r="K117" s="1047"/>
      <c r="L117" s="824"/>
      <c r="M117" s="787"/>
      <c r="N117" s="820"/>
      <c r="O117" s="821"/>
      <c r="P117" s="1047"/>
      <c r="Q117" s="821"/>
      <c r="R117" s="822"/>
      <c r="S117" s="1047"/>
      <c r="T117" s="824"/>
      <c r="U117" s="787"/>
      <c r="V117" s="820"/>
      <c r="W117" s="821"/>
      <c r="X117" s="1047"/>
      <c r="Y117" s="821"/>
      <c r="Z117" s="822"/>
      <c r="AA117" s="1047"/>
      <c r="AB117" s="823"/>
      <c r="AC117" s="787"/>
      <c r="AD117" s="820"/>
      <c r="AE117" s="821"/>
      <c r="AF117" s="1047"/>
      <c r="AG117" s="1054"/>
      <c r="AH117" s="822"/>
      <c r="AI117" s="1047"/>
      <c r="AJ117" s="824"/>
      <c r="AK117" s="787"/>
      <c r="AL117" s="820"/>
      <c r="AM117" s="821"/>
      <c r="AN117" s="1047"/>
      <c r="AO117" s="1054"/>
      <c r="AP117" s="822"/>
      <c r="AQ117" s="1047"/>
      <c r="AR117" s="824"/>
      <c r="AS117" s="787"/>
      <c r="AT117" s="820"/>
      <c r="AU117" s="821"/>
      <c r="AV117" s="1047"/>
      <c r="AW117" s="1054"/>
      <c r="AX117" s="822"/>
      <c r="AY117" s="1047"/>
      <c r="AZ117" s="824"/>
      <c r="BA117" s="787"/>
      <c r="BB117" s="820"/>
      <c r="BC117" s="821"/>
      <c r="BD117" s="1047"/>
      <c r="BE117" s="1054"/>
      <c r="BF117" s="822"/>
      <c r="BG117" s="1047"/>
      <c r="BH117" s="824"/>
      <c r="BI117" s="787"/>
      <c r="BJ117" s="820"/>
      <c r="BK117" s="821"/>
      <c r="BL117" s="1047"/>
      <c r="BM117" s="1054"/>
      <c r="BN117" s="822"/>
      <c r="BO117" s="1047"/>
      <c r="BP117" s="824"/>
    </row>
    <row r="118" spans="1:68">
      <c r="C118" s="706" t="s">
        <v>564</v>
      </c>
      <c r="D118" s="706"/>
      <c r="E118" s="777" t="s">
        <v>24</v>
      </c>
      <c r="F118" s="785"/>
      <c r="G118" s="708"/>
      <c r="H118" s="1048"/>
      <c r="I118" s="708"/>
      <c r="J118" s="708"/>
      <c r="K118" s="1048"/>
      <c r="L118" s="709"/>
      <c r="M118" s="788"/>
      <c r="N118" s="785"/>
      <c r="O118" s="708"/>
      <c r="P118" s="1048"/>
      <c r="Q118" s="708"/>
      <c r="R118" s="708"/>
      <c r="S118" s="1048"/>
      <c r="T118" s="709"/>
      <c r="U118" s="788"/>
      <c r="V118" s="785"/>
      <c r="W118" s="708"/>
      <c r="X118" s="1048"/>
      <c r="Y118" s="708"/>
      <c r="Z118" s="708"/>
      <c r="AA118" s="1048"/>
      <c r="AB118" s="779"/>
      <c r="AC118" s="788"/>
      <c r="AD118" s="785"/>
      <c r="AE118" s="708"/>
      <c r="AF118" s="1048"/>
      <c r="AG118" s="1055"/>
      <c r="AH118" s="708"/>
      <c r="AI118" s="1048"/>
      <c r="AJ118" s="709"/>
      <c r="AK118" s="788"/>
      <c r="AL118" s="785"/>
      <c r="AM118" s="708"/>
      <c r="AN118" s="1048"/>
      <c r="AO118" s="1055"/>
      <c r="AP118" s="708"/>
      <c r="AQ118" s="1048"/>
      <c r="AR118" s="709"/>
      <c r="AS118" s="788"/>
      <c r="AT118" s="785"/>
      <c r="AU118" s="708"/>
      <c r="AV118" s="1048"/>
      <c r="AW118" s="1055"/>
      <c r="AX118" s="708"/>
      <c r="AY118" s="1048"/>
      <c r="AZ118" s="709"/>
      <c r="BA118" s="788"/>
      <c r="BB118" s="785"/>
      <c r="BC118" s="708"/>
      <c r="BD118" s="1048"/>
      <c r="BE118" s="1055"/>
      <c r="BF118" s="708"/>
      <c r="BG118" s="1048"/>
      <c r="BH118" s="709"/>
      <c r="BI118" s="788"/>
      <c r="BJ118" s="785"/>
      <c r="BK118" s="708"/>
      <c r="BL118" s="1048"/>
      <c r="BM118" s="1055"/>
      <c r="BN118" s="708"/>
      <c r="BO118" s="1048"/>
      <c r="BP118" s="709"/>
    </row>
    <row r="119" spans="1:68">
      <c r="C119" s="706" t="s">
        <v>565</v>
      </c>
      <c r="D119" s="706"/>
      <c r="E119" s="777" t="s">
        <v>25</v>
      </c>
      <c r="F119" s="785"/>
      <c r="G119" s="708"/>
      <c r="H119" s="1048"/>
      <c r="I119" s="708"/>
      <c r="J119" s="708"/>
      <c r="K119" s="1048"/>
      <c r="L119" s="709"/>
      <c r="M119" s="788"/>
      <c r="N119" s="785"/>
      <c r="O119" s="708"/>
      <c r="P119" s="1048"/>
      <c r="Q119" s="708"/>
      <c r="R119" s="708"/>
      <c r="S119" s="1048"/>
      <c r="T119" s="709"/>
      <c r="U119" s="788"/>
      <c r="V119" s="785"/>
      <c r="W119" s="708"/>
      <c r="X119" s="1048"/>
      <c r="Y119" s="708"/>
      <c r="Z119" s="708"/>
      <c r="AA119" s="1048"/>
      <c r="AB119" s="779"/>
      <c r="AC119" s="788"/>
      <c r="AD119" s="785"/>
      <c r="AE119" s="708"/>
      <c r="AF119" s="1048"/>
      <c r="AG119" s="1055"/>
      <c r="AH119" s="708"/>
      <c r="AI119" s="1048"/>
      <c r="AJ119" s="709"/>
      <c r="AK119" s="788"/>
      <c r="AL119" s="785"/>
      <c r="AM119" s="708"/>
      <c r="AN119" s="1048"/>
      <c r="AO119" s="1055"/>
      <c r="AP119" s="708"/>
      <c r="AQ119" s="1048"/>
      <c r="AR119" s="709"/>
      <c r="AS119" s="788"/>
      <c r="AT119" s="785"/>
      <c r="AU119" s="708"/>
      <c r="AV119" s="1048"/>
      <c r="AW119" s="1055"/>
      <c r="AX119" s="708"/>
      <c r="AY119" s="1048"/>
      <c r="AZ119" s="709"/>
      <c r="BA119" s="788"/>
      <c r="BB119" s="785"/>
      <c r="BC119" s="708"/>
      <c r="BD119" s="1048"/>
      <c r="BE119" s="1055"/>
      <c r="BF119" s="708"/>
      <c r="BG119" s="1048"/>
      <c r="BH119" s="709"/>
      <c r="BI119" s="788"/>
      <c r="BJ119" s="785"/>
      <c r="BK119" s="708"/>
      <c r="BL119" s="1048"/>
      <c r="BM119" s="1055"/>
      <c r="BN119" s="708"/>
      <c r="BO119" s="1048"/>
      <c r="BP119" s="709"/>
    </row>
    <row r="120" spans="1:68">
      <c r="C120" s="706" t="s">
        <v>566</v>
      </c>
      <c r="D120" s="706"/>
      <c r="E120" s="777" t="s">
        <v>26</v>
      </c>
      <c r="F120" s="785"/>
      <c r="G120" s="708"/>
      <c r="H120" s="1048"/>
      <c r="I120" s="708"/>
      <c r="J120" s="708"/>
      <c r="K120" s="1048"/>
      <c r="L120" s="709"/>
      <c r="M120" s="788"/>
      <c r="N120" s="785"/>
      <c r="O120" s="708"/>
      <c r="P120" s="1048"/>
      <c r="Q120" s="708"/>
      <c r="R120" s="708"/>
      <c r="S120" s="1048"/>
      <c r="T120" s="709"/>
      <c r="U120" s="788"/>
      <c r="V120" s="785"/>
      <c r="W120" s="708"/>
      <c r="X120" s="1048"/>
      <c r="Y120" s="708"/>
      <c r="Z120" s="708"/>
      <c r="AA120" s="1048"/>
      <c r="AB120" s="779"/>
      <c r="AC120" s="788"/>
      <c r="AD120" s="785"/>
      <c r="AE120" s="708"/>
      <c r="AF120" s="1048"/>
      <c r="AG120" s="1055"/>
      <c r="AH120" s="708"/>
      <c r="AI120" s="1048"/>
      <c r="AJ120" s="709"/>
      <c r="AK120" s="788"/>
      <c r="AL120" s="785"/>
      <c r="AM120" s="708"/>
      <c r="AN120" s="1048"/>
      <c r="AO120" s="1055"/>
      <c r="AP120" s="708"/>
      <c r="AQ120" s="1048"/>
      <c r="AR120" s="709"/>
      <c r="AS120" s="788"/>
      <c r="AT120" s="785"/>
      <c r="AU120" s="708"/>
      <c r="AV120" s="1048"/>
      <c r="AW120" s="1055"/>
      <c r="AX120" s="708"/>
      <c r="AY120" s="1048"/>
      <c r="AZ120" s="709"/>
      <c r="BA120" s="788"/>
      <c r="BB120" s="785"/>
      <c r="BC120" s="708"/>
      <c r="BD120" s="1048"/>
      <c r="BE120" s="1055"/>
      <c r="BF120" s="708"/>
      <c r="BG120" s="1048"/>
      <c r="BH120" s="709"/>
      <c r="BI120" s="788"/>
      <c r="BJ120" s="785"/>
      <c r="BK120" s="708"/>
      <c r="BL120" s="1048"/>
      <c r="BM120" s="1055"/>
      <c r="BN120" s="708"/>
      <c r="BO120" s="1048"/>
      <c r="BP120" s="709"/>
    </row>
    <row r="121" spans="1:68">
      <c r="C121" s="706" t="s">
        <v>567</v>
      </c>
      <c r="D121" s="706"/>
      <c r="E121" s="777" t="s">
        <v>27</v>
      </c>
      <c r="F121" s="785"/>
      <c r="G121" s="708"/>
      <c r="H121" s="1048"/>
      <c r="I121" s="708"/>
      <c r="J121" s="708"/>
      <c r="K121" s="1048"/>
      <c r="L121" s="709"/>
      <c r="M121" s="788"/>
      <c r="N121" s="785"/>
      <c r="O121" s="708"/>
      <c r="P121" s="1048"/>
      <c r="Q121" s="708"/>
      <c r="R121" s="708"/>
      <c r="S121" s="1048"/>
      <c r="T121" s="709"/>
      <c r="U121" s="788"/>
      <c r="V121" s="785"/>
      <c r="W121" s="708"/>
      <c r="X121" s="1048"/>
      <c r="Y121" s="708"/>
      <c r="Z121" s="708"/>
      <c r="AA121" s="1048"/>
      <c r="AB121" s="779"/>
      <c r="AC121" s="788"/>
      <c r="AD121" s="785"/>
      <c r="AE121" s="708"/>
      <c r="AF121" s="1048"/>
      <c r="AG121" s="1055"/>
      <c r="AH121" s="708"/>
      <c r="AI121" s="1048"/>
      <c r="AJ121" s="709"/>
      <c r="AK121" s="788"/>
      <c r="AL121" s="785"/>
      <c r="AM121" s="708"/>
      <c r="AN121" s="1048"/>
      <c r="AO121" s="1055"/>
      <c r="AP121" s="708"/>
      <c r="AQ121" s="1048"/>
      <c r="AR121" s="709"/>
      <c r="AS121" s="788"/>
      <c r="AT121" s="785"/>
      <c r="AU121" s="708"/>
      <c r="AV121" s="1048"/>
      <c r="AW121" s="1055"/>
      <c r="AX121" s="708"/>
      <c r="AY121" s="1048"/>
      <c r="AZ121" s="709"/>
      <c r="BA121" s="788"/>
      <c r="BB121" s="785"/>
      <c r="BC121" s="708"/>
      <c r="BD121" s="1048"/>
      <c r="BE121" s="1055"/>
      <c r="BF121" s="708"/>
      <c r="BG121" s="1048"/>
      <c r="BH121" s="709"/>
      <c r="BI121" s="788"/>
      <c r="BJ121" s="785"/>
      <c r="BK121" s="708"/>
      <c r="BL121" s="1048"/>
      <c r="BM121" s="1055"/>
      <c r="BN121" s="708"/>
      <c r="BO121" s="1048"/>
      <c r="BP121" s="709"/>
    </row>
    <row r="122" spans="1:68" ht="15" thickBot="1">
      <c r="C122" s="707" t="s">
        <v>568</v>
      </c>
      <c r="D122" s="706"/>
      <c r="E122" s="777" t="s">
        <v>28</v>
      </c>
      <c r="F122" s="785"/>
      <c r="G122" s="708"/>
      <c r="H122" s="1048"/>
      <c r="I122" s="708"/>
      <c r="J122" s="710"/>
      <c r="K122" s="1051"/>
      <c r="L122" s="711"/>
      <c r="M122" s="789"/>
      <c r="N122" s="785"/>
      <c r="O122" s="708"/>
      <c r="P122" s="1048"/>
      <c r="Q122" s="708"/>
      <c r="R122" s="710"/>
      <c r="S122" s="1051"/>
      <c r="T122" s="711"/>
      <c r="U122" s="789"/>
      <c r="V122" s="785"/>
      <c r="W122" s="708"/>
      <c r="X122" s="1048"/>
      <c r="Y122" s="708"/>
      <c r="Z122" s="710"/>
      <c r="AA122" s="1051"/>
      <c r="AB122" s="780"/>
      <c r="AC122" s="789"/>
      <c r="AD122" s="785"/>
      <c r="AE122" s="708"/>
      <c r="AF122" s="1048"/>
      <c r="AG122" s="1055"/>
      <c r="AH122" s="710"/>
      <c r="AI122" s="1051"/>
      <c r="AJ122" s="711"/>
      <c r="AK122" s="789"/>
      <c r="AL122" s="785"/>
      <c r="AM122" s="708"/>
      <c r="AN122" s="1048"/>
      <c r="AO122" s="1055"/>
      <c r="AP122" s="710"/>
      <c r="AQ122" s="1051"/>
      <c r="AR122" s="711"/>
      <c r="AS122" s="789"/>
      <c r="AT122" s="785"/>
      <c r="AU122" s="708"/>
      <c r="AV122" s="1048"/>
      <c r="AW122" s="1055"/>
      <c r="AX122" s="710"/>
      <c r="AY122" s="1051"/>
      <c r="AZ122" s="711"/>
      <c r="BA122" s="789"/>
      <c r="BB122" s="785"/>
      <c r="BC122" s="708"/>
      <c r="BD122" s="1048"/>
      <c r="BE122" s="1055"/>
      <c r="BF122" s="710"/>
      <c r="BG122" s="1051"/>
      <c r="BH122" s="711"/>
      <c r="BI122" s="789"/>
      <c r="BJ122" s="785"/>
      <c r="BK122" s="708"/>
      <c r="BL122" s="1048"/>
      <c r="BM122" s="1055"/>
      <c r="BN122" s="710"/>
      <c r="BO122" s="1051"/>
      <c r="BP122" s="711"/>
    </row>
    <row r="123" spans="1:68">
      <c r="C123" s="703" t="s">
        <v>569</v>
      </c>
      <c r="D123" s="703"/>
      <c r="E123" s="776" t="s">
        <v>525</v>
      </c>
      <c r="F123" s="816"/>
      <c r="G123" s="825"/>
      <c r="H123" s="1049"/>
      <c r="I123" s="825"/>
      <c r="J123" s="704"/>
      <c r="K123" s="1052"/>
      <c r="L123" s="705"/>
      <c r="M123" s="787"/>
      <c r="N123" s="816"/>
      <c r="O123" s="825"/>
      <c r="P123" s="1049"/>
      <c r="Q123" s="825"/>
      <c r="R123" s="704"/>
      <c r="S123" s="1052"/>
      <c r="T123" s="705"/>
      <c r="U123" s="787"/>
      <c r="V123" s="816"/>
      <c r="W123" s="825"/>
      <c r="X123" s="1049"/>
      <c r="Y123" s="825"/>
      <c r="Z123" s="704"/>
      <c r="AA123" s="1052"/>
      <c r="AB123" s="781"/>
      <c r="AC123" s="787"/>
      <c r="AD123" s="820"/>
      <c r="AE123" s="821"/>
      <c r="AF123" s="1053"/>
      <c r="AG123" s="1054"/>
      <c r="AH123" s="822"/>
      <c r="AI123" s="1047"/>
      <c r="AJ123" s="824"/>
      <c r="AK123" s="787"/>
      <c r="AL123" s="820"/>
      <c r="AM123" s="821"/>
      <c r="AN123" s="1053"/>
      <c r="AO123" s="1054"/>
      <c r="AP123" s="822"/>
      <c r="AQ123" s="1047"/>
      <c r="AR123" s="824"/>
      <c r="AS123" s="787"/>
      <c r="AT123" s="820"/>
      <c r="AU123" s="821"/>
      <c r="AV123" s="1053"/>
      <c r="AW123" s="1054"/>
      <c r="AX123" s="822"/>
      <c r="AY123" s="1047"/>
      <c r="AZ123" s="824"/>
      <c r="BA123" s="787"/>
      <c r="BB123" s="820"/>
      <c r="BC123" s="821"/>
      <c r="BD123" s="1053"/>
      <c r="BE123" s="1054"/>
      <c r="BF123" s="822"/>
      <c r="BG123" s="1047"/>
      <c r="BH123" s="824"/>
      <c r="BI123" s="787"/>
      <c r="BJ123" s="820"/>
      <c r="BK123" s="821"/>
      <c r="BL123" s="1053"/>
      <c r="BM123" s="1054"/>
      <c r="BN123" s="822"/>
      <c r="BO123" s="1047"/>
      <c r="BP123" s="824"/>
    </row>
    <row r="124" spans="1:68">
      <c r="C124" s="706" t="s">
        <v>564</v>
      </c>
      <c r="D124" s="706"/>
      <c r="E124" s="777" t="s">
        <v>130</v>
      </c>
      <c r="F124" s="785"/>
      <c r="G124" s="708"/>
      <c r="H124" s="1048"/>
      <c r="I124" s="708"/>
      <c r="J124" s="708"/>
      <c r="K124" s="1048"/>
      <c r="L124" s="709"/>
      <c r="M124" s="788"/>
      <c r="N124" s="785"/>
      <c r="O124" s="708"/>
      <c r="P124" s="1048"/>
      <c r="Q124" s="708"/>
      <c r="R124" s="708"/>
      <c r="S124" s="1048"/>
      <c r="T124" s="709"/>
      <c r="U124" s="788"/>
      <c r="V124" s="785"/>
      <c r="W124" s="708"/>
      <c r="X124" s="1048"/>
      <c r="Y124" s="708"/>
      <c r="Z124" s="708"/>
      <c r="AA124" s="1048"/>
      <c r="AB124" s="779"/>
      <c r="AC124" s="788"/>
      <c r="AD124" s="785"/>
      <c r="AE124" s="708"/>
      <c r="AF124" s="1048"/>
      <c r="AG124" s="1055"/>
      <c r="AH124" s="708"/>
      <c r="AI124" s="1048"/>
      <c r="AJ124" s="709"/>
      <c r="AK124" s="788"/>
      <c r="AL124" s="785"/>
      <c r="AM124" s="708"/>
      <c r="AN124" s="1048"/>
      <c r="AO124" s="1055"/>
      <c r="AP124" s="708"/>
      <c r="AQ124" s="1048"/>
      <c r="AR124" s="709"/>
      <c r="AS124" s="788"/>
      <c r="AT124" s="785"/>
      <c r="AU124" s="708"/>
      <c r="AV124" s="1048"/>
      <c r="AW124" s="1055"/>
      <c r="AX124" s="708"/>
      <c r="AY124" s="1048"/>
      <c r="AZ124" s="709"/>
      <c r="BA124" s="788"/>
      <c r="BB124" s="785"/>
      <c r="BC124" s="708"/>
      <c r="BD124" s="1048"/>
      <c r="BE124" s="1055"/>
      <c r="BF124" s="708"/>
      <c r="BG124" s="1048"/>
      <c r="BH124" s="709"/>
      <c r="BI124" s="788"/>
      <c r="BJ124" s="785"/>
      <c r="BK124" s="708"/>
      <c r="BL124" s="1048"/>
      <c r="BM124" s="1055"/>
      <c r="BN124" s="708"/>
      <c r="BO124" s="1048"/>
      <c r="BP124" s="709"/>
    </row>
    <row r="125" spans="1:68">
      <c r="C125" s="706" t="s">
        <v>565</v>
      </c>
      <c r="D125" s="706"/>
      <c r="E125" s="777" t="s">
        <v>131</v>
      </c>
      <c r="F125" s="785"/>
      <c r="G125" s="708"/>
      <c r="H125" s="1048"/>
      <c r="I125" s="708"/>
      <c r="J125" s="708"/>
      <c r="K125" s="1048"/>
      <c r="L125" s="709"/>
      <c r="M125" s="788"/>
      <c r="N125" s="785"/>
      <c r="O125" s="708"/>
      <c r="P125" s="1048"/>
      <c r="Q125" s="708"/>
      <c r="R125" s="708"/>
      <c r="S125" s="1048"/>
      <c r="T125" s="709"/>
      <c r="U125" s="788"/>
      <c r="V125" s="785"/>
      <c r="W125" s="708"/>
      <c r="X125" s="1048"/>
      <c r="Y125" s="708"/>
      <c r="Z125" s="708"/>
      <c r="AA125" s="1048"/>
      <c r="AB125" s="779"/>
      <c r="AC125" s="788"/>
      <c r="AD125" s="785"/>
      <c r="AE125" s="708"/>
      <c r="AF125" s="1048"/>
      <c r="AG125" s="1055"/>
      <c r="AH125" s="708"/>
      <c r="AI125" s="1048"/>
      <c r="AJ125" s="709"/>
      <c r="AK125" s="788"/>
      <c r="AL125" s="785"/>
      <c r="AM125" s="708"/>
      <c r="AN125" s="1048"/>
      <c r="AO125" s="1055"/>
      <c r="AP125" s="708"/>
      <c r="AQ125" s="1048"/>
      <c r="AR125" s="709"/>
      <c r="AS125" s="788"/>
      <c r="AT125" s="785"/>
      <c r="AU125" s="708"/>
      <c r="AV125" s="1048"/>
      <c r="AW125" s="1055"/>
      <c r="AX125" s="708"/>
      <c r="AY125" s="1048"/>
      <c r="AZ125" s="709"/>
      <c r="BA125" s="788"/>
      <c r="BB125" s="785"/>
      <c r="BC125" s="708"/>
      <c r="BD125" s="1048"/>
      <c r="BE125" s="1055"/>
      <c r="BF125" s="708"/>
      <c r="BG125" s="1048"/>
      <c r="BH125" s="709"/>
      <c r="BI125" s="788"/>
      <c r="BJ125" s="785"/>
      <c r="BK125" s="708"/>
      <c r="BL125" s="1048"/>
      <c r="BM125" s="1055"/>
      <c r="BN125" s="708"/>
      <c r="BO125" s="1048"/>
      <c r="BP125" s="709"/>
    </row>
    <row r="126" spans="1:68">
      <c r="C126" s="706" t="s">
        <v>566</v>
      </c>
      <c r="D126" s="706"/>
      <c r="E126" s="777" t="s">
        <v>132</v>
      </c>
      <c r="F126" s="785"/>
      <c r="G126" s="708"/>
      <c r="H126" s="1048"/>
      <c r="I126" s="708"/>
      <c r="J126" s="708"/>
      <c r="K126" s="1048"/>
      <c r="L126" s="709"/>
      <c r="M126" s="788"/>
      <c r="N126" s="785"/>
      <c r="O126" s="708"/>
      <c r="P126" s="1048"/>
      <c r="Q126" s="708"/>
      <c r="R126" s="708"/>
      <c r="S126" s="1048"/>
      <c r="T126" s="709"/>
      <c r="U126" s="788"/>
      <c r="V126" s="785"/>
      <c r="W126" s="708"/>
      <c r="X126" s="1048"/>
      <c r="Y126" s="708"/>
      <c r="Z126" s="708"/>
      <c r="AA126" s="1048"/>
      <c r="AB126" s="779"/>
      <c r="AC126" s="788"/>
      <c r="AD126" s="785"/>
      <c r="AE126" s="708"/>
      <c r="AF126" s="1048"/>
      <c r="AG126" s="1055"/>
      <c r="AH126" s="708"/>
      <c r="AI126" s="1048"/>
      <c r="AJ126" s="709"/>
      <c r="AK126" s="788"/>
      <c r="AL126" s="785"/>
      <c r="AM126" s="708"/>
      <c r="AN126" s="1048"/>
      <c r="AO126" s="1055"/>
      <c r="AP126" s="708"/>
      <c r="AQ126" s="1048"/>
      <c r="AR126" s="709"/>
      <c r="AS126" s="788"/>
      <c r="AT126" s="785"/>
      <c r="AU126" s="708"/>
      <c r="AV126" s="1048"/>
      <c r="AW126" s="1055"/>
      <c r="AX126" s="708"/>
      <c r="AY126" s="1048"/>
      <c r="AZ126" s="709"/>
      <c r="BA126" s="788"/>
      <c r="BB126" s="785"/>
      <c r="BC126" s="708"/>
      <c r="BD126" s="1048"/>
      <c r="BE126" s="1055"/>
      <c r="BF126" s="708"/>
      <c r="BG126" s="1048"/>
      <c r="BH126" s="709"/>
      <c r="BI126" s="788"/>
      <c r="BJ126" s="785"/>
      <c r="BK126" s="708"/>
      <c r="BL126" s="1048"/>
      <c r="BM126" s="1055"/>
      <c r="BN126" s="708"/>
      <c r="BO126" s="1048"/>
      <c r="BP126" s="709"/>
    </row>
    <row r="127" spans="1:68">
      <c r="C127" s="706" t="s">
        <v>567</v>
      </c>
      <c r="D127" s="706"/>
      <c r="E127" s="777" t="s">
        <v>133</v>
      </c>
      <c r="F127" s="785"/>
      <c r="G127" s="708"/>
      <c r="H127" s="1048"/>
      <c r="I127" s="708"/>
      <c r="J127" s="708"/>
      <c r="K127" s="1048"/>
      <c r="L127" s="709"/>
      <c r="M127" s="788"/>
      <c r="N127" s="785"/>
      <c r="O127" s="708"/>
      <c r="P127" s="1048"/>
      <c r="Q127" s="708"/>
      <c r="R127" s="708"/>
      <c r="S127" s="1048"/>
      <c r="T127" s="709"/>
      <c r="U127" s="788"/>
      <c r="V127" s="785"/>
      <c r="W127" s="708"/>
      <c r="X127" s="1048"/>
      <c r="Y127" s="708"/>
      <c r="Z127" s="708"/>
      <c r="AA127" s="1048"/>
      <c r="AB127" s="779"/>
      <c r="AC127" s="788"/>
      <c r="AD127" s="785"/>
      <c r="AE127" s="708"/>
      <c r="AF127" s="1048"/>
      <c r="AG127" s="1055"/>
      <c r="AH127" s="708"/>
      <c r="AI127" s="1048"/>
      <c r="AJ127" s="709"/>
      <c r="AK127" s="788"/>
      <c r="AL127" s="785"/>
      <c r="AM127" s="708"/>
      <c r="AN127" s="1048"/>
      <c r="AO127" s="1055"/>
      <c r="AP127" s="708"/>
      <c r="AQ127" s="1048"/>
      <c r="AR127" s="709"/>
      <c r="AS127" s="788"/>
      <c r="AT127" s="785"/>
      <c r="AU127" s="708"/>
      <c r="AV127" s="1048"/>
      <c r="AW127" s="1055"/>
      <c r="AX127" s="708"/>
      <c r="AY127" s="1048"/>
      <c r="AZ127" s="709"/>
      <c r="BA127" s="788"/>
      <c r="BB127" s="785"/>
      <c r="BC127" s="708"/>
      <c r="BD127" s="1048"/>
      <c r="BE127" s="1055"/>
      <c r="BF127" s="708"/>
      <c r="BG127" s="1048"/>
      <c r="BH127" s="709"/>
      <c r="BI127" s="788"/>
      <c r="BJ127" s="785"/>
      <c r="BK127" s="708"/>
      <c r="BL127" s="1048"/>
      <c r="BM127" s="1055"/>
      <c r="BN127" s="708"/>
      <c r="BO127" s="1048"/>
      <c r="BP127" s="709"/>
    </row>
    <row r="128" spans="1:68" ht="15" thickBot="1">
      <c r="C128" s="707" t="s">
        <v>568</v>
      </c>
      <c r="D128" s="706"/>
      <c r="E128" s="777" t="s">
        <v>134</v>
      </c>
      <c r="F128" s="785"/>
      <c r="G128" s="708"/>
      <c r="H128" s="1048"/>
      <c r="I128" s="708"/>
      <c r="J128" s="710"/>
      <c r="K128" s="1051"/>
      <c r="L128" s="711"/>
      <c r="M128" s="789"/>
      <c r="N128" s="785"/>
      <c r="O128" s="708"/>
      <c r="P128" s="1048"/>
      <c r="Q128" s="708"/>
      <c r="R128" s="710"/>
      <c r="S128" s="1051"/>
      <c r="T128" s="711"/>
      <c r="U128" s="789"/>
      <c r="V128" s="785"/>
      <c r="W128" s="708"/>
      <c r="X128" s="1048"/>
      <c r="Y128" s="708"/>
      <c r="Z128" s="710"/>
      <c r="AA128" s="1051"/>
      <c r="AB128" s="780"/>
      <c r="AC128" s="789"/>
      <c r="AD128" s="785"/>
      <c r="AE128" s="708"/>
      <c r="AF128" s="1048"/>
      <c r="AG128" s="1055"/>
      <c r="AH128" s="710"/>
      <c r="AI128" s="1051"/>
      <c r="AJ128" s="711"/>
      <c r="AK128" s="789"/>
      <c r="AL128" s="785"/>
      <c r="AM128" s="708"/>
      <c r="AN128" s="1048"/>
      <c r="AO128" s="1055"/>
      <c r="AP128" s="710"/>
      <c r="AQ128" s="1051"/>
      <c r="AR128" s="711"/>
      <c r="AS128" s="789"/>
      <c r="AT128" s="785"/>
      <c r="AU128" s="708"/>
      <c r="AV128" s="1048"/>
      <c r="AW128" s="1055"/>
      <c r="AX128" s="710"/>
      <c r="AY128" s="1051"/>
      <c r="AZ128" s="711"/>
      <c r="BA128" s="789"/>
      <c r="BB128" s="785"/>
      <c r="BC128" s="708"/>
      <c r="BD128" s="1048"/>
      <c r="BE128" s="1055"/>
      <c r="BF128" s="710"/>
      <c r="BG128" s="1051"/>
      <c r="BH128" s="711"/>
      <c r="BI128" s="789"/>
      <c r="BJ128" s="785"/>
      <c r="BK128" s="708"/>
      <c r="BL128" s="1048"/>
      <c r="BM128" s="1055"/>
      <c r="BN128" s="710"/>
      <c r="BO128" s="1051"/>
      <c r="BP128" s="711"/>
    </row>
    <row r="129" spans="2:68">
      <c r="C129" s="703" t="s">
        <v>570</v>
      </c>
      <c r="D129" s="703"/>
      <c r="E129" s="776" t="s">
        <v>571</v>
      </c>
      <c r="F129" s="784"/>
      <c r="G129" s="774"/>
      <c r="H129" s="1050"/>
      <c r="I129" s="774"/>
      <c r="J129" s="704"/>
      <c r="K129" s="1052"/>
      <c r="L129" s="705"/>
      <c r="M129" s="787"/>
      <c r="N129" s="784"/>
      <c r="O129" s="774"/>
      <c r="P129" s="1050"/>
      <c r="Q129" s="774"/>
      <c r="R129" s="704"/>
      <c r="S129" s="1052"/>
      <c r="T129" s="705"/>
      <c r="U129" s="787"/>
      <c r="V129" s="784"/>
      <c r="W129" s="774"/>
      <c r="X129" s="1050"/>
      <c r="Y129" s="774"/>
      <c r="Z129" s="704"/>
      <c r="AA129" s="1052"/>
      <c r="AB129" s="781"/>
      <c r="AC129" s="787"/>
      <c r="AD129" s="784"/>
      <c r="AE129" s="774"/>
      <c r="AF129" s="1050"/>
      <c r="AG129" s="1056"/>
      <c r="AH129" s="704"/>
      <c r="AI129" s="1052"/>
      <c r="AJ129" s="705"/>
      <c r="AK129" s="787"/>
      <c r="AL129" s="784"/>
      <c r="AM129" s="774"/>
      <c r="AN129" s="1050"/>
      <c r="AO129" s="1056"/>
      <c r="AP129" s="704"/>
      <c r="AQ129" s="1052"/>
      <c r="AR129" s="705"/>
      <c r="AS129" s="787"/>
      <c r="AT129" s="784"/>
      <c r="AU129" s="774"/>
      <c r="AV129" s="1050"/>
      <c r="AW129" s="1056"/>
      <c r="AX129" s="704"/>
      <c r="AY129" s="1052"/>
      <c r="AZ129" s="705"/>
      <c r="BA129" s="787"/>
      <c r="BB129" s="784"/>
      <c r="BC129" s="774"/>
      <c r="BD129" s="1050"/>
      <c r="BE129" s="1056"/>
      <c r="BF129" s="704"/>
      <c r="BG129" s="1052"/>
      <c r="BH129" s="705"/>
      <c r="BI129" s="787"/>
      <c r="BJ129" s="784"/>
      <c r="BK129" s="774"/>
      <c r="BL129" s="1050"/>
      <c r="BM129" s="1056"/>
      <c r="BN129" s="704"/>
      <c r="BO129" s="1052"/>
      <c r="BP129" s="705"/>
    </row>
    <row r="130" spans="2:68">
      <c r="C130" s="706" t="s">
        <v>564</v>
      </c>
      <c r="D130" s="706"/>
      <c r="E130" s="777" t="s">
        <v>135</v>
      </c>
      <c r="F130" s="785"/>
      <c r="G130" s="708"/>
      <c r="H130" s="1048"/>
      <c r="I130" s="708"/>
      <c r="J130" s="708"/>
      <c r="K130" s="1048"/>
      <c r="L130" s="709"/>
      <c r="M130" s="788"/>
      <c r="N130" s="785"/>
      <c r="O130" s="708"/>
      <c r="P130" s="1048"/>
      <c r="Q130" s="708"/>
      <c r="R130" s="708"/>
      <c r="S130" s="1048"/>
      <c r="T130" s="709"/>
      <c r="U130" s="788"/>
      <c r="V130" s="785"/>
      <c r="W130" s="708"/>
      <c r="X130" s="1048"/>
      <c r="Y130" s="708"/>
      <c r="Z130" s="708"/>
      <c r="AA130" s="1048"/>
      <c r="AB130" s="779"/>
      <c r="AC130" s="788"/>
      <c r="AD130" s="785"/>
      <c r="AE130" s="708"/>
      <c r="AF130" s="1048"/>
      <c r="AG130" s="1055"/>
      <c r="AH130" s="708"/>
      <c r="AI130" s="1048"/>
      <c r="AJ130" s="709"/>
      <c r="AK130" s="788"/>
      <c r="AL130" s="785"/>
      <c r="AM130" s="708"/>
      <c r="AN130" s="1048"/>
      <c r="AO130" s="1055"/>
      <c r="AP130" s="708"/>
      <c r="AQ130" s="1048"/>
      <c r="AR130" s="709"/>
      <c r="AS130" s="788"/>
      <c r="AT130" s="785"/>
      <c r="AU130" s="708"/>
      <c r="AV130" s="1048"/>
      <c r="AW130" s="1055"/>
      <c r="AX130" s="708"/>
      <c r="AY130" s="1048"/>
      <c r="AZ130" s="709"/>
      <c r="BA130" s="788"/>
      <c r="BB130" s="785"/>
      <c r="BC130" s="708"/>
      <c r="BD130" s="1048"/>
      <c r="BE130" s="1055"/>
      <c r="BF130" s="708"/>
      <c r="BG130" s="1048"/>
      <c r="BH130" s="709"/>
      <c r="BI130" s="788"/>
      <c r="BJ130" s="785"/>
      <c r="BK130" s="708"/>
      <c r="BL130" s="1048"/>
      <c r="BM130" s="1055"/>
      <c r="BN130" s="708"/>
      <c r="BO130" s="1048"/>
      <c r="BP130" s="709"/>
    </row>
    <row r="131" spans="2:68">
      <c r="C131" s="706" t="s">
        <v>565</v>
      </c>
      <c r="D131" s="706"/>
      <c r="E131" s="777" t="s">
        <v>136</v>
      </c>
      <c r="F131" s="785"/>
      <c r="G131" s="708"/>
      <c r="H131" s="1048"/>
      <c r="I131" s="708"/>
      <c r="J131" s="708"/>
      <c r="K131" s="1048"/>
      <c r="L131" s="709"/>
      <c r="M131" s="788"/>
      <c r="N131" s="785"/>
      <c r="O131" s="708"/>
      <c r="P131" s="1048"/>
      <c r="Q131" s="708"/>
      <c r="R131" s="708"/>
      <c r="S131" s="1048"/>
      <c r="T131" s="709"/>
      <c r="U131" s="788"/>
      <c r="V131" s="785"/>
      <c r="W131" s="708"/>
      <c r="X131" s="1048"/>
      <c r="Y131" s="708"/>
      <c r="Z131" s="708"/>
      <c r="AA131" s="1048"/>
      <c r="AB131" s="779"/>
      <c r="AC131" s="788"/>
      <c r="AD131" s="785"/>
      <c r="AE131" s="708"/>
      <c r="AF131" s="1048"/>
      <c r="AG131" s="1055"/>
      <c r="AH131" s="708"/>
      <c r="AI131" s="1048"/>
      <c r="AJ131" s="709"/>
      <c r="AK131" s="788"/>
      <c r="AL131" s="785"/>
      <c r="AM131" s="708"/>
      <c r="AN131" s="1048"/>
      <c r="AO131" s="1055"/>
      <c r="AP131" s="708"/>
      <c r="AQ131" s="1048"/>
      <c r="AR131" s="709"/>
      <c r="AS131" s="788"/>
      <c r="AT131" s="785"/>
      <c r="AU131" s="708"/>
      <c r="AV131" s="1048"/>
      <c r="AW131" s="1055"/>
      <c r="AX131" s="708"/>
      <c r="AY131" s="1048"/>
      <c r="AZ131" s="709"/>
      <c r="BA131" s="788"/>
      <c r="BB131" s="785"/>
      <c r="BC131" s="708"/>
      <c r="BD131" s="1048"/>
      <c r="BE131" s="1055"/>
      <c r="BF131" s="708"/>
      <c r="BG131" s="1048"/>
      <c r="BH131" s="709"/>
      <c r="BI131" s="788"/>
      <c r="BJ131" s="785"/>
      <c r="BK131" s="708"/>
      <c r="BL131" s="1048"/>
      <c r="BM131" s="1055"/>
      <c r="BN131" s="708"/>
      <c r="BO131" s="1048"/>
      <c r="BP131" s="709"/>
    </row>
    <row r="132" spans="2:68">
      <c r="C132" s="706" t="s">
        <v>566</v>
      </c>
      <c r="D132" s="706"/>
      <c r="E132" s="777" t="s">
        <v>137</v>
      </c>
      <c r="F132" s="785"/>
      <c r="G132" s="708"/>
      <c r="H132" s="1048"/>
      <c r="I132" s="708"/>
      <c r="J132" s="708"/>
      <c r="K132" s="1048"/>
      <c r="L132" s="709"/>
      <c r="M132" s="788"/>
      <c r="N132" s="785"/>
      <c r="O132" s="708"/>
      <c r="P132" s="1048"/>
      <c r="Q132" s="708"/>
      <c r="R132" s="708"/>
      <c r="S132" s="1048"/>
      <c r="T132" s="709"/>
      <c r="U132" s="788"/>
      <c r="V132" s="785"/>
      <c r="W132" s="708"/>
      <c r="X132" s="1048"/>
      <c r="Y132" s="708"/>
      <c r="Z132" s="708"/>
      <c r="AA132" s="1048"/>
      <c r="AB132" s="779"/>
      <c r="AC132" s="788"/>
      <c r="AD132" s="785"/>
      <c r="AE132" s="708"/>
      <c r="AF132" s="1048"/>
      <c r="AG132" s="1055"/>
      <c r="AH132" s="708"/>
      <c r="AI132" s="1048"/>
      <c r="AJ132" s="709"/>
      <c r="AK132" s="788"/>
      <c r="AL132" s="785"/>
      <c r="AM132" s="708"/>
      <c r="AN132" s="1048"/>
      <c r="AO132" s="1055"/>
      <c r="AP132" s="708"/>
      <c r="AQ132" s="1048"/>
      <c r="AR132" s="709"/>
      <c r="AS132" s="788"/>
      <c r="AT132" s="785"/>
      <c r="AU132" s="708"/>
      <c r="AV132" s="1048"/>
      <c r="AW132" s="1055"/>
      <c r="AX132" s="708"/>
      <c r="AY132" s="1048"/>
      <c r="AZ132" s="709"/>
      <c r="BA132" s="788"/>
      <c r="BB132" s="785"/>
      <c r="BC132" s="708"/>
      <c r="BD132" s="1048"/>
      <c r="BE132" s="1055"/>
      <c r="BF132" s="708"/>
      <c r="BG132" s="1048"/>
      <c r="BH132" s="709"/>
      <c r="BI132" s="788"/>
      <c r="BJ132" s="785"/>
      <c r="BK132" s="708"/>
      <c r="BL132" s="1048"/>
      <c r="BM132" s="1055"/>
      <c r="BN132" s="708"/>
      <c r="BO132" s="1048"/>
      <c r="BP132" s="709"/>
    </row>
    <row r="133" spans="2:68">
      <c r="C133" s="706" t="s">
        <v>567</v>
      </c>
      <c r="D133" s="706"/>
      <c r="E133" s="777" t="s">
        <v>138</v>
      </c>
      <c r="F133" s="785"/>
      <c r="G133" s="708"/>
      <c r="H133" s="1048"/>
      <c r="I133" s="708"/>
      <c r="J133" s="708"/>
      <c r="K133" s="1048"/>
      <c r="L133" s="709"/>
      <c r="M133" s="788"/>
      <c r="N133" s="785"/>
      <c r="O133" s="708"/>
      <c r="P133" s="1048"/>
      <c r="Q133" s="708"/>
      <c r="R133" s="708"/>
      <c r="S133" s="1048"/>
      <c r="T133" s="709"/>
      <c r="U133" s="788"/>
      <c r="V133" s="785"/>
      <c r="W133" s="708"/>
      <c r="X133" s="1048"/>
      <c r="Y133" s="708"/>
      <c r="Z133" s="708"/>
      <c r="AA133" s="1048"/>
      <c r="AB133" s="779"/>
      <c r="AC133" s="788"/>
      <c r="AD133" s="785"/>
      <c r="AE133" s="708"/>
      <c r="AF133" s="1048"/>
      <c r="AG133" s="1055"/>
      <c r="AH133" s="708"/>
      <c r="AI133" s="1048"/>
      <c r="AJ133" s="709"/>
      <c r="AK133" s="788"/>
      <c r="AL133" s="785"/>
      <c r="AM133" s="708"/>
      <c r="AN133" s="1048"/>
      <c r="AO133" s="1055"/>
      <c r="AP133" s="708"/>
      <c r="AQ133" s="1048"/>
      <c r="AR133" s="709"/>
      <c r="AS133" s="788"/>
      <c r="AT133" s="785"/>
      <c r="AU133" s="708"/>
      <c r="AV133" s="1048"/>
      <c r="AW133" s="1055"/>
      <c r="AX133" s="708"/>
      <c r="AY133" s="1048"/>
      <c r="AZ133" s="709"/>
      <c r="BA133" s="788"/>
      <c r="BB133" s="785"/>
      <c r="BC133" s="708"/>
      <c r="BD133" s="1048"/>
      <c r="BE133" s="1055"/>
      <c r="BF133" s="708"/>
      <c r="BG133" s="1048"/>
      <c r="BH133" s="709"/>
      <c r="BI133" s="788"/>
      <c r="BJ133" s="785"/>
      <c r="BK133" s="708"/>
      <c r="BL133" s="1048"/>
      <c r="BM133" s="1055"/>
      <c r="BN133" s="708"/>
      <c r="BO133" s="1048"/>
      <c r="BP133" s="709"/>
    </row>
    <row r="134" spans="2:68" ht="15" thickBot="1">
      <c r="C134" s="707" t="s">
        <v>568</v>
      </c>
      <c r="D134" s="707"/>
      <c r="E134" s="778" t="s">
        <v>139</v>
      </c>
      <c r="F134" s="786"/>
      <c r="G134" s="710"/>
      <c r="H134" s="1051"/>
      <c r="I134" s="710"/>
      <c r="J134" s="710"/>
      <c r="K134" s="1051"/>
      <c r="L134" s="711"/>
      <c r="M134" s="789"/>
      <c r="N134" s="786"/>
      <c r="O134" s="710"/>
      <c r="P134" s="1051"/>
      <c r="Q134" s="710"/>
      <c r="R134" s="710"/>
      <c r="S134" s="1051"/>
      <c r="T134" s="711"/>
      <c r="U134" s="789"/>
      <c r="V134" s="786"/>
      <c r="W134" s="710"/>
      <c r="X134" s="1051"/>
      <c r="Y134" s="710"/>
      <c r="Z134" s="710"/>
      <c r="AA134" s="1051"/>
      <c r="AB134" s="780"/>
      <c r="AC134" s="789"/>
      <c r="AD134" s="786"/>
      <c r="AE134" s="710"/>
      <c r="AF134" s="1051"/>
      <c r="AG134" s="1057"/>
      <c r="AH134" s="710"/>
      <c r="AI134" s="1051"/>
      <c r="AJ134" s="711"/>
      <c r="AK134" s="789"/>
      <c r="AL134" s="786"/>
      <c r="AM134" s="710"/>
      <c r="AN134" s="1051"/>
      <c r="AO134" s="1057"/>
      <c r="AP134" s="710"/>
      <c r="AQ134" s="1051"/>
      <c r="AR134" s="711"/>
      <c r="AS134" s="789"/>
      <c r="AT134" s="786"/>
      <c r="AU134" s="710"/>
      <c r="AV134" s="1051"/>
      <c r="AW134" s="1057"/>
      <c r="AX134" s="710"/>
      <c r="AY134" s="1051"/>
      <c r="AZ134" s="711"/>
      <c r="BA134" s="789"/>
      <c r="BB134" s="786"/>
      <c r="BC134" s="710"/>
      <c r="BD134" s="1051"/>
      <c r="BE134" s="1057"/>
      <c r="BF134" s="710"/>
      <c r="BG134" s="1051"/>
      <c r="BH134" s="711"/>
      <c r="BI134" s="789"/>
      <c r="BJ134" s="786"/>
      <c r="BK134" s="710"/>
      <c r="BL134" s="1051"/>
      <c r="BM134" s="1057"/>
      <c r="BN134" s="710"/>
      <c r="BO134" s="1051"/>
      <c r="BP134" s="711"/>
    </row>
    <row r="136" spans="2:68" s="271" customFormat="1" ht="12.75">
      <c r="B136" s="273"/>
      <c r="C136" s="828" t="s">
        <v>128</v>
      </c>
      <c r="D136" s="273"/>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row>
    <row r="137" spans="2:68" s="271" customFormat="1" ht="12.75">
      <c r="B137" s="273"/>
      <c r="C137" s="830" t="s">
        <v>572</v>
      </c>
      <c r="D137" s="830"/>
      <c r="E137" s="831" t="e">
        <f>SUMIFS(#REF!,#REF!,'T2 _Clés'!$C$6,#REF!,'T2 _Clés'!$B$7)-E41</f>
        <v>#REF!</v>
      </c>
      <c r="F137" s="831"/>
      <c r="G137" s="831"/>
      <c r="H137" s="831"/>
      <c r="I137" s="831"/>
      <c r="J137" s="831"/>
      <c r="K137" s="831"/>
      <c r="L137" s="831"/>
      <c r="M137" s="831" t="e">
        <f>SUMIFS(#REF!,#REF!,'T2 _Clés'!$C$6,#REF!,'T2 _Clés'!$B$7)-M41</f>
        <v>#REF!</v>
      </c>
      <c r="N137" s="831"/>
      <c r="O137" s="831"/>
      <c r="P137" s="831"/>
      <c r="Q137" s="831"/>
      <c r="R137" s="831"/>
    </row>
    <row r="138" spans="2:68">
      <c r="C138" s="830" t="s">
        <v>573</v>
      </c>
      <c r="D138" s="830"/>
      <c r="E138" s="831" t="e">
        <f>SUMIFS(#REF!,#REF!,'T2 _Clés'!$C$6,#REF!,'T2 _Clés'!$B$43)-E77</f>
        <v>#REF!</v>
      </c>
      <c r="F138" s="831"/>
      <c r="G138" s="831"/>
      <c r="H138" s="831"/>
      <c r="I138" s="831"/>
      <c r="J138" s="831"/>
      <c r="K138" s="831"/>
      <c r="L138" s="831"/>
      <c r="M138" s="831" t="e">
        <f>SUMIFS(#REF!,#REF!,'T2 _Clés'!$C$6,#REF!,'T2 _Clés'!$B$43)-M77</f>
        <v>#REF!</v>
      </c>
      <c r="N138" s="831"/>
      <c r="O138" s="831"/>
      <c r="P138" s="831"/>
      <c r="Q138" s="831"/>
      <c r="R138" s="831"/>
    </row>
    <row r="139" spans="2:68">
      <c r="C139" s="897" t="s">
        <v>574</v>
      </c>
      <c r="D139" s="897"/>
      <c r="E139" s="898" t="e">
        <f>SUMIFS(#REF!,#REF!,'T2 _Clés'!$C$6,#REF!,'T2 _Clés'!$B$79)-E112</f>
        <v>#REF!</v>
      </c>
      <c r="F139" s="898"/>
      <c r="G139" s="898"/>
      <c r="H139" s="898"/>
      <c r="I139" s="898"/>
      <c r="J139" s="898"/>
      <c r="K139" s="898"/>
      <c r="L139" s="898"/>
      <c r="M139" s="898" t="e">
        <f>SUMIFS(#REF!,#REF!,'T2 _Clés'!$C$6,#REF!,'T2 _Clés'!$B$79)-M112</f>
        <v>#REF!</v>
      </c>
      <c r="N139" s="898"/>
      <c r="O139" s="898"/>
      <c r="P139" s="898"/>
      <c r="Q139" s="898"/>
      <c r="R139" s="898"/>
    </row>
    <row r="140" spans="2:68">
      <c r="C140" s="899" t="s">
        <v>575</v>
      </c>
      <c r="D140" s="899"/>
      <c r="E140" s="898" t="e">
        <f>E77-#REF!</f>
        <v>#REF!</v>
      </c>
      <c r="F140" s="898"/>
      <c r="G140" s="898"/>
      <c r="H140" s="898"/>
      <c r="I140" s="898"/>
      <c r="J140" s="898"/>
      <c r="K140" s="898"/>
      <c r="L140" s="898"/>
      <c r="M140" s="898" t="e">
        <f>M77-#REF!</f>
        <v>#REF!</v>
      </c>
      <c r="N140" s="898"/>
      <c r="O140" s="898"/>
      <c r="P140" s="898"/>
      <c r="Q140" s="898"/>
      <c r="R140" s="898"/>
      <c r="S140" s="898"/>
      <c r="T140" s="898"/>
      <c r="U140" s="898" t="e">
        <f>U77-#REF!</f>
        <v>#REF!</v>
      </c>
      <c r="V140" s="898"/>
      <c r="W140" s="898"/>
      <c r="X140" s="898"/>
      <c r="Y140" s="898"/>
      <c r="Z140" s="898"/>
      <c r="AA140" s="898"/>
      <c r="AB140" s="898"/>
      <c r="AC140" s="898" t="e">
        <f>AC77-#REF!</f>
        <v>#REF!</v>
      </c>
      <c r="AD140" s="898"/>
      <c r="AE140" s="898"/>
      <c r="AF140" s="898"/>
      <c r="AG140" s="898"/>
      <c r="AH140" s="898"/>
      <c r="AI140" s="898"/>
      <c r="AJ140" s="898"/>
      <c r="AK140" s="898" t="e">
        <f>AK77-#REF!</f>
        <v>#REF!</v>
      </c>
      <c r="AL140" s="898"/>
      <c r="AM140" s="898"/>
      <c r="AN140" s="898"/>
      <c r="AO140" s="898"/>
      <c r="AP140" s="898"/>
      <c r="AQ140" s="898"/>
      <c r="AR140" s="898"/>
      <c r="AS140" s="898" t="e">
        <f>AS77-#REF!</f>
        <v>#REF!</v>
      </c>
      <c r="AT140" s="898"/>
      <c r="AU140" s="898"/>
      <c r="AV140" s="898"/>
      <c r="AW140" s="898"/>
      <c r="AX140" s="898"/>
      <c r="AY140" s="898"/>
      <c r="AZ140" s="898"/>
      <c r="BA140" s="898" t="e">
        <f>BA77-#REF!</f>
        <v>#REF!</v>
      </c>
      <c r="BB140" s="898"/>
      <c r="BC140" s="898"/>
      <c r="BD140" s="898"/>
      <c r="BE140" s="898"/>
      <c r="BF140" s="898"/>
      <c r="BG140" s="898"/>
      <c r="BH140" s="898"/>
      <c r="BI140" s="898" t="e">
        <f>BI77-#REF!</f>
        <v>#REF!</v>
      </c>
      <c r="BJ140" s="898"/>
      <c r="BK140" s="898"/>
      <c r="BL140" s="898"/>
      <c r="BM140" s="898"/>
      <c r="BN140" s="898"/>
      <c r="BO140" s="898"/>
      <c r="BP140" s="898"/>
    </row>
    <row r="141" spans="2:68">
      <c r="C141" s="899" t="s">
        <v>576</v>
      </c>
      <c r="D141" s="899"/>
      <c r="E141" s="831" t="e">
        <f>E112-#REF!</f>
        <v>#REF!</v>
      </c>
      <c r="F141" s="831"/>
      <c r="G141" s="831"/>
      <c r="H141" s="831"/>
      <c r="I141" s="831"/>
      <c r="J141" s="831"/>
      <c r="K141" s="831"/>
      <c r="L141" s="831"/>
      <c r="M141" s="831" t="e">
        <f>M112-#REF!</f>
        <v>#REF!</v>
      </c>
      <c r="N141" s="831"/>
      <c r="O141" s="831"/>
      <c r="P141" s="831"/>
      <c r="Q141" s="831"/>
      <c r="R141" s="831"/>
      <c r="S141" s="831"/>
      <c r="T141" s="831"/>
      <c r="U141" s="831" t="e">
        <f>U112-#REF!</f>
        <v>#REF!</v>
      </c>
      <c r="V141" s="831"/>
      <c r="W141" s="831"/>
      <c r="X141" s="831"/>
      <c r="Y141" s="831"/>
      <c r="Z141" s="831"/>
      <c r="AA141" s="831"/>
      <c r="AB141" s="831"/>
      <c r="AC141" s="831" t="e">
        <f>AC112-#REF!</f>
        <v>#REF!</v>
      </c>
      <c r="AD141" s="831"/>
      <c r="AE141" s="831"/>
      <c r="AF141" s="831"/>
      <c r="AG141" s="831"/>
      <c r="AH141" s="831"/>
      <c r="AI141" s="831"/>
      <c r="AJ141" s="831"/>
      <c r="AK141" s="831" t="e">
        <f>AK112-#REF!</f>
        <v>#REF!</v>
      </c>
      <c r="AL141" s="831"/>
      <c r="AM141" s="831"/>
      <c r="AN141" s="831"/>
      <c r="AO141" s="831"/>
      <c r="AP141" s="831"/>
      <c r="AQ141" s="831"/>
      <c r="AR141" s="831"/>
      <c r="AS141" s="831" t="e">
        <f>AS112-#REF!</f>
        <v>#REF!</v>
      </c>
      <c r="AT141" s="831"/>
      <c r="AU141" s="831"/>
      <c r="AV141" s="831"/>
      <c r="AW141" s="831"/>
      <c r="AX141" s="831"/>
      <c r="AY141" s="831"/>
      <c r="AZ141" s="831"/>
      <c r="BA141" s="831" t="e">
        <f>BA112-#REF!</f>
        <v>#REF!</v>
      </c>
      <c r="BB141" s="831"/>
      <c r="BC141" s="831"/>
      <c r="BD141" s="831"/>
      <c r="BE141" s="831"/>
      <c r="BF141" s="831"/>
      <c r="BG141" s="831"/>
      <c r="BH141" s="831"/>
      <c r="BI141" s="831" t="e">
        <f>BI112-#REF!</f>
        <v>#REF!</v>
      </c>
      <c r="BJ141" s="831"/>
      <c r="BK141" s="831"/>
      <c r="BL141" s="831"/>
      <c r="BM141" s="831"/>
      <c r="BN141" s="831"/>
      <c r="BO141" s="831"/>
      <c r="BP141" s="831"/>
    </row>
  </sheetData>
  <sheetProtection insertColumns="0" deleteColumns="0"/>
  <mergeCells count="9">
    <mergeCell ref="C3:J4"/>
    <mergeCell ref="AS5:AZ5"/>
    <mergeCell ref="BA5:BH5"/>
    <mergeCell ref="BI5:BP5"/>
    <mergeCell ref="E5:L5"/>
    <mergeCell ref="M5:T5"/>
    <mergeCell ref="U5:AB5"/>
    <mergeCell ref="AC5:AJ5"/>
    <mergeCell ref="AK5:AR5"/>
  </mergeCells>
  <phoneticPr fontId="88" type="noConversion"/>
  <conditionalFormatting sqref="E137:R137">
    <cfRule type="cellIs" dxfId="24" priority="27" operator="notEqual">
      <formula>0</formula>
    </cfRule>
    <cfRule type="cellIs" dxfId="23" priority="28" operator="equal">
      <formula>0</formula>
    </cfRule>
  </conditionalFormatting>
  <conditionalFormatting sqref="E138:L138 N138:R138">
    <cfRule type="cellIs" dxfId="22" priority="11" operator="notEqual">
      <formula>0</formula>
    </cfRule>
    <cfRule type="cellIs" dxfId="21" priority="12" operator="equal">
      <formula>0</formula>
    </cfRule>
  </conditionalFormatting>
  <conditionalFormatting sqref="E139:L139 N139:R139">
    <cfRule type="cellIs" dxfId="20" priority="9" operator="notEqual">
      <formula>0</formula>
    </cfRule>
    <cfRule type="cellIs" dxfId="19" priority="10" operator="equal">
      <formula>0</formula>
    </cfRule>
  </conditionalFormatting>
  <conditionalFormatting sqref="M138">
    <cfRule type="cellIs" dxfId="18" priority="7" operator="notEqual">
      <formula>0</formula>
    </cfRule>
    <cfRule type="cellIs" dxfId="17" priority="8" operator="equal">
      <formula>0</formula>
    </cfRule>
  </conditionalFormatting>
  <conditionalFormatting sqref="M139">
    <cfRule type="cellIs" dxfId="16" priority="5" operator="notEqual">
      <formula>0</formula>
    </cfRule>
    <cfRule type="cellIs" dxfId="15" priority="6" operator="equal">
      <formula>0</formula>
    </cfRule>
  </conditionalFormatting>
  <conditionalFormatting sqref="E140:BP140">
    <cfRule type="cellIs" dxfId="14" priority="3" operator="notEqual">
      <formula>0</formula>
    </cfRule>
    <cfRule type="cellIs" dxfId="13" priority="4" operator="equal">
      <formula>0</formula>
    </cfRule>
  </conditionalFormatting>
  <conditionalFormatting sqref="E141:BP141">
    <cfRule type="cellIs" dxfId="12" priority="1" operator="notEqual">
      <formula>0</formula>
    </cfRule>
    <cfRule type="cellIs" dxfId="11" priority="2" operator="equal">
      <formula>0</formula>
    </cfRule>
  </conditionalFormatting>
  <dataValidations count="1">
    <dataValidation type="list" allowBlank="1" showInputMessage="1" showErrorMessage="1" sqref="D79:D110 D43:D76 D7:D40" xr:uid="{00000000-0002-0000-0600-000000000000}">
      <formula1>"Masse salariale,Immobilisation"</formula1>
    </dataValidation>
  </dataValidations>
  <hyperlinks>
    <hyperlink ref="C1" location="TOC!A1" display="Retour à la table des matières" xr:uid="{00000000-0004-0000-0600-000000000000}"/>
    <hyperlink ref="D1" location="Consignes!A1" display="CONSIGNES" xr:uid="{00000000-0004-0000-0600-000001000000}"/>
  </hyperlink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codeName="Sheet7">
    <tabColor rgb="FF00B050"/>
  </sheetPr>
  <dimension ref="A1:U144"/>
  <sheetViews>
    <sheetView showGridLines="0" topLeftCell="A2" zoomScale="80" zoomScaleNormal="80" workbookViewId="0">
      <pane xSplit="2" ySplit="6" topLeftCell="N8" activePane="bottomRight" state="frozen"/>
      <selection activeCell="F82" sqref="F82:G85"/>
      <selection pane="topRight" activeCell="F82" sqref="F82:G85"/>
      <selection pane="bottomLeft" activeCell="F82" sqref="F82:G85"/>
      <selection pane="bottomRight" activeCell="N2" sqref="N1:N1048576"/>
    </sheetView>
  </sheetViews>
  <sheetFormatPr baseColWidth="10" defaultColWidth="11.42578125" defaultRowHeight="12.75"/>
  <cols>
    <col min="1" max="1" width="11.42578125" style="2"/>
    <col min="2" max="2" width="39.28515625" style="2" customWidth="1"/>
    <col min="3" max="10" width="15.7109375" style="2" customWidth="1"/>
    <col min="11" max="11" width="53.85546875" style="2" customWidth="1"/>
    <col min="12" max="12" width="39.28515625" style="2" customWidth="1"/>
    <col min="13" max="20" width="15.7109375" style="2" customWidth="1"/>
    <col min="21" max="21" width="53.85546875" style="2" customWidth="1"/>
    <col min="22" max="16384" width="11.42578125" style="2"/>
  </cols>
  <sheetData>
    <row r="1" spans="1:21" ht="33" customHeight="1"/>
    <row r="2" spans="1:21" ht="33" customHeight="1">
      <c r="B2" s="240" t="s">
        <v>151</v>
      </c>
      <c r="D2" s="1316" t="s">
        <v>152</v>
      </c>
      <c r="E2" s="1317" t="s">
        <v>150</v>
      </c>
    </row>
    <row r="3" spans="1:21" s="197" customFormat="1" ht="15.75" customHeight="1">
      <c r="A3" s="138"/>
      <c r="B3" s="1491" t="s">
        <v>438</v>
      </c>
      <c r="C3" s="1491"/>
      <c r="D3" s="1491"/>
      <c r="E3" s="1491"/>
      <c r="H3" s="1490"/>
      <c r="I3" s="1490"/>
      <c r="J3" s="1490"/>
      <c r="K3" s="1490"/>
      <c r="L3" s="1490"/>
      <c r="M3" s="1490"/>
      <c r="N3" s="225"/>
      <c r="P3" s="208"/>
      <c r="Q3" s="198"/>
      <c r="R3" s="198"/>
    </row>
    <row r="4" spans="1:21" s="198" customFormat="1" ht="17.100000000000001" customHeight="1">
      <c r="A4" s="2"/>
      <c r="B4" s="1491"/>
      <c r="C4" s="1491"/>
      <c r="D4" s="1491"/>
      <c r="E4" s="1491"/>
      <c r="F4" s="199"/>
      <c r="H4" s="1490"/>
      <c r="I4" s="1490"/>
      <c r="J4" s="1490"/>
      <c r="K4" s="1490"/>
      <c r="L4" s="1490"/>
      <c r="M4" s="1490"/>
      <c r="N4" s="225"/>
      <c r="O4" s="200"/>
      <c r="Q4" s="200"/>
      <c r="R4" s="200"/>
    </row>
    <row r="5" spans="1:21" ht="17.100000000000001" customHeight="1" thickBot="1">
      <c r="B5" s="195"/>
      <c r="C5" s="195"/>
      <c r="D5" s="195"/>
      <c r="E5" s="195"/>
      <c r="F5" s="141"/>
      <c r="H5" s="196"/>
      <c r="I5" s="196"/>
      <c r="J5" s="196"/>
      <c r="K5" s="196"/>
      <c r="L5" s="196"/>
      <c r="M5" s="196"/>
      <c r="N5" s="195"/>
      <c r="O5" s="140"/>
      <c r="Q5" s="140"/>
      <c r="R5" s="140"/>
      <c r="U5" s="196"/>
    </row>
    <row r="6" spans="1:21" ht="27" customHeight="1">
      <c r="B6" s="201" t="s">
        <v>439</v>
      </c>
      <c r="C6" s="580" t="s">
        <v>154</v>
      </c>
      <c r="D6" s="580" t="s">
        <v>155</v>
      </c>
      <c r="E6" s="1060" t="s">
        <v>359</v>
      </c>
      <c r="F6" s="202" t="s">
        <v>360</v>
      </c>
      <c r="G6" s="202" t="s">
        <v>361</v>
      </c>
      <c r="H6" s="202" t="s">
        <v>362</v>
      </c>
      <c r="I6" s="202" t="s">
        <v>363</v>
      </c>
      <c r="J6" s="203" t="s">
        <v>364</v>
      </c>
      <c r="K6" s="433" t="s">
        <v>396</v>
      </c>
      <c r="L6" s="204" t="s">
        <v>440</v>
      </c>
      <c r="M6" s="580" t="s">
        <v>154</v>
      </c>
      <c r="N6" s="580" t="s">
        <v>155</v>
      </c>
      <c r="O6" s="1060" t="s">
        <v>359</v>
      </c>
      <c r="P6" s="202" t="s">
        <v>360</v>
      </c>
      <c r="Q6" s="202" t="s">
        <v>361</v>
      </c>
      <c r="R6" s="202" t="s">
        <v>362</v>
      </c>
      <c r="S6" s="202" t="s">
        <v>363</v>
      </c>
      <c r="T6" s="203" t="s">
        <v>364</v>
      </c>
      <c r="U6" s="433" t="s">
        <v>396</v>
      </c>
    </row>
    <row r="7" spans="1:21" ht="12.95" customHeight="1">
      <c r="B7" s="43" t="s">
        <v>357</v>
      </c>
      <c r="C7" s="142"/>
      <c r="D7" s="142"/>
      <c r="E7" s="1061"/>
      <c r="J7" s="143"/>
      <c r="K7" s="434"/>
      <c r="L7" s="32" t="s">
        <v>357</v>
      </c>
      <c r="M7" s="3"/>
      <c r="N7" s="142"/>
      <c r="O7" s="1076"/>
      <c r="T7" s="143"/>
      <c r="U7" s="434"/>
    </row>
    <row r="8" spans="1:21" ht="17.100000000000001" customHeight="1">
      <c r="B8" s="44" t="s">
        <v>441</v>
      </c>
      <c r="C8" s="712"/>
      <c r="D8" s="712"/>
      <c r="E8" s="1062"/>
      <c r="F8" s="63"/>
      <c r="G8" s="63"/>
      <c r="H8" s="63"/>
      <c r="I8" s="63"/>
      <c r="J8" s="64"/>
      <c r="K8" s="446"/>
      <c r="L8" s="33" t="s">
        <v>442</v>
      </c>
      <c r="M8" s="726"/>
      <c r="N8" s="726"/>
      <c r="O8" s="1077"/>
      <c r="P8" s="723"/>
      <c r="Q8" s="723"/>
      <c r="R8" s="723"/>
      <c r="S8" s="723"/>
      <c r="T8" s="723"/>
      <c r="U8" s="446"/>
    </row>
    <row r="9" spans="1:21" ht="18" customHeight="1">
      <c r="B9" s="45" t="s">
        <v>443</v>
      </c>
      <c r="C9" s="713"/>
      <c r="D9" s="713"/>
      <c r="E9" s="1063"/>
      <c r="F9" s="59"/>
      <c r="G9" s="59"/>
      <c r="H9" s="59"/>
      <c r="I9" s="59"/>
      <c r="J9" s="60"/>
      <c r="K9" s="443"/>
      <c r="L9" s="34" t="s">
        <v>444</v>
      </c>
      <c r="M9" s="582"/>
      <c r="N9" s="582"/>
      <c r="O9" s="1078"/>
      <c r="P9" s="59"/>
      <c r="Q9" s="59"/>
      <c r="R9" s="59"/>
      <c r="S9" s="59"/>
      <c r="T9" s="59"/>
      <c r="U9" s="447"/>
    </row>
    <row r="10" spans="1:21" s="144" customFormat="1" ht="15" customHeight="1">
      <c r="B10" s="45" t="s">
        <v>445</v>
      </c>
      <c r="C10" s="713"/>
      <c r="D10" s="713"/>
      <c r="E10" s="1063"/>
      <c r="F10" s="59"/>
      <c r="G10" s="59"/>
      <c r="H10" s="59"/>
      <c r="I10" s="59"/>
      <c r="J10" s="60"/>
      <c r="K10" s="443"/>
      <c r="L10" s="34" t="s">
        <v>446</v>
      </c>
      <c r="M10" s="582"/>
      <c r="N10" s="582"/>
      <c r="O10" s="1078"/>
      <c r="P10" s="59"/>
      <c r="Q10" s="59"/>
      <c r="R10" s="59"/>
      <c r="S10" s="59"/>
      <c r="T10" s="59"/>
      <c r="U10" s="447"/>
    </row>
    <row r="11" spans="1:21" s="144" customFormat="1" ht="15" customHeight="1">
      <c r="B11" s="45" t="s">
        <v>447</v>
      </c>
      <c r="C11" s="714"/>
      <c r="D11" s="714"/>
      <c r="E11" s="1064"/>
      <c r="F11" s="57"/>
      <c r="G11" s="57"/>
      <c r="H11" s="57"/>
      <c r="I11" s="57"/>
      <c r="J11" s="58"/>
      <c r="K11" s="445"/>
      <c r="L11" s="34" t="s">
        <v>448</v>
      </c>
      <c r="M11" s="582"/>
      <c r="N11" s="582"/>
      <c r="O11" s="1078"/>
      <c r="P11" s="59"/>
      <c r="Q11" s="59"/>
      <c r="R11" s="59"/>
      <c r="S11" s="59"/>
      <c r="T11" s="59"/>
      <c r="U11" s="447"/>
    </row>
    <row r="12" spans="1:21" s="144" customFormat="1" ht="15" customHeight="1">
      <c r="B12" s="46" t="s">
        <v>449</v>
      </c>
      <c r="C12" s="715"/>
      <c r="D12" s="715"/>
      <c r="E12" s="1065"/>
      <c r="F12" s="61"/>
      <c r="G12" s="61"/>
      <c r="H12" s="61"/>
      <c r="I12" s="61"/>
      <c r="J12" s="62"/>
      <c r="K12" s="444"/>
      <c r="L12" s="34" t="s">
        <v>450</v>
      </c>
      <c r="M12" s="583"/>
      <c r="N12" s="583"/>
      <c r="O12" s="1079"/>
      <c r="P12" s="57"/>
      <c r="Q12" s="57"/>
      <c r="R12" s="57"/>
      <c r="S12" s="57"/>
      <c r="T12" s="57"/>
      <c r="U12" s="448"/>
    </row>
    <row r="13" spans="1:21" s="144" customFormat="1" ht="15" customHeight="1">
      <c r="B13" s="46" t="s">
        <v>451</v>
      </c>
      <c r="C13" s="715"/>
      <c r="D13" s="715"/>
      <c r="E13" s="1065"/>
      <c r="F13" s="61"/>
      <c r="G13" s="61"/>
      <c r="H13" s="61"/>
      <c r="I13" s="61"/>
      <c r="J13" s="62"/>
      <c r="K13" s="444"/>
      <c r="L13" s="35" t="s">
        <v>452</v>
      </c>
      <c r="M13" s="582"/>
      <c r="N13" s="582"/>
      <c r="O13" s="1078"/>
      <c r="P13" s="59"/>
      <c r="Q13" s="59"/>
      <c r="R13" s="59"/>
      <c r="S13" s="59"/>
      <c r="T13" s="59"/>
      <c r="U13" s="448"/>
    </row>
    <row r="14" spans="1:21" s="144" customFormat="1" ht="15" customHeight="1">
      <c r="B14" s="46" t="s">
        <v>453</v>
      </c>
      <c r="C14" s="715"/>
      <c r="D14" s="715"/>
      <c r="E14" s="1065"/>
      <c r="F14" s="61"/>
      <c r="G14" s="61"/>
      <c r="H14" s="61"/>
      <c r="I14" s="61"/>
      <c r="J14" s="62"/>
      <c r="K14" s="444"/>
      <c r="L14" s="35" t="s">
        <v>454</v>
      </c>
      <c r="M14" s="582"/>
      <c r="N14" s="582"/>
      <c r="O14" s="1078"/>
      <c r="P14" s="59"/>
      <c r="Q14" s="59"/>
      <c r="R14" s="59"/>
      <c r="S14" s="59"/>
      <c r="T14" s="59"/>
      <c r="U14" s="448"/>
    </row>
    <row r="15" spans="1:21" s="144" customFormat="1" ht="15" customHeight="1">
      <c r="B15" s="46" t="s">
        <v>455</v>
      </c>
      <c r="C15" s="715"/>
      <c r="D15" s="715"/>
      <c r="E15" s="1065"/>
      <c r="F15" s="61"/>
      <c r="G15" s="61"/>
      <c r="H15" s="61"/>
      <c r="I15" s="61"/>
      <c r="J15" s="62"/>
      <c r="K15" s="444"/>
      <c r="L15" s="35" t="s">
        <v>456</v>
      </c>
      <c r="M15" s="582"/>
      <c r="N15" s="582"/>
      <c r="O15" s="1078"/>
      <c r="P15" s="59"/>
      <c r="Q15" s="59"/>
      <c r="R15" s="59"/>
      <c r="S15" s="59"/>
      <c r="T15" s="59"/>
      <c r="U15" s="448"/>
    </row>
    <row r="16" spans="1:21" ht="15" customHeight="1">
      <c r="B16" s="46" t="s">
        <v>457</v>
      </c>
      <c r="C16" s="715"/>
      <c r="D16" s="715"/>
      <c r="E16" s="1065"/>
      <c r="F16" s="61"/>
      <c r="G16" s="61"/>
      <c r="H16" s="61"/>
      <c r="I16" s="61"/>
      <c r="J16" s="62"/>
      <c r="K16" s="444"/>
      <c r="L16" s="34" t="s">
        <v>458</v>
      </c>
      <c r="M16" s="582"/>
      <c r="N16" s="582"/>
      <c r="O16" s="1078"/>
      <c r="P16" s="59"/>
      <c r="Q16" s="59"/>
      <c r="R16" s="59"/>
      <c r="S16" s="59"/>
      <c r="T16" s="59"/>
      <c r="U16" s="448"/>
    </row>
    <row r="17" spans="2:21" ht="15" customHeight="1">
      <c r="B17" s="525" t="s">
        <v>459</v>
      </c>
      <c r="C17" s="715"/>
      <c r="D17" s="715"/>
      <c r="E17" s="1065"/>
      <c r="F17" s="61"/>
      <c r="G17" s="61"/>
      <c r="H17" s="61"/>
      <c r="I17" s="61"/>
      <c r="J17" s="62"/>
      <c r="K17" s="444"/>
      <c r="L17" s="34" t="s">
        <v>460</v>
      </c>
      <c r="M17" s="582"/>
      <c r="N17" s="582"/>
      <c r="O17" s="1078"/>
      <c r="P17" s="59"/>
      <c r="Q17" s="59"/>
      <c r="R17" s="59"/>
      <c r="S17" s="59"/>
      <c r="T17" s="59"/>
      <c r="U17" s="448"/>
    </row>
    <row r="18" spans="2:21" ht="15" customHeight="1">
      <c r="B18" s="45" t="s">
        <v>461</v>
      </c>
      <c r="C18" s="713"/>
      <c r="D18" s="713"/>
      <c r="E18" s="1063"/>
      <c r="F18" s="59"/>
      <c r="G18" s="59"/>
      <c r="H18" s="59"/>
      <c r="I18" s="59"/>
      <c r="J18" s="60"/>
      <c r="K18" s="443"/>
      <c r="L18" s="34"/>
      <c r="M18" s="582"/>
      <c r="N18" s="582"/>
      <c r="O18" s="1078"/>
      <c r="P18" s="59"/>
      <c r="Q18" s="59"/>
      <c r="R18" s="59"/>
      <c r="S18" s="59"/>
      <c r="T18" s="59"/>
      <c r="U18" s="447"/>
    </row>
    <row r="19" spans="2:21" s="144" customFormat="1" ht="17.100000000000001" customHeight="1">
      <c r="B19" s="45"/>
      <c r="C19" s="716"/>
      <c r="D19" s="716"/>
      <c r="E19" s="1066"/>
      <c r="F19" s="6"/>
      <c r="G19" s="6"/>
      <c r="H19" s="6"/>
      <c r="I19" s="6"/>
      <c r="J19" s="55"/>
      <c r="K19" s="435"/>
      <c r="L19" s="33" t="s">
        <v>462</v>
      </c>
      <c r="M19" s="727"/>
      <c r="N19" s="727"/>
      <c r="O19" s="1080"/>
      <c r="P19" s="725"/>
      <c r="Q19" s="725"/>
      <c r="R19" s="725"/>
      <c r="S19" s="725"/>
      <c r="T19" s="725"/>
      <c r="U19" s="449"/>
    </row>
    <row r="20" spans="2:21" s="144" customFormat="1" ht="17.100000000000001" customHeight="1">
      <c r="B20" s="44" t="s">
        <v>463</v>
      </c>
      <c r="C20" s="722"/>
      <c r="D20" s="722"/>
      <c r="E20" s="1067"/>
      <c r="F20" s="723"/>
      <c r="G20" s="723"/>
      <c r="H20" s="723"/>
      <c r="I20" s="723"/>
      <c r="J20" s="724"/>
      <c r="K20" s="445"/>
      <c r="L20" s="33" t="s">
        <v>464</v>
      </c>
      <c r="M20" s="728"/>
      <c r="N20" s="728"/>
      <c r="O20" s="1081"/>
      <c r="P20" s="723"/>
      <c r="Q20" s="723"/>
      <c r="R20" s="723"/>
      <c r="S20" s="723"/>
      <c r="T20" s="723"/>
      <c r="U20" s="445"/>
    </row>
    <row r="21" spans="2:21" s="144" customFormat="1" ht="15" customHeight="1">
      <c r="B21" s="45" t="s">
        <v>465</v>
      </c>
      <c r="C21" s="713"/>
      <c r="D21" s="713"/>
      <c r="E21" s="1063"/>
      <c r="F21" s="59"/>
      <c r="G21" s="59"/>
      <c r="H21" s="59"/>
      <c r="I21" s="59"/>
      <c r="J21" s="60"/>
      <c r="K21" s="443"/>
      <c r="L21" s="36" t="s">
        <v>466</v>
      </c>
      <c r="M21" s="583"/>
      <c r="N21" s="583"/>
      <c r="O21" s="1079"/>
      <c r="P21" s="57"/>
      <c r="Q21" s="57"/>
      <c r="R21" s="57"/>
      <c r="S21" s="57"/>
      <c r="T21" s="57"/>
      <c r="U21" s="445"/>
    </row>
    <row r="22" spans="2:21" s="144" customFormat="1" ht="15" customHeight="1">
      <c r="B22" s="45"/>
      <c r="C22" s="717"/>
      <c r="D22" s="717"/>
      <c r="E22" s="1068"/>
      <c r="F22" s="4"/>
      <c r="G22" s="4"/>
      <c r="H22" s="4"/>
      <c r="I22" s="4"/>
      <c r="J22" s="12"/>
      <c r="K22" s="436"/>
      <c r="L22" s="37" t="s">
        <v>467</v>
      </c>
      <c r="M22" s="583"/>
      <c r="N22" s="583"/>
      <c r="O22" s="1079"/>
      <c r="P22" s="57"/>
      <c r="Q22" s="57"/>
      <c r="R22" s="57"/>
      <c r="S22" s="57"/>
      <c r="T22" s="57"/>
      <c r="U22" s="436"/>
    </row>
    <row r="23" spans="2:21" s="144" customFormat="1" ht="15" customHeight="1">
      <c r="B23" s="45" t="s">
        <v>468</v>
      </c>
      <c r="C23" s="714"/>
      <c r="D23" s="714"/>
      <c r="E23" s="1064"/>
      <c r="F23" s="57"/>
      <c r="G23" s="57"/>
      <c r="H23" s="57"/>
      <c r="I23" s="57"/>
      <c r="J23" s="58"/>
      <c r="K23" s="445"/>
      <c r="L23" s="38" t="s">
        <v>469</v>
      </c>
      <c r="M23" s="581"/>
      <c r="N23" s="581"/>
      <c r="O23" s="1082"/>
      <c r="P23" s="61"/>
      <c r="Q23" s="61"/>
      <c r="R23" s="61"/>
      <c r="S23" s="61"/>
      <c r="T23" s="61"/>
      <c r="U23" s="449"/>
    </row>
    <row r="24" spans="2:21" s="144" customFormat="1" ht="15" customHeight="1">
      <c r="B24" s="47" t="s">
        <v>470</v>
      </c>
      <c r="C24" s="713"/>
      <c r="D24" s="713"/>
      <c r="E24" s="1063"/>
      <c r="F24" s="59"/>
      <c r="G24" s="59"/>
      <c r="H24" s="59"/>
      <c r="I24" s="59"/>
      <c r="J24" s="60"/>
      <c r="K24" s="443"/>
      <c r="L24" s="38" t="s">
        <v>471</v>
      </c>
      <c r="M24" s="581"/>
      <c r="N24" s="581"/>
      <c r="O24" s="1082"/>
      <c r="P24" s="61"/>
      <c r="Q24" s="61"/>
      <c r="R24" s="61"/>
      <c r="S24" s="61"/>
      <c r="T24" s="61"/>
      <c r="U24" s="443"/>
    </row>
    <row r="25" spans="2:21" s="145" customFormat="1" ht="15" customHeight="1">
      <c r="B25" s="47" t="s">
        <v>472</v>
      </c>
      <c r="C25" s="713"/>
      <c r="D25" s="713"/>
      <c r="E25" s="1063"/>
      <c r="F25" s="59"/>
      <c r="G25" s="59"/>
      <c r="H25" s="59"/>
      <c r="I25" s="59"/>
      <c r="J25" s="60"/>
      <c r="K25" s="443"/>
      <c r="L25" s="37" t="s">
        <v>473</v>
      </c>
      <c r="M25" s="581"/>
      <c r="N25" s="581"/>
      <c r="O25" s="1082"/>
      <c r="P25" s="61"/>
      <c r="Q25" s="61"/>
      <c r="R25" s="61"/>
      <c r="S25" s="61"/>
      <c r="T25" s="61"/>
      <c r="U25" s="443"/>
    </row>
    <row r="26" spans="2:21" s="144" customFormat="1" ht="15" customHeight="1">
      <c r="B26" s="45"/>
      <c r="C26" s="716"/>
      <c r="D26" s="716"/>
      <c r="E26" s="1066"/>
      <c r="F26" s="6"/>
      <c r="G26" s="6"/>
      <c r="H26" s="6"/>
      <c r="I26" s="6"/>
      <c r="J26" s="55"/>
      <c r="K26" s="435"/>
      <c r="L26" s="36" t="s">
        <v>474</v>
      </c>
      <c r="M26" s="583"/>
      <c r="N26" s="583"/>
      <c r="O26" s="1079"/>
      <c r="P26" s="57"/>
      <c r="Q26" s="57"/>
      <c r="R26" s="57"/>
      <c r="S26" s="57"/>
      <c r="T26" s="57"/>
      <c r="U26" s="435"/>
    </row>
    <row r="27" spans="2:21" s="144" customFormat="1" ht="15" customHeight="1">
      <c r="B27" s="45" t="s">
        <v>475</v>
      </c>
      <c r="C27" s="714"/>
      <c r="D27" s="714"/>
      <c r="E27" s="1064"/>
      <c r="F27" s="57"/>
      <c r="G27" s="57"/>
      <c r="H27" s="57"/>
      <c r="I27" s="57"/>
      <c r="J27" s="58"/>
      <c r="K27" s="445"/>
      <c r="L27" s="35" t="s">
        <v>476</v>
      </c>
      <c r="M27" s="581"/>
      <c r="N27" s="581"/>
      <c r="O27" s="1082"/>
      <c r="P27" s="61"/>
      <c r="Q27" s="61"/>
      <c r="R27" s="61"/>
      <c r="S27" s="61"/>
      <c r="T27" s="61"/>
      <c r="U27" s="449"/>
    </row>
    <row r="28" spans="2:21" s="144" customFormat="1" ht="15" customHeight="1">
      <c r="B28" s="47" t="s">
        <v>477</v>
      </c>
      <c r="C28" s="713"/>
      <c r="D28" s="713"/>
      <c r="E28" s="1063"/>
      <c r="F28" s="59"/>
      <c r="G28" s="59"/>
      <c r="H28" s="59"/>
      <c r="I28" s="59"/>
      <c r="J28" s="60"/>
      <c r="K28" s="443"/>
      <c r="L28" s="35" t="s">
        <v>478</v>
      </c>
      <c r="M28" s="581"/>
      <c r="N28" s="581"/>
      <c r="O28" s="1082"/>
      <c r="P28" s="61"/>
      <c r="Q28" s="61"/>
      <c r="R28" s="61"/>
      <c r="S28" s="61"/>
      <c r="T28" s="61"/>
      <c r="U28" s="449"/>
    </row>
    <row r="29" spans="2:21" s="144" customFormat="1" ht="15" customHeight="1">
      <c r="B29" s="47" t="s">
        <v>479</v>
      </c>
      <c r="C29" s="713"/>
      <c r="D29" s="713"/>
      <c r="E29" s="1063"/>
      <c r="F29" s="59"/>
      <c r="G29" s="59"/>
      <c r="H29" s="59"/>
      <c r="I29" s="59"/>
      <c r="J29" s="60"/>
      <c r="K29" s="443"/>
      <c r="L29" s="35" t="s">
        <v>480</v>
      </c>
      <c r="M29" s="581"/>
      <c r="N29" s="581"/>
      <c r="O29" s="1082"/>
      <c r="P29" s="61"/>
      <c r="Q29" s="61"/>
      <c r="R29" s="61"/>
      <c r="S29" s="61"/>
      <c r="T29" s="61"/>
      <c r="U29" s="449"/>
    </row>
    <row r="30" spans="2:21" s="144" customFormat="1" ht="15" customHeight="1">
      <c r="B30" s="47"/>
      <c r="C30" s="718"/>
      <c r="D30" s="718"/>
      <c r="E30" s="1069"/>
      <c r="F30" s="5"/>
      <c r="G30" s="5"/>
      <c r="H30" s="5"/>
      <c r="I30" s="5"/>
      <c r="J30" s="13"/>
      <c r="K30" s="437"/>
      <c r="L30" s="35" t="s">
        <v>481</v>
      </c>
      <c r="M30" s="581"/>
      <c r="N30" s="581"/>
      <c r="O30" s="1082"/>
      <c r="P30" s="61"/>
      <c r="Q30" s="61"/>
      <c r="R30" s="61"/>
      <c r="S30" s="61"/>
      <c r="T30" s="61"/>
      <c r="U30" s="449"/>
    </row>
    <row r="31" spans="2:21" s="144" customFormat="1" ht="15" customHeight="1">
      <c r="B31" s="45" t="s">
        <v>482</v>
      </c>
      <c r="C31" s="713"/>
      <c r="D31" s="713"/>
      <c r="E31" s="1063"/>
      <c r="F31" s="59"/>
      <c r="G31" s="59"/>
      <c r="H31" s="59"/>
      <c r="I31" s="59"/>
      <c r="J31" s="60"/>
      <c r="K31" s="443"/>
      <c r="L31" s="35" t="s">
        <v>483</v>
      </c>
      <c r="M31" s="581"/>
      <c r="N31" s="581"/>
      <c r="O31" s="1082"/>
      <c r="P31" s="61"/>
      <c r="Q31" s="61"/>
      <c r="R31" s="61"/>
      <c r="S31" s="61"/>
      <c r="T31" s="61"/>
      <c r="U31" s="449"/>
    </row>
    <row r="32" spans="2:21" s="144" customFormat="1" ht="15" customHeight="1">
      <c r="B32" s="45" t="s">
        <v>484</v>
      </c>
      <c r="C32" s="713"/>
      <c r="D32" s="713"/>
      <c r="E32" s="1063"/>
      <c r="F32" s="59"/>
      <c r="G32" s="59"/>
      <c r="H32" s="59"/>
      <c r="I32" s="59"/>
      <c r="J32" s="60"/>
      <c r="K32" s="443"/>
      <c r="L32" s="35" t="s">
        <v>485</v>
      </c>
      <c r="M32" s="581"/>
      <c r="N32" s="581"/>
      <c r="O32" s="1082"/>
      <c r="P32" s="61"/>
      <c r="Q32" s="61"/>
      <c r="R32" s="61"/>
      <c r="S32" s="61"/>
      <c r="T32" s="61"/>
      <c r="U32" s="449"/>
    </row>
    <row r="33" spans="2:21" s="144" customFormat="1" ht="15" customHeight="1">
      <c r="B33" s="45"/>
      <c r="C33" s="716"/>
      <c r="D33" s="716"/>
      <c r="E33" s="1066"/>
      <c r="F33" s="6"/>
      <c r="G33" s="6"/>
      <c r="H33" s="6"/>
      <c r="I33" s="6"/>
      <c r="J33" s="55"/>
      <c r="K33" s="435"/>
      <c r="L33" s="35" t="s">
        <v>486</v>
      </c>
      <c r="M33" s="581"/>
      <c r="N33" s="581"/>
      <c r="O33" s="1082"/>
      <c r="P33" s="61"/>
      <c r="Q33" s="61"/>
      <c r="R33" s="61"/>
      <c r="S33" s="61"/>
      <c r="T33" s="61"/>
      <c r="U33" s="449"/>
    </row>
    <row r="34" spans="2:21" s="144" customFormat="1" ht="15" customHeight="1">
      <c r="B34" s="45" t="s">
        <v>487</v>
      </c>
      <c r="C34" s="713"/>
      <c r="D34" s="713"/>
      <c r="E34" s="1063"/>
      <c r="F34" s="59"/>
      <c r="G34" s="59"/>
      <c r="H34" s="59"/>
      <c r="I34" s="59"/>
      <c r="J34" s="60"/>
      <c r="K34" s="443"/>
      <c r="L34" s="39" t="s">
        <v>487</v>
      </c>
      <c r="M34" s="582"/>
      <c r="N34" s="582"/>
      <c r="O34" s="1078"/>
      <c r="P34" s="59"/>
      <c r="Q34" s="59"/>
      <c r="R34" s="59"/>
      <c r="S34" s="59"/>
      <c r="T34" s="59"/>
      <c r="U34" s="449"/>
    </row>
    <row r="35" spans="2:21" ht="6.95" customHeight="1">
      <c r="B35" s="48"/>
      <c r="C35" s="719"/>
      <c r="D35" s="719"/>
      <c r="E35" s="1070"/>
      <c r="F35" s="7"/>
      <c r="G35" s="7"/>
      <c r="H35" s="7"/>
      <c r="I35" s="7"/>
      <c r="J35" s="14"/>
      <c r="K35" s="438"/>
      <c r="L35" s="40"/>
      <c r="M35" s="7"/>
      <c r="N35" s="7"/>
      <c r="O35" s="1083"/>
      <c r="P35" s="7"/>
      <c r="Q35" s="7"/>
      <c r="R35" s="7"/>
      <c r="S35" s="7"/>
      <c r="T35" s="14"/>
      <c r="U35" s="438"/>
    </row>
    <row r="36" spans="2:21" ht="18.95" customHeight="1">
      <c r="B36" s="49" t="s">
        <v>488</v>
      </c>
      <c r="C36" s="720"/>
      <c r="D36" s="720"/>
      <c r="E36" s="1071"/>
      <c r="F36" s="8"/>
      <c r="G36" s="8"/>
      <c r="H36" s="8"/>
      <c r="I36" s="8"/>
      <c r="J36" s="15"/>
      <c r="K36" s="439"/>
      <c r="L36" s="41" t="s">
        <v>489</v>
      </c>
      <c r="M36" s="8"/>
      <c r="N36" s="8"/>
      <c r="O36" s="1084"/>
      <c r="P36" s="8"/>
      <c r="Q36" s="8"/>
      <c r="R36" s="8"/>
      <c r="S36" s="8"/>
      <c r="T36" s="15"/>
      <c r="U36" s="439"/>
    </row>
    <row r="37" spans="2:21" s="148" customFormat="1" ht="15.95" customHeight="1">
      <c r="B37" s="146" t="s">
        <v>490</v>
      </c>
      <c r="C37" s="2"/>
      <c r="D37" s="2"/>
      <c r="E37" s="1072"/>
      <c r="F37" s="2"/>
      <c r="G37" s="2"/>
      <c r="H37" s="2"/>
      <c r="I37" s="2"/>
      <c r="J37" s="143"/>
      <c r="K37" s="434"/>
      <c r="L37" s="147" t="s">
        <v>490</v>
      </c>
      <c r="N37" s="2"/>
      <c r="O37" s="1085"/>
      <c r="T37" s="149"/>
      <c r="U37" s="434"/>
    </row>
    <row r="38" spans="2:21" s="144" customFormat="1" ht="14.1" customHeight="1">
      <c r="B38" s="47" t="s">
        <v>491</v>
      </c>
      <c r="C38" s="9"/>
      <c r="D38" s="9"/>
      <c r="E38" s="1073"/>
      <c r="F38" s="9"/>
      <c r="G38" s="9"/>
      <c r="H38" s="9"/>
      <c r="I38" s="9"/>
      <c r="J38" s="17"/>
      <c r="K38" s="440"/>
      <c r="L38" s="37" t="s">
        <v>492</v>
      </c>
      <c r="M38" s="9"/>
      <c r="N38" s="9"/>
      <c r="O38" s="1073"/>
      <c r="P38" s="9"/>
      <c r="Q38" s="9"/>
      <c r="R38" s="9"/>
      <c r="S38" s="9"/>
      <c r="T38" s="17"/>
      <c r="U38" s="440"/>
    </row>
    <row r="39" spans="2:21" s="148" customFormat="1" ht="14.1" customHeight="1">
      <c r="B39" s="47" t="s">
        <v>493</v>
      </c>
      <c r="C39" s="9"/>
      <c r="D39" s="9"/>
      <c r="E39" s="1073"/>
      <c r="F39" s="9"/>
      <c r="G39" s="9"/>
      <c r="H39" s="9"/>
      <c r="I39" s="9"/>
      <c r="J39" s="17"/>
      <c r="K39" s="440"/>
      <c r="L39" s="37" t="s">
        <v>494</v>
      </c>
      <c r="M39" s="9"/>
      <c r="N39" s="9"/>
      <c r="O39" s="1073"/>
      <c r="P39" s="9"/>
      <c r="Q39" s="9"/>
      <c r="R39" s="9"/>
      <c r="S39" s="9"/>
      <c r="T39" s="17"/>
      <c r="U39" s="440"/>
    </row>
    <row r="40" spans="2:21" s="148" customFormat="1" ht="14.1" customHeight="1">
      <c r="B40" s="47" t="s">
        <v>495</v>
      </c>
      <c r="C40" s="9"/>
      <c r="D40" s="9"/>
      <c r="E40" s="1073"/>
      <c r="F40" s="9"/>
      <c r="G40" s="9"/>
      <c r="H40" s="9"/>
      <c r="I40" s="9"/>
      <c r="J40" s="17"/>
      <c r="K40" s="440"/>
      <c r="L40" s="37" t="s">
        <v>496</v>
      </c>
      <c r="M40" s="9"/>
      <c r="N40" s="9"/>
      <c r="O40" s="1073"/>
      <c r="P40" s="9"/>
      <c r="Q40" s="9"/>
      <c r="R40" s="9"/>
      <c r="S40" s="9"/>
      <c r="T40" s="17"/>
      <c r="U40" s="440"/>
    </row>
    <row r="41" spans="2:21" s="148" customFormat="1" ht="14.1" customHeight="1">
      <c r="B41" s="47" t="s">
        <v>497</v>
      </c>
      <c r="C41" s="9"/>
      <c r="D41" s="9"/>
      <c r="E41" s="1073"/>
      <c r="F41" s="9"/>
      <c r="G41" s="9"/>
      <c r="H41" s="9"/>
      <c r="I41" s="9"/>
      <c r="J41" s="17"/>
      <c r="K41" s="440"/>
      <c r="L41" s="147" t="s">
        <v>498</v>
      </c>
      <c r="M41" s="9"/>
      <c r="N41" s="9"/>
      <c r="O41" s="1073"/>
      <c r="P41" s="9"/>
      <c r="Q41" s="9"/>
      <c r="R41" s="9"/>
      <c r="S41" s="9"/>
      <c r="T41" s="17"/>
      <c r="U41" s="440"/>
    </row>
    <row r="42" spans="2:21" s="148" customFormat="1" ht="14.1" customHeight="1">
      <c r="B42" s="47" t="s">
        <v>497</v>
      </c>
      <c r="C42" s="9"/>
      <c r="D42" s="9"/>
      <c r="E42" s="1073"/>
      <c r="F42" s="9"/>
      <c r="G42" s="9"/>
      <c r="H42" s="9"/>
      <c r="I42" s="9"/>
      <c r="J42" s="17"/>
      <c r="K42" s="440"/>
      <c r="L42" s="37" t="s">
        <v>499</v>
      </c>
      <c r="M42" s="9"/>
      <c r="N42" s="9"/>
      <c r="O42" s="1073"/>
      <c r="P42" s="9"/>
      <c r="Q42" s="9"/>
      <c r="R42" s="9"/>
      <c r="S42" s="9"/>
      <c r="T42" s="17"/>
      <c r="U42" s="440"/>
    </row>
    <row r="43" spans="2:21" s="148" customFormat="1" ht="14.1" customHeight="1">
      <c r="B43" s="47" t="s">
        <v>500</v>
      </c>
      <c r="C43" s="9"/>
      <c r="D43" s="9"/>
      <c r="E43" s="1073"/>
      <c r="F43" s="9"/>
      <c r="G43" s="9"/>
      <c r="H43" s="9"/>
      <c r="I43" s="9"/>
      <c r="J43" s="17"/>
      <c r="K43" s="440"/>
      <c r="L43" s="37" t="s">
        <v>501</v>
      </c>
      <c r="M43" s="9"/>
      <c r="N43" s="9"/>
      <c r="O43" s="1073"/>
      <c r="P43" s="9"/>
      <c r="Q43" s="9"/>
      <c r="R43" s="9"/>
      <c r="S43" s="9"/>
      <c r="T43" s="17"/>
      <c r="U43" s="440"/>
    </row>
    <row r="44" spans="2:21" s="148" customFormat="1">
      <c r="B44" s="150"/>
      <c r="C44" s="2"/>
      <c r="D44" s="2"/>
      <c r="E44" s="1072"/>
      <c r="F44" s="2"/>
      <c r="G44" s="2"/>
      <c r="H44" s="2"/>
      <c r="I44" s="2"/>
      <c r="J44" s="143"/>
      <c r="K44" s="434"/>
      <c r="M44" s="151"/>
      <c r="N44" s="2"/>
      <c r="O44" s="1086"/>
      <c r="P44" s="151"/>
      <c r="Q44" s="151"/>
      <c r="R44" s="151"/>
      <c r="S44" s="151"/>
      <c r="T44" s="152"/>
      <c r="U44" s="434"/>
    </row>
    <row r="45" spans="2:21" s="139" customFormat="1">
      <c r="B45" s="52"/>
      <c r="C45" s="153"/>
      <c r="D45" s="153"/>
      <c r="E45" s="1074"/>
      <c r="F45" s="153"/>
      <c r="G45" s="153"/>
      <c r="H45" s="153"/>
      <c r="I45" s="153"/>
      <c r="J45" s="154"/>
      <c r="K45" s="441"/>
      <c r="L45" s="53" t="s">
        <v>502</v>
      </c>
      <c r="M45" s="11"/>
      <c r="N45" s="153"/>
      <c r="O45" s="1087"/>
      <c r="P45" s="11"/>
      <c r="Q45" s="11"/>
      <c r="R45" s="11"/>
      <c r="S45" s="11"/>
      <c r="T45" s="16"/>
      <c r="U45" s="441"/>
    </row>
    <row r="46" spans="2:21">
      <c r="B46" s="50" t="s">
        <v>503</v>
      </c>
      <c r="C46" s="9"/>
      <c r="D46" s="9"/>
      <c r="E46" s="1073"/>
      <c r="F46" s="9"/>
      <c r="G46" s="9"/>
      <c r="H46" s="9"/>
      <c r="I46" s="9"/>
      <c r="J46" s="17"/>
      <c r="K46" s="440"/>
      <c r="L46" s="42" t="s">
        <v>504</v>
      </c>
      <c r="M46" s="9"/>
      <c r="N46" s="9"/>
      <c r="O46" s="1073"/>
      <c r="P46" s="9"/>
      <c r="Q46" s="9"/>
      <c r="R46" s="9"/>
      <c r="S46" s="9"/>
      <c r="T46" s="17"/>
      <c r="U46" s="440"/>
    </row>
    <row r="47" spans="2:21">
      <c r="B47" s="50" t="s">
        <v>505</v>
      </c>
      <c r="C47" s="9"/>
      <c r="D47" s="9"/>
      <c r="E47" s="1073"/>
      <c r="F47" s="9"/>
      <c r="G47" s="9"/>
      <c r="H47" s="9"/>
      <c r="I47" s="9"/>
      <c r="J47" s="17"/>
      <c r="K47" s="440"/>
      <c r="L47" s="42" t="s">
        <v>506</v>
      </c>
      <c r="M47" s="9"/>
      <c r="N47" s="9"/>
      <c r="O47" s="1073"/>
      <c r="P47" s="9"/>
      <c r="Q47" s="9"/>
      <c r="R47" s="9"/>
      <c r="S47" s="9"/>
      <c r="T47" s="17"/>
      <c r="U47" s="440"/>
    </row>
    <row r="48" spans="2:21" s="148" customFormat="1">
      <c r="B48" s="50" t="s">
        <v>507</v>
      </c>
      <c r="C48" s="9"/>
      <c r="D48" s="9"/>
      <c r="E48" s="1073"/>
      <c r="F48" s="9"/>
      <c r="G48" s="9"/>
      <c r="H48" s="9"/>
      <c r="I48" s="9"/>
      <c r="J48" s="17"/>
      <c r="K48" s="440"/>
      <c r="L48" s="42" t="s">
        <v>508</v>
      </c>
      <c r="M48" s="9"/>
      <c r="N48" s="9"/>
      <c r="O48" s="1073"/>
      <c r="P48" s="9"/>
      <c r="Q48" s="9"/>
      <c r="R48" s="9"/>
      <c r="S48" s="9"/>
      <c r="T48" s="17"/>
      <c r="U48" s="440"/>
    </row>
    <row r="49" spans="2:21" s="148" customFormat="1">
      <c r="B49" s="50" t="s">
        <v>509</v>
      </c>
      <c r="C49" s="9"/>
      <c r="D49" s="9"/>
      <c r="E49" s="1073"/>
      <c r="F49" s="9"/>
      <c r="G49" s="9"/>
      <c r="H49" s="9"/>
      <c r="I49" s="9"/>
      <c r="J49" s="17"/>
      <c r="K49" s="440"/>
      <c r="L49" s="42" t="s">
        <v>510</v>
      </c>
      <c r="M49" s="9"/>
      <c r="N49" s="9"/>
      <c r="O49" s="1073"/>
      <c r="P49" s="9"/>
      <c r="Q49" s="9"/>
      <c r="R49" s="9"/>
      <c r="S49" s="9"/>
      <c r="T49" s="17"/>
      <c r="U49" s="440"/>
    </row>
    <row r="50" spans="2:21">
      <c r="B50" s="51" t="s">
        <v>511</v>
      </c>
      <c r="C50" s="9"/>
      <c r="D50" s="9"/>
      <c r="E50" s="1073"/>
      <c r="F50" s="9"/>
      <c r="G50" s="9"/>
      <c r="H50" s="9"/>
      <c r="I50" s="9"/>
      <c r="J50" s="17"/>
      <c r="K50" s="440"/>
      <c r="L50" s="42" t="s">
        <v>512</v>
      </c>
      <c r="M50" s="9"/>
      <c r="N50" s="9"/>
      <c r="O50" s="1073"/>
      <c r="P50" s="9"/>
      <c r="Q50" s="9"/>
      <c r="R50" s="9"/>
      <c r="S50" s="9"/>
      <c r="T50" s="17"/>
      <c r="U50" s="440"/>
    </row>
    <row r="51" spans="2:21">
      <c r="B51" s="51" t="s">
        <v>513</v>
      </c>
      <c r="C51" s="9"/>
      <c r="D51" s="9"/>
      <c r="E51" s="1073"/>
      <c r="F51" s="9"/>
      <c r="G51" s="9"/>
      <c r="H51" s="9"/>
      <c r="I51" s="9"/>
      <c r="J51" s="17"/>
      <c r="K51" s="440"/>
      <c r="L51" s="42" t="s">
        <v>514</v>
      </c>
      <c r="M51" s="9"/>
      <c r="N51" s="9"/>
      <c r="O51" s="1073"/>
      <c r="P51" s="9"/>
      <c r="Q51" s="9"/>
      <c r="R51" s="9"/>
      <c r="S51" s="9"/>
      <c r="T51" s="17"/>
      <c r="U51" s="440"/>
    </row>
    <row r="52" spans="2:21" s="155" customFormat="1">
      <c r="B52" s="50" t="s">
        <v>515</v>
      </c>
      <c r="C52" s="9"/>
      <c r="D52" s="9"/>
      <c r="E52" s="1073"/>
      <c r="F52" s="9"/>
      <c r="G52" s="9"/>
      <c r="H52" s="9"/>
      <c r="I52" s="9"/>
      <c r="J52" s="17"/>
      <c r="K52" s="440"/>
      <c r="N52" s="9"/>
      <c r="O52" s="1088"/>
      <c r="T52" s="156"/>
      <c r="U52" s="440"/>
    </row>
    <row r="53" spans="2:21">
      <c r="B53" s="51" t="s">
        <v>516</v>
      </c>
      <c r="C53" s="9"/>
      <c r="D53" s="9"/>
      <c r="E53" s="1073"/>
      <c r="F53" s="9"/>
      <c r="G53" s="9"/>
      <c r="H53" s="9"/>
      <c r="I53" s="9"/>
      <c r="J53" s="17"/>
      <c r="K53" s="440"/>
      <c r="L53" s="2" t="s">
        <v>517</v>
      </c>
      <c r="M53" s="141"/>
      <c r="N53" s="9"/>
      <c r="O53" s="1089"/>
      <c r="P53" s="141"/>
      <c r="Q53" s="141"/>
      <c r="R53" s="141"/>
      <c r="S53" s="141"/>
      <c r="T53" s="157"/>
      <c r="U53" s="440"/>
    </row>
    <row r="54" spans="2:21" ht="6.95" customHeight="1" thickBot="1">
      <c r="B54" s="54"/>
      <c r="C54" s="18"/>
      <c r="D54" s="18"/>
      <c r="E54" s="1075"/>
      <c r="F54" s="18"/>
      <c r="G54" s="18"/>
      <c r="H54" s="18"/>
      <c r="I54" s="18"/>
      <c r="J54" s="56"/>
      <c r="K54" s="442"/>
      <c r="L54" s="158"/>
      <c r="M54" s="159"/>
      <c r="N54" s="18"/>
      <c r="O54" s="1090"/>
      <c r="P54" s="159"/>
      <c r="Q54" s="159"/>
      <c r="R54" s="159"/>
      <c r="S54" s="159"/>
      <c r="T54" s="160"/>
      <c r="U54" s="442"/>
    </row>
    <row r="55" spans="2:21">
      <c r="B55" s="10"/>
      <c r="C55" s="10"/>
      <c r="D55" s="10"/>
      <c r="E55" s="10"/>
      <c r="F55" s="10"/>
      <c r="G55" s="10"/>
      <c r="H55" s="10"/>
      <c r="I55" s="10"/>
      <c r="J55" s="10"/>
      <c r="K55" s="10"/>
      <c r="N55" s="10"/>
      <c r="U55" s="10"/>
    </row>
    <row r="56" spans="2:21">
      <c r="B56" s="10"/>
      <c r="C56" s="10"/>
      <c r="D56" s="10"/>
      <c r="E56" s="10"/>
      <c r="F56" s="10"/>
      <c r="G56" s="10"/>
      <c r="H56" s="10"/>
      <c r="I56" s="10"/>
      <c r="J56" s="10"/>
      <c r="K56" s="10"/>
      <c r="N56" s="10"/>
      <c r="U56" s="10"/>
    </row>
    <row r="57" spans="2:21">
      <c r="B57" s="10"/>
      <c r="C57" s="10"/>
      <c r="D57" s="10"/>
      <c r="E57" s="10"/>
      <c r="F57" s="10"/>
      <c r="G57" s="10"/>
      <c r="H57" s="10"/>
      <c r="I57" s="10"/>
      <c r="J57" s="10"/>
      <c r="K57" s="10"/>
      <c r="N57" s="10"/>
      <c r="U57" s="10"/>
    </row>
    <row r="58" spans="2:21">
      <c r="B58" s="10"/>
      <c r="C58" s="10"/>
      <c r="D58" s="10"/>
      <c r="E58" s="10"/>
      <c r="F58" s="10"/>
      <c r="G58" s="10"/>
      <c r="H58" s="10"/>
      <c r="I58" s="10"/>
      <c r="J58" s="10"/>
      <c r="K58" s="10"/>
      <c r="L58" s="148"/>
      <c r="N58" s="10"/>
      <c r="U58" s="10"/>
    </row>
    <row r="59" spans="2:21">
      <c r="B59" s="10"/>
      <c r="C59" s="10"/>
      <c r="D59" s="10"/>
      <c r="E59" s="10"/>
      <c r="F59" s="10"/>
      <c r="G59" s="10"/>
      <c r="H59" s="10"/>
      <c r="I59" s="10"/>
      <c r="J59" s="10"/>
      <c r="K59" s="10"/>
      <c r="L59" s="148"/>
      <c r="N59" s="10"/>
      <c r="U59" s="10"/>
    </row>
    <row r="60" spans="2:21">
      <c r="B60" s="10"/>
      <c r="C60" s="10"/>
      <c r="D60" s="10"/>
      <c r="E60" s="10"/>
      <c r="F60" s="10"/>
      <c r="G60" s="10"/>
      <c r="H60" s="10"/>
      <c r="I60" s="10"/>
      <c r="J60" s="10"/>
      <c r="K60" s="10"/>
      <c r="L60" s="148"/>
      <c r="N60" s="10"/>
      <c r="U60" s="10"/>
    </row>
    <row r="61" spans="2:21">
      <c r="B61" s="10"/>
      <c r="C61" s="10"/>
      <c r="D61" s="10"/>
      <c r="E61" s="10"/>
      <c r="F61" s="10"/>
      <c r="G61" s="10"/>
      <c r="H61" s="10"/>
      <c r="I61" s="10"/>
      <c r="J61" s="10"/>
      <c r="K61" s="10"/>
      <c r="N61" s="10"/>
      <c r="U61" s="10"/>
    </row>
    <row r="62" spans="2:21" s="148" customFormat="1">
      <c r="B62" s="10"/>
      <c r="C62" s="10"/>
      <c r="D62" s="10"/>
      <c r="E62" s="10"/>
      <c r="F62" s="10"/>
      <c r="G62" s="10"/>
      <c r="H62" s="10"/>
      <c r="I62" s="10"/>
      <c r="J62" s="10"/>
      <c r="K62" s="10"/>
      <c r="L62" s="2"/>
      <c r="M62" s="2"/>
      <c r="N62" s="10"/>
      <c r="O62" s="2"/>
      <c r="P62" s="2"/>
      <c r="Q62" s="2"/>
      <c r="R62" s="2"/>
      <c r="S62" s="2"/>
      <c r="T62" s="2"/>
      <c r="U62" s="10"/>
    </row>
    <row r="63" spans="2:21">
      <c r="B63" s="10"/>
      <c r="C63" s="10"/>
      <c r="D63" s="10"/>
      <c r="E63" s="10"/>
      <c r="F63" s="10"/>
      <c r="G63" s="10"/>
      <c r="H63" s="10"/>
      <c r="I63" s="10"/>
      <c r="J63" s="10"/>
      <c r="K63" s="10"/>
      <c r="N63" s="10"/>
      <c r="U63" s="10"/>
    </row>
    <row r="64" spans="2:21">
      <c r="B64" s="10"/>
      <c r="C64" s="10"/>
      <c r="D64" s="10"/>
      <c r="E64" s="10"/>
      <c r="F64" s="10"/>
      <c r="G64" s="10"/>
      <c r="H64" s="10"/>
      <c r="I64" s="10"/>
      <c r="J64" s="10"/>
      <c r="K64" s="10"/>
      <c r="L64" s="148"/>
      <c r="M64" s="148"/>
      <c r="N64" s="10"/>
      <c r="O64" s="148"/>
      <c r="Q64" s="148"/>
      <c r="R64" s="148"/>
      <c r="S64" s="148"/>
      <c r="T64" s="148"/>
      <c r="U64" s="10"/>
    </row>
    <row r="65" spans="2:21">
      <c r="B65" s="10"/>
      <c r="C65" s="10"/>
      <c r="D65" s="10"/>
      <c r="E65" s="10"/>
      <c r="F65" s="10"/>
      <c r="G65" s="10"/>
      <c r="H65" s="10"/>
      <c r="I65" s="10"/>
      <c r="J65" s="10"/>
      <c r="K65" s="10"/>
      <c r="N65" s="10"/>
      <c r="U65" s="10"/>
    </row>
    <row r="66" spans="2:21">
      <c r="B66" s="10"/>
      <c r="C66" s="10"/>
      <c r="D66" s="10"/>
      <c r="E66" s="10"/>
      <c r="F66" s="10"/>
      <c r="G66" s="10"/>
      <c r="H66" s="10"/>
      <c r="I66" s="10"/>
      <c r="J66" s="10"/>
      <c r="K66" s="10"/>
      <c r="N66" s="10"/>
      <c r="U66" s="10"/>
    </row>
    <row r="67" spans="2:21" s="148" customFormat="1">
      <c r="B67" s="10"/>
      <c r="C67" s="10"/>
      <c r="D67" s="10"/>
      <c r="E67" s="10"/>
      <c r="F67" s="10"/>
      <c r="G67" s="10"/>
      <c r="H67" s="10"/>
      <c r="I67" s="10"/>
      <c r="J67" s="10"/>
      <c r="K67" s="10"/>
      <c r="L67" s="2"/>
      <c r="M67" s="2"/>
      <c r="N67" s="10"/>
      <c r="O67" s="2"/>
      <c r="Q67" s="2"/>
      <c r="R67" s="2"/>
      <c r="S67" s="2"/>
      <c r="T67" s="2"/>
      <c r="U67" s="10"/>
    </row>
    <row r="68" spans="2:21">
      <c r="B68" s="10"/>
      <c r="C68" s="10"/>
      <c r="D68" s="10"/>
      <c r="E68" s="10"/>
      <c r="F68" s="10"/>
      <c r="G68" s="10"/>
      <c r="H68" s="10"/>
      <c r="I68" s="10"/>
      <c r="J68" s="10"/>
      <c r="K68" s="10"/>
      <c r="L68" s="148"/>
      <c r="N68" s="10"/>
      <c r="U68" s="10"/>
    </row>
    <row r="69" spans="2:21" ht="12.75" customHeight="1">
      <c r="B69" s="10"/>
      <c r="C69" s="10"/>
      <c r="D69" s="10"/>
      <c r="E69" s="10"/>
      <c r="F69" s="10"/>
      <c r="G69" s="10"/>
      <c r="H69" s="10"/>
      <c r="I69" s="10"/>
      <c r="J69" s="10"/>
      <c r="K69" s="10"/>
      <c r="L69" s="148"/>
      <c r="M69" s="148"/>
      <c r="N69" s="10"/>
      <c r="O69" s="148"/>
      <c r="Q69" s="148"/>
      <c r="R69" s="148"/>
      <c r="S69" s="148"/>
      <c r="T69" s="148"/>
      <c r="U69" s="10"/>
    </row>
    <row r="70" spans="2:21">
      <c r="B70" s="10"/>
      <c r="C70" s="10"/>
      <c r="D70" s="10"/>
      <c r="E70" s="10"/>
      <c r="F70" s="10"/>
      <c r="G70" s="10"/>
      <c r="H70" s="10"/>
      <c r="I70" s="10"/>
      <c r="J70" s="10"/>
      <c r="K70" s="10"/>
      <c r="L70" s="148"/>
      <c r="N70" s="10"/>
      <c r="U70" s="10"/>
    </row>
    <row r="71" spans="2:21">
      <c r="B71" s="10"/>
      <c r="C71" s="10"/>
      <c r="D71" s="10"/>
      <c r="E71" s="10"/>
      <c r="F71" s="10"/>
      <c r="G71" s="10"/>
      <c r="H71" s="10"/>
      <c r="I71" s="10"/>
      <c r="J71" s="10"/>
      <c r="K71" s="10"/>
      <c r="N71" s="10"/>
      <c r="U71" s="10"/>
    </row>
    <row r="72" spans="2:21" s="148" customFormat="1">
      <c r="B72" s="10"/>
      <c r="C72" s="10"/>
      <c r="D72" s="10"/>
      <c r="E72" s="10"/>
      <c r="F72" s="10"/>
      <c r="G72" s="10"/>
      <c r="H72" s="10"/>
      <c r="I72" s="10"/>
      <c r="J72" s="10"/>
      <c r="K72" s="10"/>
      <c r="L72" s="2"/>
      <c r="M72" s="2"/>
      <c r="N72" s="10"/>
      <c r="O72" s="2"/>
      <c r="Q72" s="2"/>
      <c r="R72" s="2"/>
      <c r="S72" s="2"/>
      <c r="T72" s="2"/>
      <c r="U72" s="10"/>
    </row>
    <row r="73" spans="2:21">
      <c r="B73" s="10"/>
      <c r="C73" s="10"/>
      <c r="D73" s="10"/>
      <c r="E73" s="10"/>
      <c r="F73" s="10"/>
      <c r="G73" s="10"/>
      <c r="H73" s="10"/>
      <c r="I73" s="10"/>
      <c r="J73" s="10"/>
      <c r="K73" s="10"/>
      <c r="N73" s="10"/>
      <c r="U73" s="10"/>
    </row>
    <row r="74" spans="2:21">
      <c r="B74" s="10"/>
      <c r="C74" s="10"/>
      <c r="D74" s="10"/>
      <c r="E74" s="10"/>
      <c r="F74" s="10"/>
      <c r="G74" s="10"/>
      <c r="H74" s="10"/>
      <c r="I74" s="10"/>
      <c r="J74" s="10"/>
      <c r="K74" s="10"/>
      <c r="M74" s="148"/>
      <c r="N74" s="10"/>
      <c r="O74" s="148"/>
      <c r="Q74" s="148"/>
      <c r="R74" s="148"/>
      <c r="S74" s="148"/>
      <c r="T74" s="148"/>
      <c r="U74" s="10"/>
    </row>
    <row r="75" spans="2:21">
      <c r="B75" s="10"/>
      <c r="C75" s="10"/>
      <c r="D75" s="10"/>
      <c r="E75" s="10"/>
      <c r="F75" s="10"/>
      <c r="G75" s="10"/>
      <c r="H75" s="10"/>
      <c r="I75" s="10"/>
      <c r="J75" s="10"/>
      <c r="K75" s="10"/>
      <c r="N75" s="10"/>
      <c r="U75" s="10"/>
    </row>
    <row r="76" spans="2:21">
      <c r="B76" s="10"/>
      <c r="C76" s="10"/>
      <c r="D76" s="10"/>
      <c r="E76" s="10"/>
      <c r="F76" s="10"/>
      <c r="G76" s="10"/>
      <c r="H76" s="10"/>
      <c r="I76" s="10"/>
      <c r="J76" s="10"/>
      <c r="K76" s="10"/>
      <c r="L76" s="148"/>
      <c r="N76" s="10"/>
      <c r="U76" s="10"/>
    </row>
    <row r="77" spans="2:21">
      <c r="B77" s="10"/>
      <c r="C77" s="10"/>
      <c r="D77" s="10"/>
      <c r="E77" s="10"/>
      <c r="F77" s="10"/>
      <c r="G77" s="10"/>
      <c r="H77" s="10"/>
      <c r="I77" s="10"/>
      <c r="J77" s="10"/>
      <c r="K77" s="10"/>
      <c r="N77" s="10"/>
      <c r="P77" s="148"/>
      <c r="U77" s="10"/>
    </row>
    <row r="78" spans="2:21" ht="12.75" customHeight="1">
      <c r="B78" s="10"/>
      <c r="C78" s="10"/>
      <c r="D78" s="10"/>
      <c r="E78" s="10"/>
      <c r="F78" s="10"/>
      <c r="G78" s="10"/>
      <c r="H78" s="10"/>
      <c r="I78" s="10"/>
      <c r="J78" s="10"/>
      <c r="K78" s="10"/>
      <c r="N78" s="10"/>
      <c r="U78" s="10"/>
    </row>
    <row r="79" spans="2:21" ht="12.75" customHeight="1">
      <c r="B79" s="10"/>
      <c r="C79" s="10"/>
      <c r="D79" s="10"/>
      <c r="E79" s="10"/>
      <c r="F79" s="10"/>
      <c r="G79" s="10"/>
      <c r="H79" s="10"/>
      <c r="I79" s="10"/>
      <c r="J79" s="10"/>
      <c r="K79" s="10"/>
      <c r="N79" s="10"/>
      <c r="U79" s="10"/>
    </row>
    <row r="80" spans="2:21">
      <c r="B80" s="10"/>
      <c r="C80" s="10"/>
      <c r="D80" s="10"/>
      <c r="E80" s="10"/>
      <c r="F80" s="10"/>
      <c r="G80" s="10"/>
      <c r="H80" s="10"/>
      <c r="I80" s="10"/>
      <c r="J80" s="10"/>
      <c r="K80" s="10"/>
      <c r="N80" s="10"/>
      <c r="U80" s="10"/>
    </row>
    <row r="81" spans="2:21">
      <c r="B81" s="10"/>
      <c r="C81" s="10"/>
      <c r="D81" s="10"/>
      <c r="E81" s="10"/>
      <c r="F81" s="10"/>
      <c r="G81" s="10"/>
      <c r="H81" s="10"/>
      <c r="I81" s="10"/>
      <c r="J81" s="10"/>
      <c r="K81" s="10"/>
      <c r="N81" s="10"/>
      <c r="U81" s="10"/>
    </row>
    <row r="82" spans="2:21">
      <c r="B82" s="10"/>
      <c r="C82" s="10"/>
      <c r="D82" s="10"/>
      <c r="E82" s="10"/>
      <c r="F82" s="10"/>
      <c r="G82" s="10"/>
      <c r="H82" s="10"/>
      <c r="I82" s="10"/>
      <c r="J82" s="10"/>
      <c r="K82" s="10"/>
      <c r="N82" s="10"/>
      <c r="U82" s="10"/>
    </row>
    <row r="83" spans="2:21" s="148" customFormat="1">
      <c r="B83" s="10"/>
      <c r="C83" s="10"/>
      <c r="D83" s="10"/>
      <c r="E83" s="10"/>
      <c r="F83" s="10"/>
      <c r="G83" s="10"/>
      <c r="H83" s="10"/>
      <c r="I83" s="10"/>
      <c r="J83" s="10"/>
      <c r="K83" s="10"/>
      <c r="M83" s="2"/>
      <c r="N83" s="10"/>
      <c r="O83" s="2"/>
      <c r="P83" s="2"/>
      <c r="Q83" s="2"/>
      <c r="R83" s="2"/>
      <c r="S83" s="2"/>
      <c r="T83" s="2"/>
      <c r="U83" s="10"/>
    </row>
    <row r="84" spans="2:21" s="148" customFormat="1">
      <c r="B84" s="10"/>
      <c r="C84" s="10"/>
      <c r="D84" s="10"/>
      <c r="E84" s="10"/>
      <c r="F84" s="10"/>
      <c r="G84" s="10"/>
      <c r="H84" s="10"/>
      <c r="I84" s="10"/>
      <c r="J84" s="10"/>
      <c r="K84" s="10"/>
      <c r="M84" s="2"/>
      <c r="N84" s="10"/>
      <c r="O84" s="2"/>
      <c r="P84" s="2"/>
      <c r="Q84" s="2"/>
      <c r="R84" s="2"/>
      <c r="S84" s="2"/>
      <c r="T84" s="2"/>
      <c r="U84" s="10"/>
    </row>
    <row r="85" spans="2:21" s="148" customFormat="1">
      <c r="B85" s="10"/>
      <c r="C85" s="10"/>
      <c r="D85" s="10"/>
      <c r="E85" s="10"/>
      <c r="F85" s="10"/>
      <c r="G85" s="10"/>
      <c r="H85" s="10"/>
      <c r="I85" s="10"/>
      <c r="J85" s="10"/>
      <c r="K85" s="10"/>
      <c r="L85" s="2"/>
      <c r="N85" s="10"/>
      <c r="P85" s="2"/>
      <c r="U85" s="10"/>
    </row>
    <row r="86" spans="2:21">
      <c r="P86" s="148"/>
    </row>
    <row r="87" spans="2:21">
      <c r="P87" s="148"/>
    </row>
    <row r="88" spans="2:21">
      <c r="L88" s="148"/>
      <c r="P88" s="148"/>
    </row>
    <row r="89" spans="2:21" s="148" customFormat="1">
      <c r="B89" s="2"/>
      <c r="C89" s="2"/>
      <c r="D89" s="2"/>
      <c r="E89" s="2"/>
      <c r="F89" s="2"/>
      <c r="G89" s="2"/>
      <c r="H89" s="2"/>
      <c r="I89" s="2"/>
      <c r="J89" s="2"/>
      <c r="K89" s="2"/>
      <c r="L89" s="2"/>
      <c r="N89" s="2"/>
      <c r="P89" s="2"/>
      <c r="U89" s="2"/>
    </row>
    <row r="90" spans="2:21">
      <c r="L90" s="148"/>
    </row>
    <row r="91" spans="2:21">
      <c r="L91" s="148"/>
    </row>
    <row r="92" spans="2:21">
      <c r="L92" s="148"/>
      <c r="P92" s="148"/>
    </row>
    <row r="93" spans="2:21" s="148" customFormat="1">
      <c r="B93" s="2"/>
      <c r="C93" s="2"/>
      <c r="D93" s="2"/>
      <c r="E93" s="2"/>
      <c r="F93" s="2"/>
      <c r="G93" s="2"/>
      <c r="H93" s="2"/>
      <c r="I93" s="2"/>
      <c r="J93" s="2"/>
      <c r="K93" s="2"/>
      <c r="N93" s="2"/>
      <c r="P93" s="2"/>
      <c r="U93" s="2"/>
    </row>
    <row r="94" spans="2:21" s="148" customFormat="1">
      <c r="B94" s="2"/>
      <c r="C94" s="2"/>
      <c r="D94" s="2"/>
      <c r="E94" s="2"/>
      <c r="F94" s="2"/>
      <c r="G94" s="2"/>
      <c r="H94" s="2"/>
      <c r="I94" s="2"/>
      <c r="J94" s="2"/>
      <c r="K94" s="2"/>
      <c r="L94" s="2"/>
      <c r="N94" s="2"/>
      <c r="P94" s="2"/>
      <c r="U94" s="2"/>
    </row>
    <row r="95" spans="2:21" s="148" customFormat="1">
      <c r="B95" s="2"/>
      <c r="C95" s="2"/>
      <c r="D95" s="2"/>
      <c r="E95" s="2"/>
      <c r="F95" s="2"/>
      <c r="G95" s="2"/>
      <c r="H95" s="2"/>
      <c r="I95" s="2"/>
      <c r="J95" s="2"/>
      <c r="K95" s="2"/>
      <c r="L95" s="2"/>
      <c r="N95" s="2"/>
      <c r="P95" s="2"/>
      <c r="U95" s="2"/>
    </row>
    <row r="96" spans="2:21" ht="12.75" customHeight="1">
      <c r="P96" s="148"/>
    </row>
    <row r="97" spans="2:21">
      <c r="L97" s="148"/>
      <c r="P97" s="148"/>
    </row>
    <row r="98" spans="2:21">
      <c r="L98" s="148"/>
      <c r="P98" s="148"/>
    </row>
    <row r="101" spans="2:21" s="148" customFormat="1">
      <c r="B101" s="2"/>
      <c r="C101" s="2"/>
      <c r="D101" s="2"/>
      <c r="E101" s="2"/>
      <c r="F101" s="2"/>
      <c r="G101" s="2"/>
      <c r="H101" s="2"/>
      <c r="I101" s="2"/>
      <c r="J101" s="2"/>
      <c r="K101" s="2"/>
      <c r="L101" s="2"/>
      <c r="N101" s="2"/>
      <c r="P101" s="2"/>
      <c r="U101" s="2"/>
    </row>
    <row r="102" spans="2:21" ht="12.75" customHeight="1"/>
    <row r="103" spans="2:21">
      <c r="L103" s="148"/>
    </row>
    <row r="104" spans="2:21">
      <c r="P104" s="148"/>
    </row>
    <row r="106" spans="2:21">
      <c r="L106" s="148"/>
    </row>
    <row r="108" spans="2:21" s="148" customFormat="1">
      <c r="B108" s="2"/>
      <c r="C108" s="2"/>
      <c r="D108" s="2"/>
      <c r="E108" s="2"/>
      <c r="F108" s="2"/>
      <c r="G108" s="2"/>
      <c r="H108" s="2"/>
      <c r="I108" s="2"/>
      <c r="J108" s="2"/>
      <c r="K108" s="2"/>
      <c r="L108" s="2"/>
      <c r="N108" s="2"/>
      <c r="P108" s="2"/>
      <c r="U108" s="2"/>
    </row>
    <row r="109" spans="2:21" s="148" customFormat="1">
      <c r="B109" s="2"/>
      <c r="C109" s="2"/>
      <c r="D109" s="2"/>
      <c r="E109" s="2"/>
      <c r="F109" s="2"/>
      <c r="G109" s="2"/>
      <c r="H109" s="2"/>
      <c r="I109" s="2"/>
      <c r="J109" s="2"/>
      <c r="K109" s="2"/>
      <c r="L109" s="2"/>
      <c r="N109" s="2"/>
      <c r="P109" s="2"/>
      <c r="U109" s="2"/>
    </row>
    <row r="110" spans="2:21">
      <c r="L110" s="148"/>
    </row>
    <row r="111" spans="2:21">
      <c r="P111" s="148"/>
    </row>
    <row r="112" spans="2:21" s="148" customFormat="1">
      <c r="B112" s="2"/>
      <c r="C112" s="2"/>
      <c r="D112" s="2"/>
      <c r="E112" s="2"/>
      <c r="F112" s="2"/>
      <c r="G112" s="2"/>
      <c r="H112" s="2"/>
      <c r="I112" s="2"/>
      <c r="J112" s="2"/>
      <c r="K112" s="2"/>
      <c r="L112" s="2"/>
      <c r="N112" s="2"/>
      <c r="U112" s="2"/>
    </row>
    <row r="113" spans="2:21">
      <c r="L113" s="148"/>
    </row>
    <row r="114" spans="2:21">
      <c r="L114" s="148"/>
    </row>
    <row r="115" spans="2:21" s="148" customFormat="1">
      <c r="B115" s="2"/>
      <c r="C115" s="2"/>
      <c r="D115" s="2"/>
      <c r="E115" s="2"/>
      <c r="F115" s="2"/>
      <c r="G115" s="2"/>
      <c r="H115" s="2"/>
      <c r="I115" s="2"/>
      <c r="J115" s="2"/>
      <c r="K115" s="2"/>
      <c r="L115" s="2"/>
      <c r="N115" s="2"/>
      <c r="U115" s="2"/>
    </row>
    <row r="117" spans="2:21" s="148" customFormat="1">
      <c r="B117" s="2"/>
      <c r="C117" s="2"/>
      <c r="D117" s="2"/>
      <c r="E117" s="2"/>
      <c r="F117" s="2"/>
      <c r="G117" s="2"/>
      <c r="H117" s="2"/>
      <c r="I117" s="2"/>
      <c r="J117" s="2"/>
      <c r="K117" s="2"/>
      <c r="L117" s="2"/>
      <c r="N117" s="2"/>
      <c r="P117" s="2"/>
      <c r="U117" s="2"/>
    </row>
    <row r="118" spans="2:21" s="148" customFormat="1">
      <c r="B118" s="2"/>
      <c r="C118" s="2"/>
      <c r="D118" s="2"/>
      <c r="E118" s="2"/>
      <c r="F118" s="2"/>
      <c r="G118" s="2"/>
      <c r="H118" s="2"/>
      <c r="I118" s="2"/>
      <c r="J118" s="2"/>
      <c r="K118" s="2"/>
      <c r="L118" s="2"/>
      <c r="N118" s="2"/>
      <c r="U118" s="2"/>
    </row>
    <row r="119" spans="2:21" s="148" customFormat="1">
      <c r="B119" s="2"/>
      <c r="C119" s="2"/>
      <c r="D119" s="2"/>
      <c r="E119" s="2"/>
      <c r="F119" s="2"/>
      <c r="G119" s="2"/>
      <c r="H119" s="2"/>
      <c r="I119" s="2"/>
      <c r="J119" s="2"/>
      <c r="K119" s="2"/>
      <c r="L119" s="2"/>
      <c r="N119" s="2"/>
      <c r="P119" s="2"/>
      <c r="U119" s="2"/>
    </row>
    <row r="120" spans="2:21" s="148" customFormat="1">
      <c r="B120" s="2"/>
      <c r="C120" s="2"/>
      <c r="D120" s="2"/>
      <c r="E120" s="2"/>
      <c r="F120" s="2"/>
      <c r="G120" s="2"/>
      <c r="H120" s="2"/>
      <c r="I120" s="2"/>
      <c r="J120" s="2"/>
      <c r="K120" s="2"/>
      <c r="L120" s="2"/>
      <c r="N120" s="2"/>
      <c r="U120" s="2"/>
    </row>
    <row r="121" spans="2:21">
      <c r="P121" s="148"/>
    </row>
    <row r="122" spans="2:21">
      <c r="P122" s="148"/>
    </row>
    <row r="123" spans="2:21">
      <c r="P123" s="148"/>
    </row>
    <row r="124" spans="2:21" s="148" customFormat="1">
      <c r="B124" s="2"/>
      <c r="C124" s="2"/>
      <c r="D124" s="2"/>
      <c r="E124" s="2"/>
      <c r="F124" s="2"/>
      <c r="G124" s="2"/>
      <c r="H124" s="2"/>
      <c r="I124" s="2"/>
      <c r="J124" s="2"/>
      <c r="K124" s="2"/>
      <c r="L124" s="2"/>
      <c r="N124" s="2"/>
      <c r="P124" s="2"/>
      <c r="U124" s="2"/>
    </row>
    <row r="125" spans="2:21" s="148" customFormat="1">
      <c r="B125" s="2"/>
      <c r="C125" s="2"/>
      <c r="D125" s="2"/>
      <c r="E125" s="2"/>
      <c r="F125" s="2"/>
      <c r="G125" s="2"/>
      <c r="H125" s="2"/>
      <c r="I125" s="2"/>
      <c r="J125" s="2"/>
      <c r="K125" s="2"/>
      <c r="L125" s="2"/>
      <c r="N125" s="2"/>
      <c r="P125" s="2"/>
      <c r="U125" s="2"/>
    </row>
    <row r="127" spans="2:21">
      <c r="P127" s="148"/>
    </row>
    <row r="128" spans="2:21">
      <c r="P128" s="148"/>
    </row>
    <row r="130" spans="2:21" s="148" customFormat="1">
      <c r="B130" s="2"/>
      <c r="C130" s="2"/>
      <c r="D130" s="2"/>
      <c r="E130" s="2"/>
      <c r="F130" s="2"/>
      <c r="G130" s="2"/>
      <c r="H130" s="2"/>
      <c r="I130" s="2"/>
      <c r="J130" s="2"/>
      <c r="K130" s="2"/>
      <c r="L130" s="2"/>
      <c r="N130" s="2"/>
      <c r="P130" s="2"/>
      <c r="U130" s="2"/>
    </row>
    <row r="133" spans="2:21" s="148" customFormat="1">
      <c r="B133" s="2"/>
      <c r="C133" s="2"/>
      <c r="D133" s="2"/>
      <c r="E133" s="2"/>
      <c r="F133" s="2"/>
      <c r="G133" s="2"/>
      <c r="H133" s="2"/>
      <c r="I133" s="2"/>
      <c r="J133" s="2"/>
      <c r="K133" s="2"/>
      <c r="L133" s="2"/>
      <c r="N133" s="2"/>
      <c r="U133" s="2"/>
    </row>
    <row r="136" spans="2:21">
      <c r="P136" s="148"/>
    </row>
    <row r="137" spans="2:21" s="148" customFormat="1">
      <c r="B137" s="2"/>
      <c r="C137" s="2"/>
      <c r="D137" s="2"/>
      <c r="E137" s="2"/>
      <c r="F137" s="2"/>
      <c r="G137" s="2"/>
      <c r="H137" s="2"/>
      <c r="I137" s="2"/>
      <c r="J137" s="2"/>
      <c r="K137" s="2"/>
      <c r="L137" s="2"/>
      <c r="N137" s="2"/>
      <c r="P137" s="2"/>
      <c r="U137" s="2"/>
    </row>
    <row r="140" spans="2:21" s="148" customFormat="1">
      <c r="B140" s="2"/>
      <c r="C140" s="2"/>
      <c r="D140" s="2"/>
      <c r="E140" s="2"/>
      <c r="F140" s="2"/>
      <c r="G140" s="2"/>
      <c r="H140" s="2"/>
      <c r="I140" s="2"/>
      <c r="J140" s="2"/>
      <c r="K140" s="2"/>
      <c r="L140" s="2"/>
      <c r="N140" s="2"/>
      <c r="U140" s="2"/>
    </row>
    <row r="141" spans="2:21" s="148" customFormat="1">
      <c r="B141" s="2"/>
      <c r="C141" s="2"/>
      <c r="D141" s="2"/>
      <c r="E141" s="2"/>
      <c r="F141" s="2"/>
      <c r="G141" s="2"/>
      <c r="H141" s="2"/>
      <c r="I141" s="2"/>
      <c r="J141" s="2"/>
      <c r="K141" s="2"/>
      <c r="L141" s="2"/>
      <c r="N141" s="2"/>
      <c r="P141" s="2"/>
      <c r="U141" s="2"/>
    </row>
    <row r="143" spans="2:21">
      <c r="P143" s="148"/>
    </row>
    <row r="144" spans="2:21">
      <c r="P144" s="148"/>
    </row>
  </sheetData>
  <mergeCells count="2">
    <mergeCell ref="H3:M4"/>
    <mergeCell ref="B3:E4"/>
  </mergeCells>
  <hyperlinks>
    <hyperlink ref="B2" location="TOC!A1" display="Retour à la table des matières" xr:uid="{00000000-0004-0000-0700-000000000000}"/>
    <hyperlink ref="D2" location="Consignes!A1" display="CONSIGNES" xr:uid="{00000000-0004-0000-0700-000001000000}"/>
  </hyperlinks>
  <printOptions horizontalCentered="1"/>
  <pageMargins left="0.19685039370078741" right="0.19685039370078741" top="0.47244094488188981" bottom="0.19685039370078741" header="0.31496062992125984" footer="0.11811023622047245"/>
  <pageSetup paperSize="9" scale="85" fitToWidth="0" orientation="landscape" useFirstPageNumber="1" r:id="rId1"/>
  <headerFooter alignWithMargins="0">
    <oddFooter>&amp;C&amp;9&amp;A.&amp;P&amp;R&amp;8FIN/MVE-&amp;F</oddFooter>
  </headerFooter>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codeName="Sheet8">
    <tabColor rgb="FF00B050"/>
  </sheetPr>
  <dimension ref="A1:P46"/>
  <sheetViews>
    <sheetView showGridLines="0" tabSelected="1" zoomScale="80" zoomScaleNormal="80" workbookViewId="0">
      <selection activeCell="G27" sqref="G27"/>
    </sheetView>
  </sheetViews>
  <sheetFormatPr baseColWidth="10" defaultColWidth="8.7109375" defaultRowHeight="12.75"/>
  <cols>
    <col min="1" max="1" width="3.140625" style="187" customWidth="1"/>
    <col min="2" max="2" width="8.7109375" style="171"/>
    <col min="3" max="3" width="105.7109375" style="65" customWidth="1"/>
    <col min="4" max="11" width="14.85546875" style="187" bestFit="1" customWidth="1"/>
    <col min="12" max="12" width="59.85546875" style="187" customWidth="1"/>
    <col min="13" max="16384" width="8.7109375" style="187"/>
  </cols>
  <sheetData>
    <row r="1" spans="1:12" ht="15">
      <c r="C1" s="240" t="s">
        <v>151</v>
      </c>
      <c r="D1" s="1316" t="s">
        <v>152</v>
      </c>
      <c r="E1" s="1317" t="s">
        <v>150</v>
      </c>
    </row>
    <row r="2" spans="1:12" s="191" customFormat="1" ht="18">
      <c r="A2" s="187"/>
      <c r="B2" s="1456" t="s">
        <v>395</v>
      </c>
      <c r="C2" s="1456"/>
      <c r="D2" s="1456"/>
      <c r="E2" s="192"/>
    </row>
    <row r="3" spans="1:12" s="191" customFormat="1" ht="18">
      <c r="A3" s="187"/>
      <c r="B3" s="1456"/>
      <c r="C3" s="1456"/>
      <c r="D3" s="1456"/>
      <c r="E3" s="192"/>
    </row>
    <row r="4" spans="1:12" ht="18.75" thickBot="1">
      <c r="B4" s="193"/>
      <c r="C4" s="193"/>
      <c r="D4" s="193"/>
      <c r="E4" s="193"/>
    </row>
    <row r="5" spans="1:12" ht="35.1" customHeight="1" thickBot="1">
      <c r="B5" s="205" t="s">
        <v>41</v>
      </c>
      <c r="C5" s="206" t="s">
        <v>332</v>
      </c>
      <c r="D5" s="1091" t="s">
        <v>154</v>
      </c>
      <c r="E5" s="580" t="s">
        <v>155</v>
      </c>
      <c r="F5" s="1060" t="s">
        <v>359</v>
      </c>
      <c r="G5" s="202" t="s">
        <v>360</v>
      </c>
      <c r="H5" s="202" t="s">
        <v>361</v>
      </c>
      <c r="I5" s="202" t="s">
        <v>362</v>
      </c>
      <c r="J5" s="202" t="s">
        <v>363</v>
      </c>
      <c r="K5" s="203" t="s">
        <v>364</v>
      </c>
      <c r="L5" s="433" t="s">
        <v>396</v>
      </c>
    </row>
    <row r="6" spans="1:12">
      <c r="B6" s="173" t="s">
        <v>29</v>
      </c>
      <c r="C6" s="66" t="s">
        <v>397</v>
      </c>
      <c r="D6" s="1092"/>
      <c r="E6" s="585"/>
      <c r="F6" s="1093"/>
      <c r="G6" s="667"/>
      <c r="H6" s="667"/>
      <c r="I6" s="667"/>
      <c r="J6" s="667"/>
      <c r="K6" s="667"/>
      <c r="L6" s="518"/>
    </row>
    <row r="7" spans="1:12">
      <c r="B7" s="173">
        <v>70</v>
      </c>
      <c r="C7" s="66" t="s">
        <v>398</v>
      </c>
      <c r="D7" s="1094"/>
      <c r="E7" s="584"/>
      <c r="F7" s="1095"/>
      <c r="G7" s="668"/>
      <c r="H7" s="668"/>
      <c r="I7" s="668"/>
      <c r="J7" s="668"/>
      <c r="K7" s="668"/>
      <c r="L7" s="519"/>
    </row>
    <row r="8" spans="1:12" ht="15" customHeight="1">
      <c r="B8" s="173">
        <v>71</v>
      </c>
      <c r="C8" s="66" t="s">
        <v>399</v>
      </c>
      <c r="D8" s="1094"/>
      <c r="E8" s="584"/>
      <c r="F8" s="1095"/>
      <c r="G8" s="668"/>
      <c r="H8" s="668"/>
      <c r="I8" s="668"/>
      <c r="J8" s="668"/>
      <c r="K8" s="668"/>
      <c r="L8" s="519"/>
    </row>
    <row r="9" spans="1:12" ht="15" customHeight="1">
      <c r="B9" s="173">
        <v>72</v>
      </c>
      <c r="C9" s="66" t="s">
        <v>400</v>
      </c>
      <c r="D9" s="1094"/>
      <c r="E9" s="584"/>
      <c r="F9" s="1095"/>
      <c r="G9" s="668"/>
      <c r="H9" s="668"/>
      <c r="I9" s="668"/>
      <c r="J9" s="668"/>
      <c r="K9" s="668"/>
      <c r="L9" s="519"/>
    </row>
    <row r="10" spans="1:12">
      <c r="B10" s="173">
        <v>74</v>
      </c>
      <c r="C10" s="66" t="s">
        <v>401</v>
      </c>
      <c r="D10" s="1094"/>
      <c r="E10" s="584"/>
      <c r="F10" s="1095"/>
      <c r="G10" s="668"/>
      <c r="H10" s="668"/>
      <c r="I10" s="668"/>
      <c r="J10" s="668"/>
      <c r="K10" s="668"/>
      <c r="L10" s="519"/>
    </row>
    <row r="11" spans="1:12">
      <c r="B11" s="188">
        <v>76</v>
      </c>
      <c r="C11" s="67" t="s">
        <v>402</v>
      </c>
      <c r="D11" s="1096"/>
      <c r="E11" s="593"/>
      <c r="F11" s="1097"/>
      <c r="G11" s="669"/>
      <c r="H11" s="669"/>
      <c r="I11" s="669"/>
      <c r="J11" s="669"/>
      <c r="K11" s="669"/>
      <c r="L11" s="519"/>
    </row>
    <row r="12" spans="1:12">
      <c r="B12" s="173" t="s">
        <v>30</v>
      </c>
      <c r="C12" s="68" t="s">
        <v>403</v>
      </c>
      <c r="D12" s="1092"/>
      <c r="E12" s="585"/>
      <c r="F12" s="1093"/>
      <c r="G12" s="667"/>
      <c r="H12" s="667"/>
      <c r="I12" s="667"/>
      <c r="J12" s="667"/>
      <c r="K12" s="667"/>
      <c r="L12" s="519"/>
    </row>
    <row r="13" spans="1:12">
      <c r="B13" s="173">
        <v>60</v>
      </c>
      <c r="C13" s="66" t="s">
        <v>404</v>
      </c>
      <c r="D13" s="1092"/>
      <c r="E13" s="585"/>
      <c r="F13" s="1093"/>
      <c r="G13" s="667"/>
      <c r="H13" s="667"/>
      <c r="I13" s="667"/>
      <c r="J13" s="667"/>
      <c r="K13" s="667"/>
      <c r="L13" s="519"/>
    </row>
    <row r="14" spans="1:12">
      <c r="B14" s="173" t="s">
        <v>39</v>
      </c>
      <c r="C14" s="69" t="s">
        <v>405</v>
      </c>
      <c r="D14" s="1094"/>
      <c r="E14" s="584"/>
      <c r="F14" s="1095"/>
      <c r="G14" s="668"/>
      <c r="H14" s="668"/>
      <c r="I14" s="668"/>
      <c r="J14" s="668"/>
      <c r="K14" s="668"/>
      <c r="L14" s="519"/>
    </row>
    <row r="15" spans="1:12">
      <c r="B15" s="173">
        <v>609</v>
      </c>
      <c r="C15" s="69" t="s">
        <v>406</v>
      </c>
      <c r="D15" s="1094"/>
      <c r="E15" s="584"/>
      <c r="F15" s="1095"/>
      <c r="G15" s="668"/>
      <c r="H15" s="668"/>
      <c r="I15" s="668"/>
      <c r="J15" s="668"/>
      <c r="K15" s="668"/>
      <c r="L15" s="519"/>
    </row>
    <row r="16" spans="1:12">
      <c r="B16" s="173">
        <v>61</v>
      </c>
      <c r="C16" s="66" t="s">
        <v>407</v>
      </c>
      <c r="D16" s="1094"/>
      <c r="E16" s="584"/>
      <c r="F16" s="1095"/>
      <c r="G16" s="668"/>
      <c r="H16" s="668"/>
      <c r="I16" s="668"/>
      <c r="J16" s="668"/>
      <c r="K16" s="668"/>
      <c r="L16" s="519"/>
    </row>
    <row r="17" spans="2:16">
      <c r="B17" s="173">
        <v>62</v>
      </c>
      <c r="C17" s="66" t="s">
        <v>408</v>
      </c>
      <c r="D17" s="1094"/>
      <c r="E17" s="584"/>
      <c r="F17" s="1095"/>
      <c r="G17" s="668"/>
      <c r="H17" s="668"/>
      <c r="I17" s="668"/>
      <c r="J17" s="668"/>
      <c r="K17" s="668"/>
      <c r="L17" s="519"/>
    </row>
    <row r="18" spans="2:16">
      <c r="B18" s="173">
        <v>63</v>
      </c>
      <c r="C18" s="594" t="s">
        <v>409</v>
      </c>
      <c r="D18" s="1094"/>
      <c r="E18" s="584"/>
      <c r="F18" s="1095"/>
      <c r="G18" s="668"/>
      <c r="H18" s="668"/>
      <c r="I18" s="668"/>
      <c r="J18" s="668"/>
      <c r="K18" s="668"/>
      <c r="L18" s="519"/>
    </row>
    <row r="19" spans="2:16">
      <c r="B19" s="173" t="s">
        <v>31</v>
      </c>
      <c r="C19" s="594" t="s">
        <v>410</v>
      </c>
      <c r="D19" s="1094"/>
      <c r="E19" s="584"/>
      <c r="F19" s="1095"/>
      <c r="G19" s="668"/>
      <c r="H19" s="668"/>
      <c r="I19" s="668"/>
      <c r="J19" s="668"/>
      <c r="K19" s="668"/>
      <c r="L19" s="519"/>
    </row>
    <row r="20" spans="2:16">
      <c r="B20" s="173" t="s">
        <v>32</v>
      </c>
      <c r="C20" s="594" t="s">
        <v>411</v>
      </c>
      <c r="D20" s="1094"/>
      <c r="E20" s="584"/>
      <c r="F20" s="1095"/>
      <c r="G20" s="668"/>
      <c r="H20" s="668"/>
      <c r="I20" s="668"/>
      <c r="J20" s="668"/>
      <c r="K20" s="668"/>
      <c r="L20" s="519"/>
    </row>
    <row r="21" spans="2:16">
      <c r="B21" s="173" t="s">
        <v>33</v>
      </c>
      <c r="C21" s="66" t="s">
        <v>412</v>
      </c>
      <c r="D21" s="1094"/>
      <c r="E21" s="584"/>
      <c r="F21" s="1095"/>
      <c r="G21" s="668"/>
      <c r="H21" s="668"/>
      <c r="I21" s="668"/>
      <c r="J21" s="668"/>
      <c r="K21" s="668"/>
      <c r="L21" s="519"/>
    </row>
    <row r="22" spans="2:16">
      <c r="B22" s="173">
        <v>649</v>
      </c>
      <c r="C22" s="66" t="s">
        <v>413</v>
      </c>
      <c r="D22" s="1094"/>
      <c r="E22" s="584"/>
      <c r="F22" s="1095"/>
      <c r="G22" s="668"/>
      <c r="H22" s="668"/>
      <c r="I22" s="668"/>
      <c r="J22" s="668"/>
      <c r="K22" s="668"/>
      <c r="L22" s="519"/>
    </row>
    <row r="23" spans="2:16">
      <c r="B23" s="188">
        <v>66</v>
      </c>
      <c r="C23" s="67" t="s">
        <v>414</v>
      </c>
      <c r="D23" s="1096"/>
      <c r="E23" s="593"/>
      <c r="F23" s="1097"/>
      <c r="G23" s="669"/>
      <c r="H23" s="669"/>
      <c r="I23" s="669"/>
      <c r="J23" s="669"/>
      <c r="K23" s="669"/>
      <c r="L23" s="519"/>
    </row>
    <row r="24" spans="2:16">
      <c r="B24" s="189">
        <v>9901</v>
      </c>
      <c r="C24" s="70" t="s">
        <v>415</v>
      </c>
      <c r="D24" s="1098"/>
      <c r="E24" s="586"/>
      <c r="F24" s="1099"/>
      <c r="G24" s="670"/>
      <c r="H24" s="670"/>
      <c r="I24" s="670"/>
      <c r="J24" s="670"/>
      <c r="K24" s="670"/>
      <c r="L24" s="519"/>
    </row>
    <row r="25" spans="2:16">
      <c r="B25" s="189" t="s">
        <v>40</v>
      </c>
      <c r="C25" s="70" t="s">
        <v>416</v>
      </c>
      <c r="D25" s="1098"/>
      <c r="E25" s="586"/>
      <c r="F25" s="1099"/>
      <c r="G25" s="670"/>
      <c r="H25" s="670"/>
      <c r="I25" s="670"/>
      <c r="J25" s="670"/>
      <c r="K25" s="670"/>
      <c r="L25" s="519"/>
    </row>
    <row r="26" spans="2:16">
      <c r="B26" s="173">
        <v>75</v>
      </c>
      <c r="C26" s="66" t="s">
        <v>417</v>
      </c>
      <c r="D26" s="1092"/>
      <c r="E26" s="585"/>
      <c r="F26" s="1093"/>
      <c r="G26" s="667"/>
      <c r="H26" s="667"/>
      <c r="I26" s="667"/>
      <c r="J26" s="667"/>
      <c r="K26" s="667"/>
      <c r="L26" s="519"/>
    </row>
    <row r="27" spans="2:16">
      <c r="B27" s="173">
        <v>750</v>
      </c>
      <c r="C27" s="69" t="s">
        <v>418</v>
      </c>
      <c r="D27" s="1094"/>
      <c r="E27" s="584"/>
      <c r="F27" s="1095"/>
      <c r="G27" s="668"/>
      <c r="H27" s="668"/>
      <c r="I27" s="668"/>
      <c r="J27" s="668"/>
      <c r="K27" s="668"/>
      <c r="L27" s="519"/>
    </row>
    <row r="28" spans="2:16">
      <c r="B28" s="173">
        <v>751</v>
      </c>
      <c r="C28" s="69" t="s">
        <v>419</v>
      </c>
      <c r="D28" s="1094"/>
      <c r="E28" s="584"/>
      <c r="F28" s="1095"/>
      <c r="G28" s="668"/>
      <c r="H28" s="668"/>
      <c r="I28" s="668"/>
      <c r="J28" s="668"/>
      <c r="K28" s="668"/>
      <c r="L28" s="519"/>
      <c r="N28" s="1492"/>
      <c r="O28" s="1492"/>
      <c r="P28" s="1492"/>
    </row>
    <row r="29" spans="2:16">
      <c r="B29" s="173" t="s">
        <v>34</v>
      </c>
      <c r="C29" s="69" t="s">
        <v>420</v>
      </c>
      <c r="D29" s="1094"/>
      <c r="E29" s="584"/>
      <c r="F29" s="1095"/>
      <c r="G29" s="668"/>
      <c r="H29" s="668"/>
      <c r="I29" s="668"/>
      <c r="J29" s="668"/>
      <c r="K29" s="668"/>
      <c r="L29" s="519"/>
      <c r="N29" s="1492"/>
      <c r="O29" s="1492"/>
      <c r="P29" s="1492"/>
    </row>
    <row r="30" spans="2:16">
      <c r="B30" s="188">
        <v>76</v>
      </c>
      <c r="C30" s="67" t="s">
        <v>421</v>
      </c>
      <c r="D30" s="1096"/>
      <c r="E30" s="593"/>
      <c r="F30" s="1097"/>
      <c r="G30" s="669"/>
      <c r="H30" s="669"/>
      <c r="I30" s="669"/>
      <c r="J30" s="669"/>
      <c r="K30" s="669"/>
      <c r="L30" s="519"/>
    </row>
    <row r="31" spans="2:16">
      <c r="B31" s="173" t="s">
        <v>35</v>
      </c>
      <c r="C31" s="68" t="s">
        <v>422</v>
      </c>
      <c r="D31" s="1092"/>
      <c r="E31" s="585"/>
      <c r="F31" s="1093"/>
      <c r="G31" s="667"/>
      <c r="H31" s="667"/>
      <c r="I31" s="667"/>
      <c r="J31" s="667"/>
      <c r="K31" s="667"/>
      <c r="L31" s="519"/>
    </row>
    <row r="32" spans="2:16">
      <c r="B32" s="173">
        <v>65</v>
      </c>
      <c r="C32" s="66" t="s">
        <v>423</v>
      </c>
      <c r="D32" s="1092"/>
      <c r="E32" s="585"/>
      <c r="F32" s="1093"/>
      <c r="G32" s="667"/>
      <c r="H32" s="667"/>
      <c r="I32" s="667"/>
      <c r="J32" s="667"/>
      <c r="K32" s="667"/>
      <c r="L32" s="519"/>
    </row>
    <row r="33" spans="2:12">
      <c r="B33" s="173">
        <v>650</v>
      </c>
      <c r="C33" s="66" t="s">
        <v>424</v>
      </c>
      <c r="D33" s="1094"/>
      <c r="E33" s="584"/>
      <c r="F33" s="1095"/>
      <c r="G33" s="668"/>
      <c r="H33" s="668"/>
      <c r="I33" s="668"/>
      <c r="J33" s="668"/>
      <c r="K33" s="668"/>
      <c r="L33" s="519"/>
    </row>
    <row r="34" spans="2:12">
      <c r="B34" s="173">
        <v>651</v>
      </c>
      <c r="C34" s="66" t="s">
        <v>425</v>
      </c>
      <c r="D34" s="1094"/>
      <c r="E34" s="584"/>
      <c r="F34" s="1095"/>
      <c r="G34" s="668"/>
      <c r="H34" s="668"/>
      <c r="I34" s="668"/>
      <c r="J34" s="668"/>
      <c r="K34" s="668"/>
      <c r="L34" s="519"/>
    </row>
    <row r="35" spans="2:12">
      <c r="B35" s="173" t="s">
        <v>36</v>
      </c>
      <c r="C35" s="66" t="s">
        <v>426</v>
      </c>
      <c r="D35" s="1094"/>
      <c r="E35" s="584"/>
      <c r="F35" s="1095"/>
      <c r="G35" s="668"/>
      <c r="H35" s="668"/>
      <c r="I35" s="668"/>
      <c r="J35" s="668"/>
      <c r="K35" s="668"/>
      <c r="L35" s="519"/>
    </row>
    <row r="36" spans="2:12">
      <c r="B36" s="188">
        <v>66</v>
      </c>
      <c r="C36" s="67" t="s">
        <v>427</v>
      </c>
      <c r="D36" s="1096"/>
      <c r="E36" s="593"/>
      <c r="F36" s="1097"/>
      <c r="G36" s="669"/>
      <c r="H36" s="669"/>
      <c r="I36" s="669"/>
      <c r="J36" s="669"/>
      <c r="K36" s="669"/>
      <c r="L36" s="519"/>
    </row>
    <row r="37" spans="2:12">
      <c r="B37" s="173">
        <v>9903</v>
      </c>
      <c r="C37" s="68" t="s">
        <v>428</v>
      </c>
      <c r="D37" s="1092"/>
      <c r="E37" s="585"/>
      <c r="F37" s="1093"/>
      <c r="G37" s="667"/>
      <c r="H37" s="667"/>
      <c r="I37" s="667"/>
      <c r="J37" s="667"/>
      <c r="K37" s="667"/>
      <c r="L37" s="519"/>
    </row>
    <row r="38" spans="2:12">
      <c r="B38" s="189">
        <v>780</v>
      </c>
      <c r="C38" s="70" t="s">
        <v>429</v>
      </c>
      <c r="D38" s="1100"/>
      <c r="E38" s="587"/>
      <c r="F38" s="1101"/>
      <c r="G38" s="671"/>
      <c r="H38" s="671"/>
      <c r="I38" s="671"/>
      <c r="J38" s="671"/>
      <c r="K38" s="671"/>
      <c r="L38" s="519"/>
    </row>
    <row r="39" spans="2:12">
      <c r="B39" s="189">
        <v>680</v>
      </c>
      <c r="C39" s="70" t="s">
        <v>430</v>
      </c>
      <c r="D39" s="1100"/>
      <c r="E39" s="587"/>
      <c r="F39" s="1101"/>
      <c r="G39" s="671"/>
      <c r="H39" s="671"/>
      <c r="I39" s="671"/>
      <c r="J39" s="671"/>
      <c r="K39" s="671"/>
      <c r="L39" s="519"/>
    </row>
    <row r="40" spans="2:12">
      <c r="B40" s="173" t="s">
        <v>37</v>
      </c>
      <c r="C40" s="66" t="s">
        <v>431</v>
      </c>
      <c r="D40" s="1092"/>
      <c r="E40" s="585"/>
      <c r="F40" s="1093"/>
      <c r="G40" s="667"/>
      <c r="H40" s="667"/>
      <c r="I40" s="667"/>
      <c r="J40" s="667"/>
      <c r="K40" s="667"/>
      <c r="L40" s="519"/>
    </row>
    <row r="41" spans="2:12">
      <c r="B41" s="173" t="s">
        <v>38</v>
      </c>
      <c r="C41" s="66" t="s">
        <v>432</v>
      </c>
      <c r="D41" s="1094"/>
      <c r="E41" s="584"/>
      <c r="F41" s="1095"/>
      <c r="G41" s="668"/>
      <c r="H41" s="668"/>
      <c r="I41" s="668"/>
      <c r="J41" s="668"/>
      <c r="K41" s="668"/>
      <c r="L41" s="519"/>
    </row>
    <row r="42" spans="2:12">
      <c r="B42" s="173">
        <v>77</v>
      </c>
      <c r="C42" s="66" t="s">
        <v>433</v>
      </c>
      <c r="D42" s="1094"/>
      <c r="E42" s="584"/>
      <c r="F42" s="1095"/>
      <c r="G42" s="668"/>
      <c r="H42" s="668"/>
      <c r="I42" s="668"/>
      <c r="J42" s="668"/>
      <c r="K42" s="668"/>
      <c r="L42" s="519"/>
    </row>
    <row r="43" spans="2:12">
      <c r="B43" s="189">
        <v>9904</v>
      </c>
      <c r="C43" s="70" t="s">
        <v>434</v>
      </c>
      <c r="D43" s="1098"/>
      <c r="E43" s="586"/>
      <c r="F43" s="1099"/>
      <c r="G43" s="670"/>
      <c r="H43" s="670"/>
      <c r="I43" s="670"/>
      <c r="J43" s="670"/>
      <c r="K43" s="670"/>
      <c r="L43" s="519"/>
    </row>
    <row r="44" spans="2:12">
      <c r="B44" s="189">
        <v>789</v>
      </c>
      <c r="C44" s="70" t="s">
        <v>435</v>
      </c>
      <c r="D44" s="1100"/>
      <c r="E44" s="587"/>
      <c r="F44" s="1101"/>
      <c r="G44" s="671"/>
      <c r="H44" s="671"/>
      <c r="I44" s="671"/>
      <c r="J44" s="671"/>
      <c r="K44" s="671"/>
      <c r="L44" s="519"/>
    </row>
    <row r="45" spans="2:12">
      <c r="B45" s="189">
        <v>689</v>
      </c>
      <c r="C45" s="70" t="s">
        <v>436</v>
      </c>
      <c r="D45" s="1100"/>
      <c r="E45" s="587"/>
      <c r="F45" s="1101"/>
      <c r="G45" s="671"/>
      <c r="H45" s="671"/>
      <c r="I45" s="671"/>
      <c r="J45" s="671"/>
      <c r="K45" s="671"/>
      <c r="L45" s="519"/>
    </row>
    <row r="46" spans="2:12" ht="13.5" thickBot="1">
      <c r="B46" s="190">
        <v>9905</v>
      </c>
      <c r="C46" s="71" t="s">
        <v>437</v>
      </c>
      <c r="D46" s="1102"/>
      <c r="E46" s="672"/>
      <c r="F46" s="1103"/>
      <c r="G46" s="672"/>
      <c r="H46" s="672"/>
      <c r="I46" s="672"/>
      <c r="J46" s="672"/>
      <c r="K46" s="673"/>
      <c r="L46" s="520"/>
    </row>
  </sheetData>
  <mergeCells count="2">
    <mergeCell ref="N28:P29"/>
    <mergeCell ref="B2:D3"/>
  </mergeCells>
  <hyperlinks>
    <hyperlink ref="C1" location="TOC!A1" display="Retour à la table des matières" xr:uid="{00000000-0004-0000-0800-000000000000}"/>
    <hyperlink ref="D1" location="Consignes!A1" display="CONSIGNES" xr:uid="{00000000-0004-0000-0800-000001000000}"/>
  </hyperlink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6AB19B5A190A458957CEC073F0D232" ma:contentTypeVersion="10" ma:contentTypeDescription="Crée un document." ma:contentTypeScope="" ma:versionID="9d97e9a135336f0cdb6c6c06910cf4f7">
  <xsd:schema xmlns:xsd="http://www.w3.org/2001/XMLSchema" xmlns:xs="http://www.w3.org/2001/XMLSchema" xmlns:p="http://schemas.microsoft.com/office/2006/metadata/properties" xmlns:ns2="723a0aea-bca1-4da0-8c37-b2d2c11e826a" xmlns:ns3="9afd5229-8664-405b-a13d-f99eede16044" targetNamespace="http://schemas.microsoft.com/office/2006/metadata/properties" ma:root="true" ma:fieldsID="ef3dbfe79cf9100fc5f50b0a1b83d83e" ns2:_="" ns3:_="">
    <xsd:import namespace="723a0aea-bca1-4da0-8c37-b2d2c11e826a"/>
    <xsd:import namespace="9afd5229-8664-405b-a13d-f99eede1604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a0aea-bca1-4da0-8c37-b2d2c11e826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fd5229-8664-405b-a13d-f99eede16044"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84B4DA-2B24-4FB0-890A-6FA1FAC3D045}">
  <ds:schemaRefs>
    <ds:schemaRef ds:uri="http://schemas.microsoft.com/sharepoint/v3/contenttype/forms"/>
  </ds:schemaRefs>
</ds:datastoreItem>
</file>

<file path=customXml/itemProps2.xml><?xml version="1.0" encoding="utf-8"?>
<ds:datastoreItem xmlns:ds="http://schemas.openxmlformats.org/officeDocument/2006/customXml" ds:itemID="{90A4DDE4-7AC2-4A66-A27B-94F0C97B2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a0aea-bca1-4da0-8c37-b2d2c11e826a"/>
    <ds:schemaRef ds:uri="9afd5229-8664-405b-a13d-f99eede160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785751-598E-49EA-9847-F69F14C82C45}">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9afd5229-8664-405b-a13d-f99eede16044"/>
    <ds:schemaRef ds:uri="http://schemas.microsoft.com/office/2006/documentManagement/types"/>
    <ds:schemaRef ds:uri="723a0aea-bca1-4da0-8c37-b2d2c11e826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7</vt:i4>
      </vt:variant>
    </vt:vector>
  </HeadingPairs>
  <TitlesOfParts>
    <vt:vector size="25" baseType="lpstr">
      <vt:lpstr>TOC</vt:lpstr>
      <vt:lpstr>Consignes</vt:lpstr>
      <vt:lpstr>Check</vt:lpstr>
      <vt:lpstr>T0_Périmètres</vt:lpstr>
      <vt:lpstr>T1a - CG vs CNG</vt:lpstr>
      <vt:lpstr>T1_CG vs CNG</vt:lpstr>
      <vt:lpstr>T2 _Clés</vt:lpstr>
      <vt:lpstr>T3_Bilan</vt:lpstr>
      <vt:lpstr>T4_CR</vt:lpstr>
      <vt:lpstr>T5_RAB</vt:lpstr>
      <vt:lpstr>T6 _R &amp; ME</vt:lpstr>
      <vt:lpstr>T7 _Dette</vt:lpstr>
      <vt:lpstr>T8 _MFC</vt:lpstr>
      <vt:lpstr>T9_Provisions</vt:lpstr>
      <vt:lpstr>T10_Personnel</vt:lpstr>
      <vt:lpstr>T11_PPI</vt:lpstr>
      <vt:lpstr>T12_Tarifs</vt:lpstr>
      <vt:lpstr>T13_ISOC</vt:lpstr>
      <vt:lpstr>T10_Personnel!Impression_des_titres</vt:lpstr>
      <vt:lpstr>T13_ISOC!Impression_des_titres</vt:lpstr>
      <vt:lpstr>T3_Bilan!Impression_des_titres</vt:lpstr>
      <vt:lpstr>T10_Personnel!Zone_d_impression</vt:lpstr>
      <vt:lpstr>T13_ISOC!Zone_d_impression</vt:lpstr>
      <vt:lpstr>T3_Bilan!Zone_d_impression</vt:lpstr>
      <vt:lpstr>'T8 _MFC'!Zone_d_impression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Benoît Gosselin</dc:creator>
  <cp:lastModifiedBy>Benoît Gosselin</cp:lastModifiedBy>
  <dcterms:created xsi:type="dcterms:W3CDTF">2019-10-28T09:57:16Z</dcterms:created>
  <dcterms:modified xsi:type="dcterms:W3CDTF">2021-04-02T13:40:52Z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0x010100976AB19B5A190A458957CEC073F0D232</vt:lpwstr>
  </property>
</Properties>
</file>