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comments18.xml" ContentType="application/vnd.openxmlformats-officedocument.spreadsheetml.comments+xml"/>
  <Override PartName="/xl/threadedComments/threadedComment18.xml" ContentType="application/vnd.ms-excel.threadedcomments+xml"/>
  <Override PartName="/xl/comments19.xml" ContentType="application/vnd.openxmlformats-officedocument.spreadsheetml.comments+xml"/>
  <Override PartName="/xl/threadedComments/threadedComment19.xml" ContentType="application/vnd.ms-excel.threadedcomments+xml"/>
  <Override PartName="/xl/comments20.xml" ContentType="application/vnd.openxmlformats-officedocument.spreadsheetml.comments+xml"/>
  <Override PartName="/xl/threadedComments/threadedComment20.xml" ContentType="application/vnd.ms-excel.threadedcomments+xml"/>
  <Override PartName="/xl/comments21.xml" ContentType="application/vnd.openxmlformats-officedocument.spreadsheetml.comments+xml"/>
  <Override PartName="/xl/threadedComments/threadedComment21.xml" ContentType="application/vnd.ms-excel.threadedcomments+xml"/>
  <Override PartName="/xl/comments22.xml" ContentType="application/vnd.openxmlformats-officedocument.spreadsheetml.comments+xml"/>
  <Override PartName="/xl/threadedComments/threadedComment2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defaultThemeVersion="166925"/>
  <mc:AlternateContent xmlns:mc="http://schemas.openxmlformats.org/markup-compatibility/2006">
    <mc:Choice Requires="x15">
      <x15ac:absPath xmlns:x15ac="http://schemas.microsoft.com/office/spreadsheetml/2010/11/ac" url="https://alfresco-brubox.acsone.eu/alfresco/aos/_aos_nodeid/05cbf259-ff65-41df-ab4f-ebd2a1a498cf/"/>
    </mc:Choice>
  </mc:AlternateContent>
  <xr:revisionPtr revIDLastSave="0" documentId="13_ncr:1_{3CEDE4A7-C1F3-42E1-8BD3-D83226ECBE0C}" xr6:coauthVersionLast="47" xr6:coauthVersionMax="47" xr10:uidLastSave="{00000000-0000-0000-0000-000000000000}"/>
  <bookViews>
    <workbookView xWindow="-108" yWindow="-108" windowWidth="23256" windowHeight="12456" tabRatio="902" firstSheet="18" activeTab="30" xr2:uid="{7AD09F42-579F-40B8-9368-D1F7A04D9284}"/>
  </bookViews>
  <sheets>
    <sheet name="TOC" sheetId="15" r:id="rId1"/>
    <sheet name="PARAM" sheetId="16" state="hidden" r:id="rId2"/>
    <sheet name="Remarques générales" sheetId="41" r:id="rId3"/>
    <sheet name="Général ex ante" sheetId="3" r:id="rId4"/>
    <sheet name="Général ex post" sheetId="12" state="hidden" r:id="rId5"/>
    <sheet name="Général - fiches" sheetId="30" r:id="rId6"/>
    <sheet name="Raccordement eau pot ex ante" sheetId="1" r:id="rId7"/>
    <sheet name="Raccordement eau pot ex post" sheetId="7" state="hidden" r:id="rId8"/>
    <sheet name="Racc - fiches" sheetId="39" r:id="rId9"/>
    <sheet name="Compteurs ex ante" sheetId="18" r:id="rId10"/>
    <sheet name="Compteurs ex post" sheetId="19" state="hidden" r:id="rId11"/>
    <sheet name="Compteurs - fiches" sheetId="37" r:id="rId12"/>
    <sheet name="Cols de Cygne ex ante" sheetId="8" r:id="rId13"/>
    <sheet name="Cols de Cygne ex post" sheetId="11" state="hidden" r:id="rId14"/>
    <sheet name="CDC - fiches" sheetId="38" r:id="rId15"/>
    <sheet name="Analyse eau ex ante" sheetId="20" r:id="rId16"/>
    <sheet name="Analyse eau ex post" sheetId="21" state="hidden" r:id="rId17"/>
    <sheet name="Analyse - fiches" sheetId="34" r:id="rId18"/>
    <sheet name="Prest. assainissement ex ante" sheetId="4" r:id="rId19"/>
    <sheet name="Prest. assainissement ex post" sheetId="13" state="hidden" r:id="rId20"/>
    <sheet name="Ass - fiches" sheetId="40" r:id="rId21"/>
    <sheet name="BOP ex ante" sheetId="22" r:id="rId22"/>
    <sheet name="BOP ex post" sheetId="23" state="hidden" r:id="rId23"/>
    <sheet name="BOP - fiches" sheetId="31" r:id="rId24"/>
    <sheet name="Réseaux ex ante" sheetId="24" r:id="rId25"/>
    <sheet name="Réseaux ex post" sheetId="25" state="hidden" r:id="rId26"/>
    <sheet name="Réseaux - fiches" sheetId="33" r:id="rId27"/>
    <sheet name="Divers ex ante" sheetId="26" r:id="rId28"/>
    <sheet name="Divers  ex post" sheetId="27" state="hidden" r:id="rId29"/>
    <sheet name="Divers - fiches" sheetId="32" r:id="rId30"/>
    <sheet name="Fraudes et fuites ex ante" sheetId="28" r:id="rId31"/>
    <sheet name="Fraudes et fuites  ex post " sheetId="29" state="hidden" r:id="rId32"/>
    <sheet name="Recette totale" sheetId="17" state="hidden" r:id="rId33"/>
  </sheets>
  <definedNames>
    <definedName name="_xlnm._FilterDatabase" localSheetId="9" hidden="1">'Compteurs ex ante'!$A$2:$V$29</definedName>
    <definedName name="_xlnm._FilterDatabase" localSheetId="18" hidden="1">'Prest. assainissement ex ante'!$A$2:$V$15</definedName>
    <definedName name="_xlnm._FilterDatabase" localSheetId="6" hidden="1">'Raccordement eau pot ex ante'!$A$2:$U$30</definedName>
    <definedName name="_Hlk66799678" localSheetId="2">'Remarques générales'!$A$18</definedName>
    <definedName name="_Hlk71704863" localSheetId="2">'Remarques générales'!$A$27</definedName>
    <definedName name="_Hlk71704894" localSheetId="2">'Remarques générales'!$A$28</definedName>
    <definedName name="_Ref55916994" localSheetId="2">'Remarques générales'!$A$17</definedName>
    <definedName name="_Toc30585800" localSheetId="2">'Remarques générales'!$A$16</definedName>
    <definedName name="_Toc71544698" localSheetId="2">'Remarques générales'!$A$11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20" l="1"/>
  <c r="L3" i="28" l="1"/>
  <c r="K3" i="28"/>
  <c r="L28" i="18"/>
  <c r="M28" i="18" s="1"/>
  <c r="L16" i="18"/>
  <c r="M16" i="18" s="1"/>
  <c r="J28" i="18"/>
  <c r="K28" i="18" s="1"/>
  <c r="J25" i="18"/>
  <c r="K25" i="18" s="1"/>
  <c r="L25" i="18" s="1"/>
  <c r="M25" i="18" s="1"/>
  <c r="J22" i="18"/>
  <c r="K22" i="18" s="1"/>
  <c r="L22" i="18" s="1"/>
  <c r="M22" i="18" s="1"/>
  <c r="J19" i="18"/>
  <c r="K19" i="18" s="1"/>
  <c r="L19" i="18" s="1"/>
  <c r="M19" i="18" s="1"/>
  <c r="J16" i="18"/>
  <c r="K16" i="18" s="1"/>
  <c r="J13" i="18"/>
  <c r="K13" i="18" s="1"/>
  <c r="L13" i="18" s="1"/>
  <c r="M13" i="18" s="1"/>
  <c r="I3" i="3"/>
  <c r="I4" i="3"/>
  <c r="J5" i="8" l="1"/>
  <c r="J23" i="18"/>
  <c r="J3" i="22"/>
  <c r="J4" i="20"/>
  <c r="J29" i="18"/>
  <c r="J26" i="18"/>
  <c r="J20" i="18"/>
  <c r="J17" i="18"/>
  <c r="J14" i="18"/>
  <c r="J4" i="18"/>
  <c r="J5" i="18"/>
  <c r="J6" i="18"/>
  <c r="J7" i="18"/>
  <c r="J8" i="18"/>
  <c r="J9" i="18"/>
  <c r="J10" i="18"/>
  <c r="J3" i="18"/>
  <c r="K9" i="18" l="1"/>
  <c r="L9" i="18" s="1"/>
  <c r="M9" i="18" s="1"/>
  <c r="K3" i="18"/>
  <c r="L3" i="18" s="1"/>
  <c r="M3" i="18" s="1"/>
  <c r="K23" i="18"/>
  <c r="L23" i="18" s="1"/>
  <c r="M23" i="18" s="1"/>
  <c r="K14" i="18"/>
  <c r="L14" i="18" s="1"/>
  <c r="M14" i="18" s="1"/>
  <c r="K20" i="18"/>
  <c r="L20" i="18" s="1"/>
  <c r="M20" i="18" s="1"/>
  <c r="K4" i="18"/>
  <c r="L4" i="18" s="1"/>
  <c r="M4" i="18" s="1"/>
  <c r="K17" i="18"/>
  <c r="L17" i="18" s="1"/>
  <c r="M17" i="18" s="1"/>
  <c r="K8" i="18"/>
  <c r="L8" i="18" s="1"/>
  <c r="M8" i="18" s="1"/>
  <c r="K26" i="18"/>
  <c r="L26" i="18" s="1"/>
  <c r="M26" i="18" s="1"/>
  <c r="K4" i="20"/>
  <c r="L4" i="20" s="1"/>
  <c r="M4" i="20" s="1"/>
  <c r="K10" i="18"/>
  <c r="L10" i="18" s="1"/>
  <c r="M10" i="18" s="1"/>
  <c r="K7" i="18"/>
  <c r="L7" i="18" s="1"/>
  <c r="M7" i="18" s="1"/>
  <c r="K8" i="3"/>
  <c r="L8" i="3" s="1"/>
  <c r="K6" i="18"/>
  <c r="L6" i="18" s="1"/>
  <c r="M6" i="18" s="1"/>
  <c r="K29" i="18"/>
  <c r="L29" i="18" s="1"/>
  <c r="M29" i="18" s="1"/>
  <c r="K3" i="22"/>
  <c r="L3" i="22" s="1"/>
  <c r="M3" i="22" s="1"/>
  <c r="K7" i="3"/>
  <c r="L7" i="3" s="1"/>
  <c r="K5" i="18"/>
  <c r="L5" i="18" s="1"/>
  <c r="M5" i="18" s="1"/>
  <c r="I3" i="1"/>
  <c r="J3" i="3" l="1"/>
  <c r="K3" i="3" s="1"/>
  <c r="L3" i="3" s="1"/>
  <c r="J15" i="4"/>
  <c r="K15" i="4" l="1"/>
  <c r="L15" i="4" s="1"/>
  <c r="M15" i="4" s="1"/>
  <c r="J9" i="8"/>
  <c r="J8" i="8"/>
  <c r="J7" i="8"/>
  <c r="J6" i="8"/>
  <c r="K5" i="8"/>
  <c r="L5" i="8" s="1"/>
  <c r="M5" i="8" s="1"/>
  <c r="K6" i="8" l="1"/>
  <c r="L6" i="8" s="1"/>
  <c r="M6" i="8" s="1"/>
  <c r="K7" i="8"/>
  <c r="L7" i="8" s="1"/>
  <c r="M7" i="8" s="1"/>
  <c r="K8" i="8"/>
  <c r="L8" i="8" s="1"/>
  <c r="M8" i="8" s="1"/>
  <c r="K9" i="8"/>
  <c r="L9" i="8" s="1"/>
  <c r="M9" i="8" s="1"/>
  <c r="I3" i="28"/>
  <c r="J3" i="28" l="1"/>
  <c r="I5" i="3"/>
  <c r="J5" i="3" l="1"/>
  <c r="K5" i="3" s="1"/>
  <c r="L5" i="3" s="1"/>
  <c r="J4" i="3"/>
  <c r="K4" i="3" s="1"/>
  <c r="L4" i="3" s="1"/>
  <c r="J4" i="26"/>
  <c r="J3" i="26"/>
  <c r="G10" i="3"/>
  <c r="I4" i="1"/>
  <c r="I10" i="3" l="1"/>
  <c r="J10" i="3" s="1"/>
  <c r="K10" i="3" s="1"/>
  <c r="L10" i="3" s="1"/>
  <c r="K4" i="26"/>
  <c r="L4" i="26" s="1"/>
  <c r="M4" i="26" s="1"/>
  <c r="K3" i="26"/>
  <c r="L3" i="26" s="1"/>
  <c r="M3" i="26" s="1"/>
  <c r="I29" i="1"/>
  <c r="I28" i="1"/>
  <c r="I30" i="1"/>
  <c r="I26" i="1"/>
  <c r="I25" i="1"/>
  <c r="I21" i="1"/>
  <c r="I20" i="1"/>
  <c r="I19" i="1"/>
  <c r="I18" i="1"/>
  <c r="I17" i="1"/>
  <c r="I16" i="1"/>
  <c r="I15" i="1"/>
  <c r="I14" i="1"/>
  <c r="I13" i="1"/>
  <c r="I12" i="1"/>
  <c r="I11" i="1"/>
  <c r="I10" i="1"/>
  <c r="I9" i="1"/>
  <c r="I8" i="1"/>
  <c r="I7" i="1"/>
  <c r="J4" i="1"/>
  <c r="K4" i="1" s="1"/>
  <c r="L4" i="1" s="1"/>
  <c r="J10" i="8"/>
  <c r="J3" i="8"/>
  <c r="K10" i="8" l="1"/>
  <c r="L10" i="8" s="1"/>
  <c r="M10" i="8" s="1"/>
  <c r="K3" i="8"/>
  <c r="L3" i="8" s="1"/>
  <c r="M3" i="8" s="1"/>
  <c r="J20" i="1"/>
  <c r="K20" i="1" s="1"/>
  <c r="L20" i="1" s="1"/>
  <c r="J11" i="1"/>
  <c r="K11" i="1" s="1"/>
  <c r="L11" i="1" s="1"/>
  <c r="J30" i="1"/>
  <c r="K30" i="1" s="1"/>
  <c r="L30" i="1" s="1"/>
  <c r="J12" i="1"/>
  <c r="K12" i="1" s="1"/>
  <c r="L12" i="1" s="1"/>
  <c r="J13" i="1"/>
  <c r="K13" i="1" s="1"/>
  <c r="L13" i="1" s="1"/>
  <c r="J25" i="1"/>
  <c r="K25" i="1" s="1"/>
  <c r="L25" i="1" s="1"/>
  <c r="J26" i="1"/>
  <c r="K26" i="1" s="1"/>
  <c r="L26" i="1" s="1"/>
  <c r="J8" i="1"/>
  <c r="K8" i="1" s="1"/>
  <c r="L8" i="1" s="1"/>
  <c r="J9" i="1"/>
  <c r="K9" i="1" s="1"/>
  <c r="L9" i="1" s="1"/>
  <c r="J17" i="1"/>
  <c r="K17" i="1" s="1"/>
  <c r="L17" i="1" s="1"/>
  <c r="J28" i="1"/>
  <c r="K28" i="1" s="1"/>
  <c r="L28" i="1" s="1"/>
  <c r="J19" i="1"/>
  <c r="K19" i="1" s="1"/>
  <c r="L19" i="1" s="1"/>
  <c r="J21" i="1"/>
  <c r="K21" i="1" s="1"/>
  <c r="L21" i="1" s="1"/>
  <c r="J14" i="1"/>
  <c r="K14" i="1" s="1"/>
  <c r="L14" i="1" s="1"/>
  <c r="J7" i="1"/>
  <c r="K7" i="1" s="1"/>
  <c r="L7" i="1" s="1"/>
  <c r="J15" i="1"/>
  <c r="K15" i="1" s="1"/>
  <c r="L15" i="1" s="1"/>
  <c r="J16" i="1"/>
  <c r="K16" i="1" s="1"/>
  <c r="L16" i="1" s="1"/>
  <c r="J10" i="1"/>
  <c r="K10" i="1" s="1"/>
  <c r="L10" i="1" s="1"/>
  <c r="J18" i="1"/>
  <c r="K18" i="1" s="1"/>
  <c r="L18" i="1" s="1"/>
  <c r="J29" i="1"/>
  <c r="K29" i="1" s="1"/>
  <c r="L29" i="1" s="1"/>
  <c r="J14" i="4"/>
  <c r="J12" i="4"/>
  <c r="J11" i="4"/>
  <c r="J10" i="4"/>
  <c r="J9" i="4"/>
  <c r="J8" i="4"/>
  <c r="J6" i="4"/>
  <c r="J4" i="4"/>
  <c r="J3" i="4"/>
  <c r="J3" i="1"/>
  <c r="K3" i="1" s="1"/>
  <c r="L3" i="1" s="1"/>
  <c r="K8" i="4" l="1"/>
  <c r="L8" i="4" s="1"/>
  <c r="M8" i="4" s="1"/>
  <c r="K10" i="4"/>
  <c r="L10" i="4" s="1"/>
  <c r="M10" i="4" s="1"/>
  <c r="K11" i="4"/>
  <c r="L11" i="4" s="1"/>
  <c r="M11" i="4" s="1"/>
  <c r="K12" i="4"/>
  <c r="L12" i="4" s="1"/>
  <c r="M12" i="4" s="1"/>
  <c r="K3" i="4"/>
  <c r="L3" i="4" s="1"/>
  <c r="M3" i="4" s="1"/>
  <c r="K9" i="4"/>
  <c r="L9" i="4" s="1"/>
  <c r="M9" i="4" s="1"/>
  <c r="K14" i="4"/>
  <c r="L14" i="4" s="1"/>
  <c r="M14" i="4" s="1"/>
  <c r="K4" i="4"/>
  <c r="L4" i="4" s="1"/>
  <c r="M4" i="4" s="1"/>
  <c r="K6" i="4"/>
  <c r="L6" i="4" s="1"/>
  <c r="M6" i="4" s="1"/>
  <c r="J9" i="22"/>
  <c r="J4" i="22"/>
  <c r="J5" i="22"/>
  <c r="J6" i="22"/>
  <c r="J7" i="22"/>
  <c r="J8" i="22"/>
  <c r="K4" i="22" l="1"/>
  <c r="L4" i="22" s="1"/>
  <c r="M4" i="22" s="1"/>
  <c r="K8" i="22"/>
  <c r="L8" i="22" s="1"/>
  <c r="M8" i="22" s="1"/>
  <c r="K9" i="22"/>
  <c r="L9" i="22" s="1"/>
  <c r="M9" i="22" s="1"/>
  <c r="K7" i="22"/>
  <c r="L7" i="22" s="1"/>
  <c r="M7" i="22" s="1"/>
  <c r="K5" i="22"/>
  <c r="L5" i="22" s="1"/>
  <c r="M5" i="22" s="1"/>
  <c r="K6" i="22"/>
  <c r="L6" i="22" s="1"/>
  <c r="M6" i="22" s="1"/>
  <c r="A8" i="30"/>
  <c r="B8" i="30"/>
  <c r="A9" i="30"/>
  <c r="B9" i="30"/>
  <c r="A5" i="30" l="1"/>
  <c r="A7" i="30"/>
  <c r="A6" i="30"/>
  <c r="A4" i="30"/>
  <c r="B3" i="30"/>
  <c r="A3" i="30"/>
  <c r="B2" i="30"/>
  <c r="A2" i="30"/>
  <c r="F14" i="3"/>
  <c r="A13" i="17" l="1"/>
  <c r="A5" i="17"/>
  <c r="A6" i="17"/>
  <c r="A7" i="17"/>
  <c r="A8" i="17"/>
  <c r="A9" i="17"/>
  <c r="A10" i="17"/>
  <c r="A11" i="17"/>
  <c r="A12" i="17"/>
  <c r="A4" i="17"/>
  <c r="M5" i="27" l="1"/>
  <c r="B14" i="17" l="1"/>
  <c r="C14" i="17"/>
  <c r="D14" i="17"/>
  <c r="E14" i="17"/>
  <c r="F1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tc={3D0D1035-DF87-4E51-A8D5-6F61A5193D6B}</author>
  </authors>
  <commentList>
    <comment ref="A12" authorId="0" shapeId="0" xr:uid="{3D0D1035-DF87-4E51-A8D5-6F61A5193D6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Une table des matières détaillée (sous format électronique, cette table des matières permettra un accès direct aux tarifs concernés)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tc={5C721CD8-A531-450D-8FD9-1D948D3BF38B}</author>
    <author>tc={FC076C8B-E43A-44B7-BA67-28E21BA139F7}</author>
    <author>tc={778539AA-2335-4BCF-966F-D8577DF5FB16}</author>
    <author>tc={45A0D4BB-9172-492E-8256-706B0E791F65}</author>
    <author>tc={24D1FE94-792E-4FBC-8532-839A959B0A60}</author>
    <author>tc={AE8AFB42-DACE-4B40-AC0E-1772CC34C75A}</author>
    <author>tc={F7E4A749-37B7-42FF-953C-499E3FED0C73}</author>
    <author>tc={E31938BB-BEBE-44C8-9FC1-3AC32B0D38FF}</author>
    <author>tc={BE7C0728-E7B0-433E-818C-AD6C9F05CF0C}</author>
    <author>tc={DDA08782-FAAA-4E8A-86FF-D596DD76AC58}</author>
    <author>tc={81B567C6-204B-45EC-A2F8-91C4DB6A059D}</author>
    <author>tc={C9C99AFA-CE56-47B5-ADE1-0C3E4E5CE381}</author>
    <author>tc={A379599E-57A5-4EE9-BEB8-BF4EEF7BA43D}</author>
    <author>tc={032868E7-A5D4-4659-9FD0-B8897675DA67}</author>
    <author>tc={C67D914B-6B86-46C3-A63E-5DBB72988D6C}</author>
    <author>tc={2D63E579-29E8-4E46-9E2F-38374F1FF0C4}</author>
  </authors>
  <commentList>
    <comment ref="A2" authorId="0" shapeId="0" xr:uid="{5C721CD8-A531-450D-8FD9-1D948D3BF38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FC076C8B-E43A-44B7-BA67-28E21BA139F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778539AA-2335-4BCF-966F-D8577DF5FB1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45A0D4BB-9172-492E-8256-706B0E791F6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24D1FE94-792E-4FBC-8532-839A959B0A6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AE8AFB42-DACE-4B40-AC0E-1772CC34C75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F7E4A749-37B7-42FF-953C-499E3FED0C7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E31938BB-BEBE-44C8-9FC1-3AC32B0D38F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BE7C0728-E7B0-433E-818C-AD6C9F05CF0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DDA08782-FAAA-4E8A-86FF-D596DD76AC5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81B567C6-204B-45EC-A2F8-91C4DB6A059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C9C99AFA-CE56-47B5-ADE1-0C3E4E5CE38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A379599E-57A5-4EE9-BEB8-BF4EEF7BA43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032868E7-A5D4-4659-9FD0-B8897675DA6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C67D914B-6B86-46C3-A63E-5DBB72988D6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2D63E579-29E8-4E46-9E2F-38374F1FF0C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tc={35A04CC2-CEDB-412B-855E-4ECF6922B207}</author>
    <author>tc={EC39263A-58C1-4836-A9FE-E92D456AE7E4}</author>
    <author>tc={90B11E87-CAFE-4A1A-8E85-9379471ED275}</author>
    <author>tc={F698BC8C-B364-46A3-8F93-334A2A987B65}</author>
    <author>tc={045441AA-8152-4E80-A2C6-79AE6C40B81E}</author>
    <author>tc={F2067A31-2835-410D-8463-65AAD2D3EC8C}</author>
    <author>tc={667ECDB9-B714-4F0D-B7BF-2DA68CB60660}</author>
    <author>tc={C74ACA97-9AE7-4224-AB88-810EA1579433}</author>
  </authors>
  <commentList>
    <comment ref="A1" authorId="0" shapeId="0" xr:uid="{35A04CC2-CEDB-412B-855E-4ECF6922B20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EC39263A-58C1-4836-A9FE-E92D456AE7E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90B11E87-CAFE-4A1A-8E85-9379471ED27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F698BC8C-B364-46A3-8F93-334A2A987B6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045441AA-8152-4E80-A2C6-79AE6C40B81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F2067A31-2835-410D-8463-65AAD2D3EC8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667ECDB9-B714-4F0D-B7BF-2DA68CB6066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 ref="A3" authorId="7" shapeId="0" xr:uid="{C74ACA97-9AE7-4224-AB88-810EA157943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Supprimé à partir de 2024 car intégré à l'Analyse 2</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tc={2A510D20-16F2-4A81-BC69-08AAF9E0D653}</author>
    <author>tc={FFF41425-F008-4ADD-90ED-4BA76DE09917}</author>
    <author>tc={47FCBBD0-20F2-4787-BA83-25F4F5CB0ABC}</author>
    <author>tc={38217E82-BD2B-4276-A5CE-F500FA3CC9A0}</author>
    <author>tc={33EE4EB3-DDA6-45B8-9097-EF3F491FF9A8}</author>
    <author>tc={67967F21-346A-4561-AFD1-42A46738A4FF}</author>
    <author>tc={AC8A1EE3-95E7-44EC-BAA6-61110625B0D9}</author>
    <author>tc={4AD76E05-9ED0-41FF-BF0C-08A448472D58}</author>
    <author>tc={EB8F3908-F9AE-4703-A892-E4A652791056}</author>
    <author>tc={C8017E15-C37D-4DE4-95E2-DC89A648526B}</author>
    <author>tc={C494555A-CDFB-47F6-ABDE-BEF0C92A98FC}</author>
    <author>tc={3596849F-4099-49BB-949D-7DB688D5274B}</author>
    <author>tc={44394FBC-A7D5-44F5-A2DE-2A8592D85EAC}</author>
    <author>tc={2F943E95-328C-4F74-8BED-CB55F355E230}</author>
    <author>tc={CCE57A68-ED90-44E2-8917-A3BD9AE268CF}</author>
    <author>tc={A1809AC0-F913-4E71-ABFD-FCF7295DD0B1}</author>
  </authors>
  <commentList>
    <comment ref="A2" authorId="0" shapeId="0" xr:uid="{2A510D20-16F2-4A81-BC69-08AAF9E0D65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FFF41425-F008-4ADD-90ED-4BA76DE0991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47FCBBD0-20F2-4787-BA83-25F4F5CB0AB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38217E82-BD2B-4276-A5CE-F500FA3CC9A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33EE4EB3-DDA6-45B8-9097-EF3F491FF9A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67967F21-346A-4561-AFD1-42A46738A4F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AC8A1EE3-95E7-44EC-BAA6-61110625B0D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4AD76E05-9ED0-41FF-BF0C-08A448472D5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EB8F3908-F9AE-4703-A892-E4A65279105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C8017E15-C37D-4DE4-95E2-DC89A648526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C494555A-CDFB-47F6-ABDE-BEF0C92A98F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3596849F-4099-49BB-949D-7DB688D5274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44394FBC-A7D5-44F5-A2DE-2A8592D85EA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2F943E95-328C-4F74-8BED-CB55F355E23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CCE57A68-ED90-44E2-8917-A3BD9AE268C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A1809AC0-F913-4E71-ABFD-FCF7295DD0B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tc={FA4AA613-C34C-46D5-89D0-A02AEC7AD31F}</author>
    <author>tc={A54C22AF-0371-417B-AF88-E28DBB9DB606}</author>
    <author>tc={34115899-81C5-4F53-90FD-1A90A950731E}</author>
    <author>tc={6D33B79D-7AA3-4555-B21C-17C12C881224}</author>
    <author>tc={7FCD1EC4-D18B-4EF2-82C1-9FFB0ACE1A4C}</author>
    <author>tc={F64BE1A7-3F76-42AF-99C8-108BCF7B66C0}</author>
    <author>tc={CF6C64F5-C5D3-48C3-9AE0-F289EC145C32}</author>
  </authors>
  <commentList>
    <comment ref="A1" authorId="0" shapeId="0" xr:uid="{FA4AA613-C34C-46D5-89D0-A02AEC7AD31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A54C22AF-0371-417B-AF88-E28DBB9DB60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34115899-81C5-4F53-90FD-1A90A950731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6D33B79D-7AA3-4555-B21C-17C12C88122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7FCD1EC4-D18B-4EF2-82C1-9FFB0ACE1A4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F64BE1A7-3F76-42AF-99C8-108BCF7B66C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CF6C64F5-C5D3-48C3-9AE0-F289EC145C3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tc={1AAE2922-47C8-4F22-8D79-E278116361B3}</author>
    <author>tc={8D0AAF9E-81A7-4FBB-9294-4EB297C0EABA}</author>
    <author>tc={47EC5900-F23F-4627-9E5C-5960C0DBEA82}</author>
    <author>tc={6A5DC62A-C84C-45B9-ADDE-6D2B7522CBAC}</author>
    <author>tc={EBAD2247-9208-4370-989B-6D796E741586}</author>
    <author>tc={4CC10E62-EBAB-47E0-97F9-023AD0B980C9}</author>
    <author>tc={44D00564-8857-4EBE-9A9A-C3D0D4597C0F}</author>
    <author>tc={6934BA1A-6A79-49F7-BEA4-18DF9BF418D0}</author>
    <author>tc={D2DF1BE1-79BE-46CC-88E8-396947F39C4F}</author>
    <author>tc={6FB7470E-8347-4D36-91EB-C2B142B9B01B}</author>
    <author>tc={24BDA50B-DE3C-4F28-ACAC-BD273E7BD4A4}</author>
    <author>tc={466DF76D-A708-437D-823E-FAE1C0E90EA9}</author>
    <author>tc={808A3628-9170-4C4B-94A5-34D577E576CA}</author>
    <author>tc={D3AE79AA-D20C-474F-921E-7378B90B04B5}</author>
    <author>tc={1BF18AD7-E752-4CEC-A79E-E39A4C2B4934}</author>
    <author>tc={FF00C7FA-92F6-471A-992C-1BC0E056062D}</author>
  </authors>
  <commentList>
    <comment ref="A2" authorId="0" shapeId="0" xr:uid="{1AAE2922-47C8-4F22-8D79-E278116361B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8D0AAF9E-81A7-4FBB-9294-4EB297C0EAB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47EC5900-F23F-4627-9E5C-5960C0DBEA8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6A5DC62A-C84C-45B9-ADDE-6D2B7522CBA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EBAD2247-9208-4370-989B-6D796E74158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4CC10E62-EBAB-47E0-97F9-023AD0B980C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44D00564-8857-4EBE-9A9A-C3D0D4597C0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6934BA1A-6A79-49F7-BEA4-18DF9BF418D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D2DF1BE1-79BE-46CC-88E8-396947F39C4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6FB7470E-8347-4D36-91EB-C2B142B9B01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24BDA50B-DE3C-4F28-ACAC-BD273E7BD4A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466DF76D-A708-437D-823E-FAE1C0E90EA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808A3628-9170-4C4B-94A5-34D577E576C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D3AE79AA-D20C-474F-921E-7378B90B04B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1BF18AD7-E752-4CEC-A79E-E39A4C2B493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FF00C7FA-92F6-471A-992C-1BC0E056062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tc={2E74B832-4DC7-47DA-95B3-D1AE36C1E988}</author>
    <author>tc={B349A3E6-98F1-484E-82A7-6E11C3297426}</author>
    <author>tc={3DA861E1-0717-4282-99D1-4E34C86E8E08}</author>
    <author>tc={837A151F-FA55-43E2-996C-9E5E39F18DE1}</author>
    <author>tc={83D56944-63B0-4248-9D43-1DE9878CAA50}</author>
    <author>tc={644E1124-AC83-48C9-BF20-89536EE884D2}</author>
    <author>tc={39CA482A-815C-4A5E-8537-F0510B421B56}</author>
  </authors>
  <commentList>
    <comment ref="A1" authorId="0" shapeId="0" xr:uid="{2E74B832-4DC7-47DA-95B3-D1AE36C1E98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B349A3E6-98F1-484E-82A7-6E11C329742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3DA861E1-0717-4282-99D1-4E34C86E8E0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837A151F-FA55-43E2-996C-9E5E39F18DE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83D56944-63B0-4248-9D43-1DE9878CAA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644E1124-AC83-48C9-BF20-89536EE884D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39CA482A-815C-4A5E-8537-F0510B421B5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tc={C755F391-4453-4EB2-B560-F45E85645271}</author>
    <author>tc={A3A61E64-A4C1-4570-8786-D6EEA86698FF}</author>
    <author>tc={C37B51D8-05FC-4772-ACAA-27B49268E112}</author>
    <author>tc={76DF693F-E850-407B-B630-798F7B5EBBC7}</author>
    <author>tc={9D2A5608-3F29-44B8-B32E-4B9959721F6B}</author>
    <author>tc={057FC121-827F-4D95-925A-884166A159F2}</author>
    <author>tc={CD752950-11BB-4005-9342-5A5C2410EF68}</author>
    <author>tc={196C17A3-188F-4580-AFDF-3D10E1EFEBEE}</author>
    <author>tc={647F3A6A-B33C-46EA-8C0E-FECEF948D389}</author>
    <author>tc={557FDF51-27EF-4F10-A6AA-92068C613FC0}</author>
    <author>tc={60485FDC-E4AA-43BF-BD43-E3F4E3CFEBB5}</author>
    <author>tc={3345CAD0-A767-4687-8623-EB0EB0EB5937}</author>
    <author>tc={A7C0356A-C78F-403B-80A8-CE1A815D16B4}</author>
    <author>tc={4E85A292-E782-4CAD-87F3-792A30FDDA6F}</author>
    <author>tc={B31C6D66-C3DD-4CA5-B2AF-75893B0D0B57}</author>
    <author>tc={04C864FF-561C-434B-96ED-FD511B7A2083}</author>
  </authors>
  <commentList>
    <comment ref="A2" authorId="0" shapeId="0" xr:uid="{C755F391-4453-4EB2-B560-F45E8564527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A3A61E64-A4C1-4570-8786-D6EEA86698F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C37B51D8-05FC-4772-ACAA-27B49268E11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76DF693F-E850-407B-B630-798F7B5EBBC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9D2A5608-3F29-44B8-B32E-4B9959721F6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057FC121-827F-4D95-925A-884166A159F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CD752950-11BB-4005-9342-5A5C2410EF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196C17A3-188F-4580-AFDF-3D10E1EFEBE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647F3A6A-B33C-46EA-8C0E-FECEF948D38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557FDF51-27EF-4F10-A6AA-92068C613FC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60485FDC-E4AA-43BF-BD43-E3F4E3CFEBB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3345CAD0-A767-4687-8623-EB0EB0EB593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A7C0356A-C78F-403B-80A8-CE1A815D16B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4E85A292-E782-4CAD-87F3-792A30FDDA6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B31C6D66-C3DD-4CA5-B2AF-75893B0D0B5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04C864FF-561C-434B-96ED-FD511B7A208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tc={B31F2D36-8CEB-4D41-91EE-B2924DD6E146}</author>
    <author>tc={15C233BC-E253-460A-B344-BEABE7BD566A}</author>
    <author>tc={B0AF9DB5-F356-4992-8D47-70BC73CEC0A1}</author>
    <author>tc={989D13F0-CF7E-4D55-BE42-B9A07FB319DD}</author>
    <author>tc={8A9F11CC-53EC-4F7B-ACFD-97B41A7161B4}</author>
    <author>tc={C87686B6-BE45-49B5-AA15-AD5D4E58FBFB}</author>
    <author>tc={D9456725-4A27-42A8-8759-9F863F660946}</author>
  </authors>
  <commentList>
    <comment ref="A1" authorId="0" shapeId="0" xr:uid="{B31F2D36-8CEB-4D41-91EE-B2924DD6E14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15C233BC-E253-460A-B344-BEABE7BD566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B0AF9DB5-F356-4992-8D47-70BC73CEC0A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989D13F0-CF7E-4D55-BE42-B9A07FB319D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8A9F11CC-53EC-4F7B-ACFD-97B41A7161B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C87686B6-BE45-49B5-AA15-AD5D4E58FBF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D9456725-4A27-42A8-8759-9F863F66094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tc={85DA9A5E-3E1E-486B-9DEE-93D0D7F0355B}</author>
    <author>tc={0E4E089F-B7CC-448B-9E7F-2A052362EA31}</author>
    <author>tc={4BD42CD0-8B2C-48C0-A203-319E4B33039E}</author>
    <author>tc={5E35F7AC-6289-469B-8E29-A9C2C4B76870}</author>
    <author>tc={77A86D7D-1C47-4333-A3D5-68F999A6F7B0}</author>
    <author>tc={CD6ED0BA-3947-42B2-A956-0B12909D658C}</author>
    <author>tc={2166B20D-7D29-4E25-81B1-F8F90BF687DB}</author>
    <author>tc={4C8F77E8-66E1-454E-80BB-419D0D7D708F}</author>
    <author>tc={2CBDD3C8-13AA-4A63-B93B-4CA51A5B1250}</author>
    <author>tc={DBE59927-61D4-4506-8F10-DDF80E883DEB}</author>
    <author>tc={74E34740-6881-40ED-93E3-E22921E000D0}</author>
    <author>tc={31AEA2DE-9D08-4789-9943-A121EF20D4D9}</author>
    <author>tc={FD8FE3BC-6100-4FFF-B25D-E618DAB6529C}</author>
    <author>tc={06125EDD-E4BB-4EAC-83E0-842AD7DD58D5}</author>
    <author>tc={84DB323B-93C2-4563-A4AF-7B3DDE558415}</author>
    <author>tc={2EB7C11A-2F94-4EF9-BE58-1B6873A2FE92}</author>
  </authors>
  <commentList>
    <comment ref="A2" authorId="0" shapeId="0" xr:uid="{85DA9A5E-3E1E-486B-9DEE-93D0D7F035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0E4E089F-B7CC-448B-9E7F-2A052362EA3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4BD42CD0-8B2C-48C0-A203-319E4B33039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5E35F7AC-6289-469B-8E29-A9C2C4B7687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77A86D7D-1C47-4333-A3D5-68F999A6F7B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CD6ED0BA-3947-42B2-A956-0B12909D658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2166B20D-7D29-4E25-81B1-F8F90BF687D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4C8F77E8-66E1-454E-80BB-419D0D7D708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2CBDD3C8-13AA-4A63-B93B-4CA51A5B12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DBE59927-61D4-4506-8F10-DDF80E883DE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74E34740-6881-40ED-93E3-E22921E000D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31AEA2DE-9D08-4789-9943-A121EF20D4D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FD8FE3BC-6100-4FFF-B25D-E618DAB6529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06125EDD-E4BB-4EAC-83E0-842AD7DD58D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84DB323B-93C2-4563-A4AF-7B3DDE55841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2EB7C11A-2F94-4EF9-BE58-1B6873A2FE9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tc={DB1E1463-8118-4494-8572-C2B9573F3B78}</author>
    <author>tc={1C3F0A73-05F9-4586-9B96-A6B139048C42}</author>
    <author>tc={6BDA9E07-B45D-407D-90EA-7DB8483648A7}</author>
    <author>tc={D97F811A-E77A-4108-8E92-6184E9DE1284}</author>
    <author>tc={0A582F79-BE41-453F-BD8C-0E0893CFCC9D}</author>
    <author>tc={EA368BEE-A778-4C7C-BDED-C10352CCD0EF}</author>
    <author>tc={38B4DC8A-6229-40D1-AD39-1EFA1E422226}</author>
  </authors>
  <commentList>
    <comment ref="A1" authorId="0" shapeId="0" xr:uid="{DB1E1463-8118-4494-8572-C2B9573F3B7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1C3F0A73-05F9-4586-9B96-A6B139048C4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6BDA9E07-B45D-407D-90EA-7DB8483648A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D97F811A-E77A-4108-8E92-6184E9DE128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0A582F79-BE41-453F-BD8C-0E0893CFCC9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EA368BEE-A778-4C7C-BDED-C10352CCD0E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38B4DC8A-6229-40D1-AD39-1EFA1E42222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tc={A22E7388-AD72-4310-BAC7-8BB22139E00B}</author>
    <author>tc={6EFDDFDC-AFB2-457A-ACC2-10817DB587AA}</author>
  </authors>
  <commentList>
    <comment ref="D5" authorId="0" shapeId="0" xr:uid="{A22E7388-AD72-4310-BAC7-8BB22139E00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chiffre donné par Geert le 08/12</t>
      </text>
    </comment>
    <comment ref="E5" authorId="1" shapeId="0" xr:uid="{6EFDDFDC-AFB2-457A-ACC2-10817DB587A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chiffre donné par Geert le 08/12</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tc={AB2EBE66-887E-4716-8F44-D47AA1F43200}</author>
    <author>tc={47CA8CCA-CABF-4DF0-A61A-2ABE6CBD4950}</author>
    <author>tc={8BA91471-3718-41DA-8E15-853B5594EA27}</author>
    <author>tc={8BD5009F-6397-4DAC-9AC1-46786F19108F}</author>
    <author>tc={0ACC5828-36DA-4B88-95EB-40E347FC2B4A}</author>
    <author>tc={7F0C74E7-7D18-4ED2-B27E-F2CC9F5B638A}</author>
    <author>tc={E69D45DB-FCC0-4C13-9167-A6B359F02E01}</author>
    <author>tc={8CC4BE2D-D156-4EA2-BBA7-C0011B745131}</author>
    <author>tc={BB7D757E-32D2-40D1-A187-B36E81A7B630}</author>
    <author>tc={3B873E68-22EC-44F4-A96D-44217427FE88}</author>
    <author>tc={16701B64-62B5-43DF-9A6A-CA76F2A98CFB}</author>
    <author>tc={A8279118-62DE-4F76-BAE4-10B692D24103}</author>
    <author>tc={6A8DFC51-35AA-42B3-916E-1AD4F5BDF024}</author>
    <author>tc={A52D191C-CF42-4566-BCEC-6352D3D1FCEF}</author>
    <author>tc={4FC5C35D-D9C2-4E1F-B34A-EFF77EA20E0C}</author>
    <author>tc={A82682EF-4F22-4B72-A44A-71DED08FB36D}</author>
  </authors>
  <commentList>
    <comment ref="A2" authorId="0" shapeId="0" xr:uid="{AB2EBE66-887E-4716-8F44-D47AA1F432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47CA8CCA-CABF-4DF0-A61A-2ABE6CBD49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8BA91471-3718-41DA-8E15-853B5594EA2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8BD5009F-6397-4DAC-9AC1-46786F19108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0ACC5828-36DA-4B88-95EB-40E347FC2B4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7F0C74E7-7D18-4ED2-B27E-F2CC9F5B638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E69D45DB-FCC0-4C13-9167-A6B359F02E0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8CC4BE2D-D156-4EA2-BBA7-C0011B74513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BB7D757E-32D2-40D1-A187-B36E81A7B63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3B873E68-22EC-44F4-A96D-44217427FE8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16701B64-62B5-43DF-9A6A-CA76F2A98CF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A8279118-62DE-4F76-BAE4-10B692D241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6A8DFC51-35AA-42B3-916E-1AD4F5BDF02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A52D191C-CF42-4566-BCEC-6352D3D1FCE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4FC5C35D-D9C2-4E1F-B34A-EFF77EA20E0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A82682EF-4F22-4B72-A44A-71DED08FB36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tc={23FA9EF2-992D-4D50-8111-F7297A10CC2B}</author>
    <author>tc={5B9FC772-B0C9-4EAA-BFA8-37370B765071}</author>
    <author>tc={BA499519-CC57-4E78-8B23-1F1D7E3A03AC}</author>
    <author>tc={05CDA476-ABA7-458C-8542-7CFBE3C168E6}</author>
    <author>tc={730F0C33-D81E-42CF-880A-F063DDDA5AA8}</author>
    <author>tc={1D1A3B96-835C-49E4-BBF3-66EF38509EE3}</author>
    <author>tc={62E7D8C2-2491-4D84-AFFD-5D3BD869445F}</author>
  </authors>
  <commentList>
    <comment ref="A1" authorId="0" shapeId="0" xr:uid="{23FA9EF2-992D-4D50-8111-F7297A10CC2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N1" authorId="1" shapeId="0" xr:uid="{5B9FC772-B0C9-4EAA-BFA8-37370B76507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O1" authorId="2" shapeId="0" xr:uid="{BA499519-CC57-4E78-8B23-1F1D7E3A03A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P1" authorId="3" shapeId="0" xr:uid="{05CDA476-ABA7-458C-8542-7CFBE3C168E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Q1" authorId="4" shapeId="0" xr:uid="{730F0C33-D81E-42CF-880A-F063DDDA5AA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S1" authorId="5" shapeId="0" xr:uid="{1D1A3B96-835C-49E4-BBF3-66EF38509EE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T1" authorId="6" shapeId="0" xr:uid="{62E7D8C2-2491-4D84-AFFD-5D3BD869445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tc={BFD0F08C-C662-4E76-A6D9-09546DA32EE0}</author>
    <author>tc={D84DD56D-7337-4B53-97E6-96D4FF1762F4}</author>
    <author>tc={D67BE0EB-C618-4CCE-AA59-C9AA690A97E6}</author>
    <author>tc={AA84F3A7-BC35-4454-8413-E8C122DF4A5A}</author>
    <author>tc={E08819D8-DC8F-4C9F-9B19-DC3957369743}</author>
    <author>tc={250B8BC4-1D92-41F9-BB07-E86C6F68F2D5}</author>
    <author>tc={AB356197-A396-4D31-8271-8F3281FC4D03}</author>
    <author>tc={42B93E67-A8EF-494A-8D91-2DF8584A6EC3}</author>
    <author>tc={248646C2-F5B7-4DE3-87D3-046E393F0F88}</author>
    <author>tc={C37E1D4F-DE14-4B3B-8CB9-F6F99B87FBCF}</author>
    <author>tc={BB22A830-7F00-4210-8565-5EA032F9794D}</author>
    <author>tc={5AA73D79-BF7C-40C1-B08F-06165534713E}</author>
    <author>tc={D973E6A3-1991-4D07-8FB3-54423547DA44}</author>
    <author>tc={6196B1C7-C417-496A-B4DC-6B75609FD0A4}</author>
    <author>tc={C28ED7CA-FA74-42C1-BFB1-0F215315B0A8}</author>
    <author>tc={8926C4EE-876B-470F-A8F1-15F2EC3CC862}</author>
  </authors>
  <commentList>
    <comment ref="A2" authorId="0" shapeId="0" xr:uid="{BFD0F08C-C662-4E76-A6D9-09546DA32EE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D84DD56D-7337-4B53-97E6-96D4FF1762F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D67BE0EB-C618-4CCE-AA59-C9AA690A97E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AA84F3A7-BC35-4454-8413-E8C122DF4A5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E08819D8-DC8F-4C9F-9B19-DC395736974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250B8BC4-1D92-41F9-BB07-E86C6F68F2D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AB356197-A396-4D31-8271-8F3281FC4D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42B93E67-A8EF-494A-8D91-2DF8584A6EC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248646C2-F5B7-4DE3-87D3-046E393F0F8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C37E1D4F-DE14-4B3B-8CB9-F6F99B87FBC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BB22A830-7F00-4210-8565-5EA032F9794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5AA73D79-BF7C-40C1-B08F-06165534713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D973E6A3-1991-4D07-8FB3-54423547DA4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6196B1C7-C417-496A-B4DC-6B75609FD0A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C28ED7CA-FA74-42C1-BFB1-0F215315B0A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8926C4EE-876B-470F-A8F1-15F2EC3CC86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tc={39D68FD4-2536-40BB-B388-BDB92EDCE23A}</author>
    <author>tc={B2561C35-0556-4D50-AA98-D2D3B5B0161C}</author>
    <author>tc={3E914750-CE03-4033-BFF3-B32B7B2356EC}</author>
    <author>tc={034F3C8C-0ECB-4112-BC0F-654331B88B04}</author>
    <author>tc={6AF94765-8A7B-4325-9E81-9C996559ED97}</author>
    <author>tc={668FDEDC-6241-468A-8479-D2C6EA5F5EFA}</author>
    <author>tc={568EACD4-CA22-4BD9-9FA1-49DBE73F119E}</author>
    <author>tc={D2D3A18F-FF44-4F9A-AD1A-B6934015679B}</author>
    <author>tc={81346CE4-7348-475A-BF37-29FBF777CECA}</author>
    <author>tc={C6978EF3-A46D-4045-8188-52CA69BEB648}</author>
    <author>tc={06B5994C-9C9A-471A-93E4-2117A61B185B}</author>
    <author>tc={A14A6C6C-4BD1-41B1-9997-4CFD9F104092}</author>
    <author>tc={9FDB9D91-CA1E-42BA-A2C1-056517D8522A}</author>
  </authors>
  <commentList>
    <comment ref="A1" authorId="0" shapeId="0" xr:uid="{39D68FD4-2536-40BB-B388-BDB92EDCE23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B1" authorId="1" shapeId="0" xr:uid="{B2561C35-0556-4D50-AA98-D2D3B5B0161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chaque tarif in descriptif concis et clair des prestations couverte par ce tarifs devra être repris</t>
      </text>
    </comment>
    <comment ref="E1" authorId="2" shapeId="0" xr:uid="{3E914750-CE03-4033-BFF3-B32B7B2356E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	La démonstration du caractère forfaitaire ou unitaire du tarif - Le cas échéant en cas de tarif unitaire, le vecteur tarifaire sera spécifié (mètre, pièce, jour, heure, par compteur, …). Il appartiendra également à l’opérateur de motiver le choix d’une tarification sur base forfaire ;</t>
      </text>
    </comment>
    <comment ref="N1" authorId="3" shapeId="0" xr:uid="{034F3C8C-0ECB-4112-BC0F-654331B88B0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O1" authorId="4" shapeId="0" xr:uid="{6AF94765-8A7B-4325-9E81-9C996559ED9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base des coûts unitaires théoriques, coûts unitaires réels, bottom up,....)</t>
      </text>
    </comment>
    <comment ref="P1" authorId="5" shapeId="0" xr:uid="{668FDEDC-6241-468A-8479-D2C6EA5F5EF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Q1" authorId="6" shapeId="0" xr:uid="{568EACD4-CA22-4BD9-9FA1-49DBE73F119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supérieurs dans certain cas moyennant argumentation de Vivaqua (tarif de dissuasift, tarif incitatif,...)</t>
      </text>
    </comment>
    <comment ref="S1" authorId="7" shapeId="0" xr:uid="{D2D3A18F-FF44-4F9A-AD1A-B693401567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générale,ordonnance,....</t>
      </text>
    </comment>
    <comment ref="T1" authorId="8" shapeId="0" xr:uid="{81346CE4-7348-475A-BF37-29FBF777CEC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travaux, acompte de x% demandé,...</t>
      </text>
    </comment>
    <comment ref="I7" authorId="9" shapeId="0" xr:uid="{C6978EF3-A46D-4045-8188-52CA69BEB64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modifié pour coller aux conditions générales - voir mail Geert</t>
      </text>
    </comment>
    <comment ref="J7" authorId="10" shapeId="0" xr:uid="{06B5994C-9C9A-471A-93E4-2117A61B18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à mettre à jour en 01/2024 car basé sur IPC déc 2023</t>
      </text>
    </comment>
    <comment ref="I8" authorId="11" shapeId="0" xr:uid="{A14A6C6C-4BD1-41B1-9997-4CFD9F10409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modifié pour coller aux conditions générales - voir mail Geert</t>
      </text>
    </comment>
    <comment ref="J8" authorId="12" shapeId="0" xr:uid="{9FDB9D91-CA1E-42BA-A2C1-056517D8522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à mettre à jour en 01/2024 car basé sur IPC déc 2023</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tc={43503CE4-E1DA-49DE-B093-32D9FB666E32}</author>
    <author>tc={403A540A-C705-4494-ADCE-807BAB87ECFA}</author>
    <author>tc={635B2574-F7FA-469A-B30B-AC9301C3878D}</author>
    <author>tc={FC159194-96F9-4A16-A7DB-5D2591C2BD1D}</author>
    <author>tc={3D7F0CA2-BB27-4C70-B56C-F279626A9268}</author>
    <author>tc={4BCBBD8D-8403-4419-A864-F4B2A559DFBA}</author>
    <author>tc={C62EE327-2F9E-44F3-9271-C2417958142F}</author>
    <author>tc={E4AC8DF3-50F7-4F4C-9772-3A4D494CB0B7}</author>
    <author>tc={F24D8B52-D8D0-4CBE-A4D9-587E995EC495}</author>
    <author>tc={649D0633-A27B-4315-8EC1-EAF881233D64}</author>
    <author>tc={8C2DABC7-0BCD-45CE-B308-6D0F2C60D881}</author>
    <author>tc={566326E2-EEA7-42AB-9287-E0B5EED4F141}</author>
    <author>tc={A97C1858-EC94-4FD2-B087-F6840B1B45D2}</author>
    <author>tc={6D11EFB3-7AAB-4F8A-B787-072DD49CD7FD}</author>
    <author>tc={DC93C844-7343-463E-9A4D-40DE352458E6}</author>
    <author>tc={57FC0502-9622-462D-8C4F-D4B10D008F32}</author>
    <author>tc={DC1AD32B-F43E-406D-9866-60377C56F69B}</author>
  </authors>
  <commentList>
    <comment ref="A2" authorId="0" shapeId="0" xr:uid="{43503CE4-E1DA-49DE-B093-32D9FB666E3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403A540A-C705-4494-ADCE-807BAB87ECF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de l'année
Pour les prestations sur devis : nombre de devis par type de prestations + différents montants facturés : le détail peut être transmsis dans un onglet annexe</t>
      </text>
    </comment>
    <comment ref="M2" authorId="2" shapeId="0" xr:uid="{635B2574-F7FA-469A-B30B-AC9301C3878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O2" authorId="3" shapeId="0" xr:uid="{FC159194-96F9-4A16-A7DB-5D2591C2BD1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	les éléments marquants pouvant justifier une fluctuation significative de certains postes ;</t>
      </text>
    </comment>
    <comment ref="P2" authorId="4" shapeId="0" xr:uid="{3D7F0CA2-BB27-4C70-B56C-F279626A92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séparé</t>
      </text>
    </comment>
    <comment ref="Q2" authorId="5" shapeId="0" xr:uid="{4BCBBD8D-8403-4419-A864-F4B2A559DFB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6" shapeId="0" xr:uid="{C62EE327-2F9E-44F3-9271-C2417958142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7" shapeId="0" xr:uid="{E4AC8DF3-50F7-4F4C-9772-3A4D494CB0B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8" shapeId="0" xr:uid="{F24D8B52-D8D0-4CBE-A4D9-587E995EC49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9" shapeId="0" xr:uid="{649D0633-A27B-4315-8EC1-EAF881233D6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10" shapeId="0" xr:uid="{8C2DABC7-0BCD-45CE-B308-6D0F2C60D88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1" shapeId="0" xr:uid="{566326E2-EEA7-42AB-9287-E0B5EED4F14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2" shapeId="0" xr:uid="{A97C1858-EC94-4FD2-B087-F6840B1B45D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3" shapeId="0" xr:uid="{6D11EFB3-7AAB-4F8A-B787-072DD49CD7F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4" shapeId="0" xr:uid="{DC93C844-7343-463E-9A4D-40DE352458E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5" shapeId="0" xr:uid="{57FC0502-9622-462D-8C4F-D4B10D008F3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6" shapeId="0" xr:uid="{DC1AD32B-F43E-406D-9866-60377C56F6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tc={E3D02229-2070-476D-8ED1-C20D0DD7DD74}</author>
    <author>tc={E5EF1764-3D47-4ED8-B060-BF7966B77DD8}</author>
    <author>tc={4A0CD73F-011D-4904-B6CC-C58415234900}</author>
    <author>tc={271E0ACF-81AB-4861-BB6C-8ABDDA7D032D}</author>
    <author>tc={89471190-382A-4B4E-AB2D-1B926F875035}</author>
    <author>tc={695F3261-8BA6-450A-965E-265A6D909F40}</author>
    <author>tc={22A58ABA-97DE-4406-9F08-74DD2B75D3C4}</author>
    <author>tc={B9F31D90-2371-498F-86C7-E1A262C470E0}</author>
    <author>tc={C0F7BC24-9501-4A8A-9177-9DC961EDFD8E}</author>
  </authors>
  <commentList>
    <comment ref="A1" authorId="0" shapeId="0" xr:uid="{E3D02229-2070-476D-8ED1-C20D0DD7DD7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B1" authorId="1" shapeId="0" xr:uid="{E5EF1764-3D47-4ED8-B060-BF7966B77DD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chaque tarif in descriptif concis et clair des prestations couverte par ce tarifs devra être repris</t>
      </text>
    </comment>
    <comment ref="E1" authorId="2" shapeId="0" xr:uid="{4A0CD73F-011D-4904-B6CC-C584152349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	La démonstration du caractère forfaitaire ou unitaire du tarif - Le cas échéant en cas de tarif unitaire, le vecteur tarifaire sera spécifié (mètre, pièce, jour, heure, par compteur, …). Il appartiendra également à l’opérateur de motiver le choix d’une tarification sur base forfaire ;</t>
      </text>
    </comment>
    <comment ref="N1" authorId="3" shapeId="0" xr:uid="{271E0ACF-81AB-4861-BB6C-8ABDDA7D032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O1" authorId="4" shapeId="0" xr:uid="{89471190-382A-4B4E-AB2D-1B926F87503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base des coûts unitaires théoriques, coûts unitaires réels, bottom up,....)</t>
      </text>
    </comment>
    <comment ref="P1" authorId="5" shapeId="0" xr:uid="{695F3261-8BA6-450A-965E-265A6D909F4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Q1" authorId="6" shapeId="0" xr:uid="{22A58ABA-97DE-4406-9F08-74DD2B75D3C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supérieurs dans certain cas moyennant argumentation de Vivaqua (tarif de dissuasift, tarif incitatif,...)</t>
      </text>
    </comment>
    <comment ref="S1" authorId="7" shapeId="0" xr:uid="{B9F31D90-2371-498F-86C7-E1A262C470E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générale,ordonnance,....</t>
      </text>
    </comment>
    <comment ref="T1" authorId="8" shapeId="0" xr:uid="{C0F7BC24-9501-4A8A-9177-9DC961EDFD8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travaux, acompte de x% demandé,...</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tc={E535AC31-8D2C-4138-9BB1-FF8DC822BF36}</author>
    <author>tc={42997D14-6281-49B1-A97C-4821755824BC}</author>
    <author>tc={BA43E3FE-1E9D-471B-B194-0831A5687FB1}</author>
    <author>tc={9930B442-B7FE-4CB1-B930-5CB7323909AF}</author>
    <author>tc={E69AE042-C483-4765-B150-5D67B8602848}</author>
    <author>tc={39D8DE60-CDC8-43B8-B4CB-8FA08E60DE6D}</author>
    <author>tc={FDAD176A-76B9-49BD-85C4-C65D78D6E158}</author>
    <author>tc={B8251C94-3D32-4F4C-A8B7-847293D4F082}</author>
    <author>tc={15ACFD29-8CDF-4C22-AC07-C488D55C8887}</author>
    <author>tc={07443D11-C8BE-4000-8D0D-0B04C857D3C7}</author>
    <author>tc={56C081E9-7055-4BE7-B944-0AA53A56C40A}</author>
    <author>tc={E268873E-9B78-4BBD-9E51-931006734C68}</author>
    <author>tc={7D3748D8-4ECC-45F1-A3B1-43DF3778E34F}</author>
    <author>tc={EE630800-E452-4A2A-9920-83AA83E03D1D}</author>
    <author>tc={88EDC47C-3F93-49DD-8C82-5FA1C29418B1}</author>
    <author>tc={3CBEAF86-25FD-4388-80F7-B004F217A80C}</author>
    <author>tc={7BC85AF7-7E37-487B-A280-4118B570AD71}</author>
  </authors>
  <commentList>
    <comment ref="A2" authorId="0" shapeId="0" xr:uid="{E535AC31-8D2C-4138-9BB1-FF8DC822BF3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42997D14-6281-49B1-A97C-4821755824B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de l'année
Pour les prestations sur devis : nombre de devis par type de prestations + différents montants facturés : le détail peut être transmsis dans un onglet annexe</t>
      </text>
    </comment>
    <comment ref="M2" authorId="2" shapeId="0" xr:uid="{BA43E3FE-1E9D-471B-B194-0831A5687FB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O2" authorId="3" shapeId="0" xr:uid="{9930B442-B7FE-4CB1-B930-5CB7323909A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	les éléments marquants pouvant justifier une fluctuation significative de certains postes ;</t>
      </text>
    </comment>
    <comment ref="P2" authorId="4" shapeId="0" xr:uid="{E69AE042-C483-4765-B150-5D67B860284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séparé</t>
      </text>
    </comment>
    <comment ref="Q2" authorId="5" shapeId="0" xr:uid="{39D8DE60-CDC8-43B8-B4CB-8FA08E60DE6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6" shapeId="0" xr:uid="{FDAD176A-76B9-49BD-85C4-C65D78D6E15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7" shapeId="0" xr:uid="{B8251C94-3D32-4F4C-A8B7-847293D4F08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8" shapeId="0" xr:uid="{15ACFD29-8CDF-4C22-AC07-C488D55C888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9" shapeId="0" xr:uid="{07443D11-C8BE-4000-8D0D-0B04C857D3C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10" shapeId="0" xr:uid="{56C081E9-7055-4BE7-B944-0AA53A56C40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1" shapeId="0" xr:uid="{E268873E-9B78-4BBD-9E51-931006734C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2" shapeId="0" xr:uid="{7D3748D8-4ECC-45F1-A3B1-43DF3778E34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3" shapeId="0" xr:uid="{EE630800-E452-4A2A-9920-83AA83E03D1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4" shapeId="0" xr:uid="{88EDC47C-3F93-49DD-8C82-5FA1C29418B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5" shapeId="0" xr:uid="{3CBEAF86-25FD-4388-80F7-B004F217A80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6" shapeId="0" xr:uid="{7BC85AF7-7E37-487B-A280-4118B570AD7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tc={5AFFD50F-B906-4228-860E-E645815331BA}</author>
    <author>tc={E4731946-084D-43DD-8237-D45A2318ACEB}</author>
    <author>tc={EB2667C2-D4CD-4D80-8E54-41CD110723E8}</author>
    <author>tc={82E55727-D284-47B4-8580-D727EB79D024}</author>
    <author>tc={91C621A7-440A-48D0-9866-657ABA887E08}</author>
    <author>tc={79032F49-68AC-42C9-A208-90EACBB05204}</author>
    <author>tc={14800EFA-A3DE-43CA-9F25-8C35EB329D50}</author>
  </authors>
  <commentList>
    <comment ref="A1" authorId="0" shapeId="0" xr:uid="{5AFFD50F-B906-4228-860E-E645815331B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E4731946-084D-43DD-8237-D45A2318ACE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EB2667C2-D4CD-4D80-8E54-41CD110723E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82E55727-D284-47B4-8580-D727EB79D02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91C621A7-440A-48D0-9866-657ABA887E0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79032F49-68AC-42C9-A208-90EACBB0520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14800EFA-A3DE-43CA-9F25-8C35EB329D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tc={152639CD-4DF9-4D0C-91B9-BC724F3BDF83}</author>
    <author>tc={4E0B46A3-3BD8-4414-842C-8C8C1AF9F776}</author>
    <author>tc={4D761070-CDE8-4F90-A163-2769FE3E4E09}</author>
    <author>tc={C7947C47-95DE-4A3D-8D45-507BF6CACBBC}</author>
    <author>tc={FD9CA7E1-A980-4787-BB9B-E875159E7311}</author>
    <author>tc={2A293E2B-EA4F-4700-9DC0-3321D042E29B}</author>
    <author>tc={1307D9A4-00D8-494E-8354-3A954050DC50}</author>
    <author>tc={1E9F05D4-0FB8-4A44-A729-BC1C6B2828BF}</author>
    <author>tc={BA4FF26E-CA62-4BE0-906B-99D30A6C5DF9}</author>
    <author>tc={2CB9C0F0-26C0-49BB-A04E-A5DE00A3D5F7}</author>
    <author>tc={EFB7133F-4134-4D60-8517-13DEC5F673CE}</author>
    <author>tc={23A2F156-7B8D-4129-97D9-44956EDA33B0}</author>
    <author>tc={1B6AEC8A-DF74-4575-874E-86032D1CA009}</author>
    <author>tc={1EF2BF0B-9EB2-44FB-A6EF-059CD9FC6245}</author>
    <author>tc={0C5E0805-1495-4FE2-AAEA-0D7158B2D39F}</author>
    <author>tc={DDF936D9-48F6-4ACC-A152-5A40E9B62616}</author>
  </authors>
  <commentList>
    <comment ref="A2" authorId="0" shapeId="0" xr:uid="{152639CD-4DF9-4D0C-91B9-BC724F3BDF8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L2" authorId="1" shapeId="0" xr:uid="{4E0B46A3-3BD8-4414-842C-8C8C1AF9F77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M2" authorId="2" shapeId="0" xr:uid="{4D761070-CDE8-4F90-A163-2769FE3E4E0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P2" authorId="3" shapeId="0" xr:uid="{C7947C47-95DE-4A3D-8D45-507BF6CACBB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Q2" authorId="4" shapeId="0" xr:uid="{FD9CA7E1-A980-4787-BB9B-E875159E731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R2" authorId="5" shapeId="0" xr:uid="{2A293E2B-EA4F-4700-9DC0-3321D042E2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U2" authorId="6" shapeId="0" xr:uid="{1307D9A4-00D8-494E-8354-3A954050DC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V2" authorId="7" shapeId="0" xr:uid="{1E9F05D4-0FB8-4A44-A729-BC1C6B2828B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W2" authorId="8" shapeId="0" xr:uid="{BA4FF26E-CA62-4BE0-906B-99D30A6C5D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Z2" authorId="9" shapeId="0" xr:uid="{2CB9C0F0-26C0-49BB-A04E-A5DE00A3D5F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A2" authorId="10" shapeId="0" xr:uid="{EFB7133F-4134-4D60-8517-13DEC5F673C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B2" authorId="11" shapeId="0" xr:uid="{23A2F156-7B8D-4129-97D9-44956EDA33B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E2" authorId="12" shapeId="0" xr:uid="{1B6AEC8A-DF74-4575-874E-86032D1CA00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 ref="AF2" authorId="13" shapeId="0" xr:uid="{1EF2BF0B-9EB2-44FB-A6EF-059CD9FC624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nombre d'occurence de facturation
pour les prestation sur devis : nombre de devis par type de prestation + différents montants facturée : le détail peut être transmsis dans un onglet annexe</t>
      </text>
    </comment>
    <comment ref="AG2" authorId="14" shapeId="0" xr:uid="{0C5E0805-1495-4FE2-AAEA-0D7158B2D39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consolidée pour l'ensemble de la prestation</t>
      </text>
    </comment>
    <comment ref="AJ2" authorId="15" shapeId="0" xr:uid="{DDF936D9-48F6-4ACC-A152-5A40E9B6261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 non si oui motivation dans onglet spéraé</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tc={3693E6E0-FDD6-4DC9-BE6D-B2F8757CD29B}</author>
    <author>tc={52384432-DE77-4352-8B71-7126878B6E2B}</author>
    <author>tc={CCC59DB5-61E3-4D4C-ABC2-FADB0EE789EF}</author>
    <author>tc={A0C74051-0391-4620-B53A-2101696A9EC4}</author>
    <author>tc={98351036-574B-4841-B4E9-617E82A81980}</author>
    <author>tc={0071070B-7A74-46E4-8A04-6B6203ABAA29}</author>
    <author>tc={D07FE034-CC35-4B8D-950E-06DA9CDFAD9B}</author>
  </authors>
  <commentList>
    <comment ref="A1" authorId="0" shapeId="0" xr:uid="{3693E6E0-FDD6-4DC9-BE6D-B2F8757CD2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une réfence existe en interne chez Vivaqua</t>
      </text>
    </comment>
    <comment ref="O1" authorId="1" shapeId="0" xr:uid="{52384432-DE77-4352-8B71-7126878B6E2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tarif ayant fait l'objet d'une révision par rapport aux tarifs existants pour la péridoe antérieur ( nouveau tarif, tarif existant, tarif modifié, suppression de tarifs,...;</t>
      </text>
    </comment>
    <comment ref="P1" authorId="2" shapeId="0" xr:uid="{CCC59DB5-61E3-4D4C-ABC2-FADB0EE789E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mécanisme de caclul avec le cas échéant renvoi vers note détaillée
il sera spécifié ici la méthodologie de calcul utilisée : sur abse des coûts unitiare théorique, coût unitaires réels, bottom up,....)</t>
      </text>
    </comment>
    <comment ref="Q1" authorId="3" shapeId="0" xr:uid="{A0C74051-0391-4620-B53A-2101696A9EC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
      </text>
    </comment>
    <comment ref="R1" authorId="4" shapeId="0" xr:uid="{98351036-574B-4841-B4E9-617E82A8198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défaut 100% sauf demande de dérogation
Il peut être inférieru en cas de mutualisation des couts, 
Il peut également être supéreiru dans certain cas moyennant argumanetation de Vivaqua (tarif de dissuasiot, tarif incitatif,...)</t>
      </text>
    </comment>
    <comment ref="T1" authorId="5" shapeId="0" xr:uid="{0071070B-7A74-46E4-8A04-6B6203ABAA2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art. condition générale,...</t>
      </text>
    </comment>
    <comment ref="U1" authorId="6" shapeId="0" xr:uid="{D07FE034-CC35-4B8D-950E-06DA9CDFAD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non repris dasn les CGV par exemple
paiement avant réalisation des tracaux, acompte de x% demadné,...</t>
      </text>
    </comment>
  </commentList>
</comments>
</file>

<file path=xl/sharedStrings.xml><?xml version="1.0" encoding="utf-8"?>
<sst xmlns="http://schemas.openxmlformats.org/spreadsheetml/2006/main" count="2431" uniqueCount="711">
  <si>
    <t>Catégorie</t>
  </si>
  <si>
    <t>Tarif</t>
  </si>
  <si>
    <t>Référence</t>
  </si>
  <si>
    <t>Taux de courverture théorique</t>
  </si>
  <si>
    <t>Contrepartie</t>
  </si>
  <si>
    <t>Construction Tarif</t>
  </si>
  <si>
    <t>Compostion</t>
  </si>
  <si>
    <t>Libellé</t>
  </si>
  <si>
    <t>Unité</t>
  </si>
  <si>
    <t>Type</t>
  </si>
  <si>
    <t>Forfait</t>
  </si>
  <si>
    <t>Particularité d'application</t>
  </si>
  <si>
    <t xml:space="preserve">Application lissage </t>
  </si>
  <si>
    <t>Recette</t>
  </si>
  <si>
    <t>Taux de courverture réel</t>
  </si>
  <si>
    <t>Occurence</t>
  </si>
  <si>
    <t>Remarque</t>
  </si>
  <si>
    <t>Demande d'adapation</t>
  </si>
  <si>
    <t>Total</t>
  </si>
  <si>
    <t>-</t>
  </si>
  <si>
    <t>Taux TVA de référence</t>
  </si>
  <si>
    <t xml:space="preserve">Indice prix à la consommation </t>
  </si>
  <si>
    <t>Prévisionnel</t>
  </si>
  <si>
    <t>Réel</t>
  </si>
  <si>
    <t>L'ensemble des recette générées par les tarifs non pariodiqeus des activités régulées vient en déduction du revenu total à couvrir par les tarifs</t>
  </si>
  <si>
    <t>TOTAL</t>
  </si>
  <si>
    <t>Table des matières</t>
  </si>
  <si>
    <t>Composition</t>
  </si>
  <si>
    <t>Taux de couverture théorique</t>
  </si>
  <si>
    <t>Base de facturation</t>
  </si>
  <si>
    <t>Raccordement (eau potable)</t>
  </si>
  <si>
    <t>Compteurs</t>
  </si>
  <si>
    <t>Cols de cygne</t>
  </si>
  <si>
    <t>Analyse de l'eau</t>
  </si>
  <si>
    <t>Prestations assainissement</t>
  </si>
  <si>
    <t>Bassins d'orage privatifs</t>
  </si>
  <si>
    <t>Réseaux</t>
  </si>
  <si>
    <t>Divers</t>
  </si>
  <si>
    <t>Général</t>
  </si>
  <si>
    <t>G1</t>
  </si>
  <si>
    <t>CDC</t>
  </si>
  <si>
    <t>Ass</t>
  </si>
  <si>
    <t>BOP</t>
  </si>
  <si>
    <t>Fraudes</t>
  </si>
  <si>
    <t>Fuites</t>
  </si>
  <si>
    <t>Fraude</t>
  </si>
  <si>
    <t>Fuite</t>
  </si>
  <si>
    <t>Déplacement</t>
  </si>
  <si>
    <t>Déplacement improductif</t>
  </si>
  <si>
    <t>Heure supplémentaire</t>
  </si>
  <si>
    <t xml:space="preserve">- majoration de 50% (le matin avant 8h, le soir à partir de 17h et le samedi) 
-majoration de 100% (le dimanche et les jours fériés) </t>
  </si>
  <si>
    <t>Frais de rappel</t>
  </si>
  <si>
    <t>Frais de mise en demeure</t>
  </si>
  <si>
    <t>Clause pénale</t>
  </si>
  <si>
    <t>Fermeture/réouverture - rétablissement de service</t>
  </si>
  <si>
    <t>Acomptes forfaitaires sur consommation eau potable pour raccordement provisoire DN40</t>
  </si>
  <si>
    <t>Acomptes forfaitaires sur consommation eau potable pour raccordement provisoire DN63</t>
  </si>
  <si>
    <t>Acomptes forfaitaires sur consommation eau potable pour raccordement provisoire plus grand ou égal à DN90</t>
  </si>
  <si>
    <t>G2</t>
  </si>
  <si>
    <t>G3</t>
  </si>
  <si>
    <t>G4</t>
  </si>
  <si>
    <t>G5</t>
  </si>
  <si>
    <t>G6</t>
  </si>
  <si>
    <t>G7</t>
  </si>
  <si>
    <t>G8</t>
  </si>
  <si>
    <t>G9</t>
  </si>
  <si>
    <t>G10</t>
  </si>
  <si>
    <t>G11</t>
  </si>
  <si>
    <t>G12</t>
  </si>
  <si>
    <t>G13</t>
  </si>
  <si>
    <t>G14</t>
  </si>
  <si>
    <t>G15</t>
  </si>
  <si>
    <t>-10</t>
  </si>
  <si>
    <t>NEW</t>
  </si>
  <si>
    <t xml:space="preserve">=4 x terme fixe complet </t>
  </si>
  <si>
    <t>=2 x terme fixe complet</t>
  </si>
  <si>
    <t>=4 x red.abo</t>
  </si>
  <si>
    <t>Passage facturation électronique</t>
  </si>
  <si>
    <t>Domiciliation</t>
  </si>
  <si>
    <t>Révision</t>
  </si>
  <si>
    <t>/heure</t>
  </si>
  <si>
    <t>/clause</t>
  </si>
  <si>
    <t>/rappel</t>
  </si>
  <si>
    <t>/mise en demeure</t>
  </si>
  <si>
    <t>/opération</t>
  </si>
  <si>
    <t>one shot</t>
  </si>
  <si>
    <t>/abo</t>
  </si>
  <si>
    <t>/acompte</t>
  </si>
  <si>
    <t>forfait</t>
  </si>
  <si>
    <t>Racc</t>
  </si>
  <si>
    <t>CR</t>
  </si>
  <si>
    <t>Ana</t>
  </si>
  <si>
    <t>Div</t>
  </si>
  <si>
    <t>Gén</t>
  </si>
  <si>
    <t>Enregistrement de pression 7 jours</t>
  </si>
  <si>
    <t>Divers1</t>
  </si>
  <si>
    <t>10% de la facture finale avec un maximum de 50€</t>
  </si>
  <si>
    <t>Descriptif</t>
  </si>
  <si>
    <t>Indemnité forfaitaire pouvant majorer de plein droit, à titre de dommages et intérêts, le montant restant impayé au terme du délai de paiement laissé par la mise en demeure. Conformément à la loi, une indemnité du même ordre peut être mise à charge de VIVAQUA si celle-ci n'exécute pas ses obligations.</t>
  </si>
  <si>
    <t>Indemnité forfaitaire perçue pour toute ouverture ou fermeture de compteur à la demande de l’usager ou par sa faute (y compris bouche à clé - vanne en trottoir).</t>
  </si>
  <si>
    <t>existant</t>
  </si>
  <si>
    <t>Contrôle de mise en service d'un bassin d'orage privatif - bassin gravitaire entre 10 et 25m³ :  Prise en charge, analyse du dispositif et contrôle du dispositif lors de sa mise en service</t>
  </si>
  <si>
    <t>Contrôle de mise en service d'un bassin d'orage privatif - bassin gravitaire &gt; 25m³ avec télémétrie:  Prise en charge, analyse du dispositif et contrôle du dispositif lors de sa mise en service</t>
  </si>
  <si>
    <t>Contrôle de mise en service d'un bassin d'orage privatif - bassin pompé avec télémétrie :  Prise en charge, analyse du dispositif et contrôle du dispositif lors de sa mise en service</t>
  </si>
  <si>
    <t>Bassin d'orage privatif - bassin gravitaire entre 10 et 25m³ : contrôle quinquennal du fonctionnement du dispositif</t>
  </si>
  <si>
    <t>Bassin d'orage privatif - bassin gravitaire &gt; 25m³ avec télémétrie:  contrôle quinquennal du fonctionnement du dispositif</t>
  </si>
  <si>
    <t>Bassin d'orage privatif - bassin pompé avec télémétrie :  contrôle quinquennal du fonctionnement du dispositif</t>
  </si>
  <si>
    <t>Bassin d'orage privatif - suivi de chantier (déplacement inclus)</t>
  </si>
  <si>
    <t>BOP1</t>
  </si>
  <si>
    <t>BOP2</t>
  </si>
  <si>
    <t>BOP3</t>
  </si>
  <si>
    <t>BOP4</t>
  </si>
  <si>
    <t>BOP5</t>
  </si>
  <si>
    <t>BOP6</t>
  </si>
  <si>
    <t>BOP7</t>
  </si>
  <si>
    <t>/contrôle</t>
  </si>
  <si>
    <t>Prestation technique: lutte contre les inondations</t>
  </si>
  <si>
    <t>Libellé: CONTRÔLE DE MISE EN SERVICE D'UN NOUVEAU BASSIN D'ORAGE PRIVATIF</t>
  </si>
  <si>
    <t>Contrôle de sa mise en service</t>
  </si>
  <si>
    <t>Bassin gravitaire entre 10 et 25m³</t>
  </si>
  <si>
    <t>I.Description de la/les prestation(s)</t>
  </si>
  <si>
    <t xml:space="preserve">Cette prestation comprend: </t>
  </si>
  <si>
    <t>Le traitement de la demande et l'établisement de l'offre</t>
  </si>
  <si>
    <t>Un déplacement des équipes</t>
  </si>
  <si>
    <t>La prise en charge, l'analyse et le contrôle du dispositif</t>
  </si>
  <si>
    <t>Délivrance de l'attestation de mise en service</t>
  </si>
  <si>
    <t>II.Travaux préparatoires à réaliser par le client</t>
  </si>
  <si>
    <t>Autre en fonction de la visite de notre technicien</t>
  </si>
  <si>
    <t>III.Comment introduire sa demande</t>
  </si>
  <si>
    <t xml:space="preserve">Demande à introduire par écrit: </t>
  </si>
  <si>
    <t>directement via le site: www.vivaqua.be &gt; https://www.vivaqua.be/fr/form/contacts</t>
  </si>
  <si>
    <t xml:space="preserve">par mail: StormPrivate@VIVAQUA.BE </t>
  </si>
  <si>
    <t>Demande à introduire par écrit:</t>
  </si>
  <si>
    <t>Bassin pompé avec télémetrie</t>
  </si>
  <si>
    <t>Contrôle quinquennal du fonctionnement du dispositif</t>
  </si>
  <si>
    <t>Cette prestation comprend:</t>
  </si>
  <si>
    <t>Le contrôle du fonctionnement du dispositif</t>
  </si>
  <si>
    <t>Suivi de chantier</t>
  </si>
  <si>
    <t>Le suivi par un de nos techniciens</t>
  </si>
  <si>
    <t>Fiche BOP1</t>
  </si>
  <si>
    <t>Fiche BOP2</t>
  </si>
  <si>
    <t>Fiche BOP3</t>
  </si>
  <si>
    <t>Fiche BOP4</t>
  </si>
  <si>
    <t>Fiche BOP5</t>
  </si>
  <si>
    <t>Fiche BOP6</t>
  </si>
  <si>
    <t>Fiche BOP7</t>
  </si>
  <si>
    <t>Divers2</t>
  </si>
  <si>
    <t>/enreg</t>
  </si>
  <si>
    <t>Valorisation des déchets (mitrailles,…)</t>
  </si>
  <si>
    <t>Plus/moins-value sur revente d'actif déclassé</t>
  </si>
  <si>
    <t>Valorisation de l'énergie - Flexity</t>
  </si>
  <si>
    <t>Riothermie</t>
  </si>
  <si>
    <t>pour information</t>
  </si>
  <si>
    <t>Fiche Divers 1</t>
  </si>
  <si>
    <t>Fiche Divers 2</t>
  </si>
  <si>
    <t>Libellé: ENREGISTREMENT PRESSION (7j)</t>
  </si>
  <si>
    <t>Pose de conduite de distribution dans le cadre d'un nouveau raccordement en domaine privé (nouveau lotissement) hors voirie publique</t>
  </si>
  <si>
    <t xml:space="preserve">Modification de réseau public de distribution suite travaux de tiers (en domaine public) </t>
  </si>
  <si>
    <t xml:space="preserve">Modification de réseau public d'assainissement suite travaux de tiers (en domaine public) </t>
  </si>
  <si>
    <t>Réseaux 1</t>
  </si>
  <si>
    <t>Réseaux 2</t>
  </si>
  <si>
    <t>Réseaux 3</t>
  </si>
  <si>
    <t>Réseaux 4</t>
  </si>
  <si>
    <t>Prestation technique: Distribution</t>
  </si>
  <si>
    <t>L'ouverture d'un dossier d'étude</t>
  </si>
  <si>
    <t>Le déplacement d'un technicien d'étude sur place pour mesurage, analyse technique de la situation, la réalisation d'une étude technique comprenant l'étalissement de plan(s) et d'un devis des travaux à réaliser</t>
  </si>
  <si>
    <t>Si nécessaire la réalisation de fouilles de reconnaissance sur place</t>
  </si>
  <si>
    <t>L'établissement d'une offre et l'envoi au demandeur, la réception de la commande du demandeur (accord sur le devis), l'envoi d'une facture au demandeur</t>
  </si>
  <si>
    <t>L'ouverture d'un dossier de travaux</t>
  </si>
  <si>
    <t>L'obtention des autorisations de chantier via la plateforme Osiris</t>
  </si>
  <si>
    <t>La gestion et le placement de la signalisation, du balisage, des déviations imposés dans l'autorisation du gestionnaire de voirie et/ou de la police</t>
  </si>
  <si>
    <t>Les déplacements du personnel VIVAQUA et du matériel des installations VIVAQUA vers le chantier ainsi que ceux du sous-traitant éventuel</t>
  </si>
  <si>
    <t>La réalisation des travaux de fontainerie (suivant les cas, pose de nouvelles conduites, vannes, hydrants,…)</t>
  </si>
  <si>
    <t>Si le devis le prévoit : la réalisation des terrassements, du remblayage et du pavage</t>
  </si>
  <si>
    <t>Le repli du chantier</t>
  </si>
  <si>
    <t>Les états des lieux avant et après travaux</t>
  </si>
  <si>
    <t>Rassembler tous les éléments nécessaires à l'étude de la situation (plans d'aménagements des voiries et des constructions, affectation des constructions, impositions du SIAMU)</t>
  </si>
  <si>
    <t>Disposer des informations relatives au planning des interventions (quand les travaux VIVAQUA doivent être réalisés)</t>
  </si>
  <si>
    <t>Disposer du permis d'urbanisme ou de lotir en rapport avec la demande</t>
  </si>
  <si>
    <t>Assurer l'accessibilité des lieux au personnel VIVAQUA tant en phase d'étude que de réalisation</t>
  </si>
  <si>
    <t xml:space="preserve">III. Supplément </t>
  </si>
  <si>
    <t>IV.Comment introduire sa demande</t>
  </si>
  <si>
    <t>Le déplacement d'un technicien d'étude sur place pour mesurage, analyse technique de la situation</t>
  </si>
  <si>
    <t>La réalisation d'une étude technique comprenant l'étalissement de plan(s) et d'un devis des travaux à réaliser</t>
  </si>
  <si>
    <t>L'obtention des autorisations de chantier via la plateforme Osiris/ la coordination avec les autres impétrants</t>
  </si>
  <si>
    <t>La réalisation des travaux de fontainerie (suivant les cas, modifications ou pose de conduites, vannes, hydrants,…)</t>
  </si>
  <si>
    <t>Rassembler tous les éléments nécessaires à l'étude de la situation (plans d'aménagements des voiries et/ou des travaux prévus par lui et qui impactent le réseau de distribution)</t>
  </si>
  <si>
    <t>Prestation technique: Assainissement</t>
  </si>
  <si>
    <t>Libellé:  Modification de réseau public d'assainissement suite travaux de tiers (en domaine public)</t>
  </si>
  <si>
    <t>Les déplacements du personnel, du matériel du sous-traitant de VIVAQUA vers le chantier</t>
  </si>
  <si>
    <t>La réalisation des travaux d'Assainissement nécessaire par le sous-traitant (modifications de collecteurs, branchements, CV, remplacement d'installations)</t>
  </si>
  <si>
    <t>Rassembler tous les éléments nécessaires à l'étude de la situation (plans d'aménagements des voiries et/ou des travaux prévus par lui et qui impactent le réseau d'Assainissement)</t>
  </si>
  <si>
    <t>Fiche Réseaux 1</t>
  </si>
  <si>
    <t>Libellé:  Pose de conduite de distritbution dans le cadre d'un nouveau raccordement en domaine privé (nouveau lotissement) hors voirie publique</t>
  </si>
  <si>
    <t>Libellé: Extension et/ou modification du réseau public d'assainissement en zone d'assainissement autonome (domaine public) suite à une demande de raccordement au réseau</t>
  </si>
  <si>
    <t>devis</t>
  </si>
  <si>
    <t>/chantier</t>
  </si>
  <si>
    <t>Compteur gelé/endommagé/disparu ou remplacement du compteur à la demande de l'abonné si compteur de calibre 20mm</t>
  </si>
  <si>
    <t>Compteur gelé/endommagé/disparu ou remplacement du compteur à la demande de l'abonné si compteur de calibre 40mm</t>
  </si>
  <si>
    <t>Compteur gelé/endommagé/disparu ou remplacement du compteur à la demande de l'abonné si compteur de calibre 50mm</t>
  </si>
  <si>
    <t>Compteur gelé/endommagé/disparu ou remplacement du compteur à la demande de l'abonné si compteur de calibre 80mm</t>
  </si>
  <si>
    <t>Compteur gelé/endommagé/disparu ou remplacement du compteur à la demande de l'abonné si compteur de calibre 100mm</t>
  </si>
  <si>
    <t>Compteur gelé/endommagé/disparu ou remplacement du compteur à la demande de l'abonné si compteur de calibre 150mm</t>
  </si>
  <si>
    <t>Compteur gelé/endommagé/disparu ou remplacement du compteur à la demande de l'abonné si compteur de calibre 200mm</t>
  </si>
  <si>
    <t>Compteurs : Enlèvement du ou des compteur(s) (+ bouchon)</t>
  </si>
  <si>
    <t>Frais d'études localisation de l'équipement de comptage</t>
  </si>
  <si>
    <t>Contrôle technique pour compteur DN 15/20</t>
  </si>
  <si>
    <t>métrologie + banc d'essai</t>
  </si>
  <si>
    <t>prestation</t>
  </si>
  <si>
    <t>Contrôle technique pour compteur DN 40</t>
  </si>
  <si>
    <t>Contrôle technique pour compteur DN 50</t>
  </si>
  <si>
    <t>Contrôle technique pour compteur DN 80</t>
  </si>
  <si>
    <t>Contrôle technique pour compteur DN 100</t>
  </si>
  <si>
    <t>Contrôle technique pour compteur DN 150 ou +</t>
  </si>
  <si>
    <t>CR1</t>
  </si>
  <si>
    <t>CR2</t>
  </si>
  <si>
    <t>CR3</t>
  </si>
  <si>
    <t>CR4</t>
  </si>
  <si>
    <t>/compteur</t>
  </si>
  <si>
    <t>/étude</t>
  </si>
  <si>
    <t>Analyse du plomb dans l'eau
 (tarif uniquement valable pour les usagers en RBC)</t>
  </si>
  <si>
    <t>Analyse standard de la potabilité de l'eau 
(tarif uniquement valable pour les usagers en RBC)</t>
  </si>
  <si>
    <t>Analyse 1</t>
  </si>
  <si>
    <t>Analyse 2</t>
  </si>
  <si>
    <t>/analyse</t>
  </si>
  <si>
    <t>tarif incitatif</t>
  </si>
  <si>
    <t>Etablissement groupé raccordement au réseau d'égouttage (en phase chantier)</t>
  </si>
  <si>
    <t>Etablissement raccordement à l'égout isolé supérieur à DN 200 mm</t>
  </si>
  <si>
    <t>Sectionnement raccordement à l'égout DN 160 à 200 mm</t>
  </si>
  <si>
    <t>Sectionnement raccordement  à l'égout supérieur à DN 200 mm</t>
  </si>
  <si>
    <t>Etat des lieux du raccordement à l'égout conservé pour le besoin du chantier</t>
  </si>
  <si>
    <t>Inspection égouts avec risque travaux installation à proximité (ex: tirants, palplanches)</t>
  </si>
  <si>
    <t>Inspection égouts: Supplément curage au-delà du premier curage</t>
  </si>
  <si>
    <t>Etablissement raccordement isolé d'avaloir en voirie communale</t>
  </si>
  <si>
    <t>Sectionnement raccordement isolé d'avaloir</t>
  </si>
  <si>
    <t>Modification raccordement isolé d'avaloir</t>
  </si>
  <si>
    <t>Ass 1</t>
  </si>
  <si>
    <t>Ass 2</t>
  </si>
  <si>
    <t>Ass 3</t>
  </si>
  <si>
    <t>Ass 4</t>
  </si>
  <si>
    <t>Ass 5</t>
  </si>
  <si>
    <t>Ass 6</t>
  </si>
  <si>
    <t>Ass 7</t>
  </si>
  <si>
    <t>Ass 8</t>
  </si>
  <si>
    <t>Ass 9</t>
  </si>
  <si>
    <t>Ass 10</t>
  </si>
  <si>
    <t>Ass 11</t>
  </si>
  <si>
    <t>/m</t>
  </si>
  <si>
    <t>Prestation technique</t>
  </si>
  <si>
    <t>(1) Analyse des paramètres nécessaires pour répondre à la demande en termes de qualité de l'eau.</t>
  </si>
  <si>
    <t xml:space="preserve"> </t>
  </si>
  <si>
    <t>(2) Le déplacement pour un prélèvement d'eau en Région de Bruxelles-Capitale</t>
  </si>
  <si>
    <t>(3) L'acte de prélèvement d'eau en Région de Bruxelles-Capitale</t>
  </si>
  <si>
    <t>(4) Le contact avec le demandeur et élaboration d'un rapport d'essai</t>
  </si>
  <si>
    <t>Assurer une présence le jour du rendez-vous</t>
  </si>
  <si>
    <t>Assurer un accès au point de prélèvement</t>
  </si>
  <si>
    <t>Demande à introduire par courriel à l'adresse labo@vivaqua.be</t>
  </si>
  <si>
    <t>Fiche Analyse 2</t>
  </si>
  <si>
    <t>Libellé: Analyse du plomb dans l'eau
 (tarif uniquement valable pour les usagers en RBC)</t>
  </si>
  <si>
    <t>Libellé: Analyse standard de la potabilité de l'eau 
(tarif uniquement valable pour les usagers en RBC)</t>
  </si>
  <si>
    <t>existant mais revu</t>
  </si>
  <si>
    <t>IPC</t>
  </si>
  <si>
    <t>voir fiche</t>
  </si>
  <si>
    <t>Tarif spécifique en raison de l'absence de compteur sur l'installation de lutte contre l'incendie en domaine privé</t>
  </si>
  <si>
    <t>Tarif spécifique en raison du maintien d'un raccordement non utilisé qui doit être sectionné</t>
  </si>
  <si>
    <t>dissuasif</t>
  </si>
  <si>
    <t>Etablissement ou déplacement raccordement "eau potable" égal ou supérieur à un diamètre de 90mm</t>
  </si>
  <si>
    <t>Etablissement ou déplacement raccordement "eau potable" égal ou supérieur à un diamètre de 90mm et le placement éventuel d'un bipasse (dispositif de sécurité) aux frais de l'abonné</t>
  </si>
  <si>
    <t>Fourniture kit montage compteur DN 20 - placement par l'abonné</t>
  </si>
  <si>
    <r>
      <t xml:space="preserve">Fourniture </t>
    </r>
    <r>
      <rPr>
        <b/>
        <sz val="11"/>
        <rFont val="Arial"/>
        <family val="2"/>
      </rPr>
      <t>et</t>
    </r>
    <r>
      <rPr>
        <sz val="11"/>
        <rFont val="Arial"/>
        <family val="2"/>
      </rPr>
      <t xml:space="preserve"> placement par VVQ du kit montage compteur DN 20</t>
    </r>
  </si>
  <si>
    <t>Fourniture kit montage compteur DN 40 - placement par l'abonné</t>
  </si>
  <si>
    <r>
      <t xml:space="preserve">Fourniture </t>
    </r>
    <r>
      <rPr>
        <b/>
        <sz val="11"/>
        <rFont val="Arial"/>
        <family val="2"/>
      </rPr>
      <t>et</t>
    </r>
    <r>
      <rPr>
        <sz val="11"/>
        <rFont val="Arial"/>
        <family val="2"/>
      </rPr>
      <t xml:space="preserve"> placement par VVQ du kit montage compteur DN 40</t>
    </r>
  </si>
  <si>
    <t>Fourniture d'un clapet anti-retour DN 20 -placement par l'abonné</t>
  </si>
  <si>
    <r>
      <t xml:space="preserve">Fourniture </t>
    </r>
    <r>
      <rPr>
        <b/>
        <sz val="11"/>
        <rFont val="Arial"/>
        <family val="2"/>
      </rPr>
      <t xml:space="preserve">et </t>
    </r>
    <r>
      <rPr>
        <sz val="11"/>
        <rFont val="Arial"/>
        <family val="2"/>
      </rPr>
      <t>placement par VVQ d'un Clapet anti-retour DN 20</t>
    </r>
  </si>
  <si>
    <t>Fourniture d'un clapet anti-retour DN 40 -placement par l'abonné</t>
  </si>
  <si>
    <r>
      <t xml:space="preserve">Fourniture </t>
    </r>
    <r>
      <rPr>
        <b/>
        <sz val="11"/>
        <rFont val="Arial"/>
        <family val="2"/>
      </rPr>
      <t xml:space="preserve">et </t>
    </r>
    <r>
      <rPr>
        <sz val="11"/>
        <rFont val="Arial"/>
        <family val="2"/>
      </rPr>
      <t>placement par VVQ d'un Clapet anti-retour DN 40</t>
    </r>
  </si>
  <si>
    <t>Mise à dispostion compteur DN 20</t>
  </si>
  <si>
    <t>Mise à dispostion compteur DN 40</t>
  </si>
  <si>
    <t>Mise à dispostion compteur DN 50</t>
  </si>
  <si>
    <t>Mise à dispostion compteur DN 80</t>
  </si>
  <si>
    <t>Mise à dispostion compteur DN 100</t>
  </si>
  <si>
    <t>Mise à dispostion compteur DN 150</t>
  </si>
  <si>
    <t>Déplacement du montage compteur, y compris le compteur</t>
  </si>
  <si>
    <t>Modification du calibre d'un compteur existant</t>
  </si>
  <si>
    <t>Raccordement provisoire "eau potable" DN 40 et son sectionnement en domaine public</t>
  </si>
  <si>
    <t>Raccordement provisoire "eau potable" DN 63 et son sectionnement en domaine public</t>
  </si>
  <si>
    <t>Mise à disposition et placement d'un compteur supplémentaire sur raccordement "eau potable" existant de DN 40/ DN 63</t>
  </si>
  <si>
    <t>Etat des lieux du raccordement "eau potable" conservé pour le besoin du chantier</t>
  </si>
  <si>
    <t>forfait de base</t>
  </si>
  <si>
    <t>Etablissement ou déplacement raccordement "eau potable" DN 40 (partie domaine public, y compris l'équipement de comptage)</t>
  </si>
  <si>
    <t>Etablissement ou déplacement raccordement "eau potable"DN 63 (partie domaine public, y compris l'équipement de comptage)</t>
  </si>
  <si>
    <t>new</t>
  </si>
  <si>
    <t>Col de cygne : dommage réparable</t>
  </si>
  <si>
    <t>Col de cygne : Dommage non réparable</t>
  </si>
  <si>
    <t>Col de cygne: non restitution</t>
  </si>
  <si>
    <t>Col de cygne: dommage clé manquante</t>
  </si>
  <si>
    <t>Col de cygne: contrôle potabilité de l'eau (tarif uniquement valable pour les usagers en RBC)</t>
  </si>
  <si>
    <t>incitatif</t>
  </si>
  <si>
    <t>voir A.R.</t>
  </si>
  <si>
    <t>Les terrassements, le remblayage et la réfection du pavage en domaine public</t>
  </si>
  <si>
    <t xml:space="preserve">directement via le site: www.vivaqua.be &gt; </t>
  </si>
  <si>
    <t>https://customers.vivaqua.be/wp-content/uploads/2018/07/formulaire-unique-processus-racc-FR-1-papier.pdf</t>
  </si>
  <si>
    <t>par mail: resnet_racc@vivaqua.be</t>
  </si>
  <si>
    <t>Libellé: ETAT DES LIEUX DU RACCORDEMENT CONSERVE POUR LES BESOINS DU CHANTIER</t>
  </si>
  <si>
    <t>L'état des lieux du raccordement</t>
  </si>
  <si>
    <t>La vérification pour savoir si le raccordement peut être conservé après le chantier</t>
  </si>
  <si>
    <t>Prestation technique: distribution</t>
  </si>
  <si>
    <t>Libérer le local des compteurs</t>
  </si>
  <si>
    <t>Les travaux de plomberie et de placement des installations privées en aval du compteur doivent être réalisés par vos soins.</t>
  </si>
  <si>
    <t xml:space="preserve">L'installation du ou des support(s) étriers par VIVAQUA ou par un installateur de votre choix </t>
  </si>
  <si>
    <t>Libellé: ENLEVEMENT DU OU DES COMPTEURS</t>
  </si>
  <si>
    <t>Le traitement de la demande</t>
  </si>
  <si>
    <t>Enlèvement du/des compteur(s)</t>
  </si>
  <si>
    <t>Mise à jour de la base de données de VIVAQUA (intégration des données de comptage)</t>
  </si>
  <si>
    <t>L'étude pour déterminer l'emplacement de l'équipment de comptage</t>
  </si>
  <si>
    <t xml:space="preserve">Le traitement de la demande </t>
  </si>
  <si>
    <t>Racc 1</t>
  </si>
  <si>
    <t>Racc 2</t>
  </si>
  <si>
    <t>Racc 3</t>
  </si>
  <si>
    <t>Racc 4</t>
  </si>
  <si>
    <t>/racc</t>
  </si>
  <si>
    <t>/sect</t>
  </si>
  <si>
    <t>CDC1</t>
  </si>
  <si>
    <t>CDC2</t>
  </si>
  <si>
    <t>Libellé: COLS DE CYGNE</t>
  </si>
  <si>
    <t>La fourniture d'un col de cygne avec compteur</t>
  </si>
  <si>
    <t>par mail: tssr@vivaqua.be</t>
  </si>
  <si>
    <t>Libellé: Col de cygne - contrôle potabilité de l'eau (tarif uniquement valable pour les usagers en RBC)</t>
  </si>
  <si>
    <t>légal</t>
  </si>
  <si>
    <t>Un déplacement de notre technicien</t>
  </si>
  <si>
    <t>Le remplacement du compteur (le compteur sera ramené dans les locaux de Vivaqua dans un sac scellé)</t>
  </si>
  <si>
    <t>Le contrôle technique du compteur sur le banc d'essai</t>
  </si>
  <si>
    <t xml:space="preserve">L'envoi d'un certificat de contrôle technique </t>
  </si>
  <si>
    <t>Libérer le local du compteur.</t>
  </si>
  <si>
    <t>Demande à introduire par écrit: https://www.vivaqua.be/fr/form/contacts</t>
  </si>
  <si>
    <t>par mail: resnet_backag@vivaqua.be</t>
  </si>
  <si>
    <t>Libellé: CONTRÔLE TECHNIQUE DES COMPTEURS (EN CAS DE BON FONCTIONNEMENT DU COMPTEUR)</t>
  </si>
  <si>
    <t xml:space="preserve">Libellé:  ETABLISSEMENT OU DEPLACEMENT RACCORDEMENT A l'EAU POTABLE DN 40 </t>
  </si>
  <si>
    <t>La réalisation du raccordement sur la conduite-mère en domaine public</t>
  </si>
  <si>
    <t>La pose de votre tuyau de raccordement en domaine publique</t>
  </si>
  <si>
    <t>En cas de compteur en cascade ou de compteur supplémentaire:</t>
  </si>
  <si>
    <t xml:space="preserve"> - mise à disposition, placement et affectation du compteur supplémentaire (compteur en cascade ou compteur en parallèle) (l'affectation comprenant la vérification de l'installation privée) </t>
  </si>
  <si>
    <t>Libellé:  ETABLISSEMENT OU DEPLACEMENT RACCORDEMENT A l'EAU POTABLE DN 63</t>
  </si>
  <si>
    <t>Mise à disposition, placement et affectation d’un compteur dont le diamètre est fonction du diamètre du raccordement et des exigences relatives aux consommations à enregistrer.</t>
  </si>
  <si>
    <t>Libellé:  ETABLISSEMENT OU DEPLACEMENT RACCORDEMENT A l'EAU POTABLE EGAL OU SUPERIEUR A DN 90  ET LE PLACEMENT</t>
  </si>
  <si>
    <t xml:space="preserve">L'éventuel placement bipasse (dispositif de sécurité) </t>
  </si>
  <si>
    <r>
      <t>La réalisation du raccordement</t>
    </r>
    <r>
      <rPr>
        <strike/>
        <sz val="11"/>
        <rFont val="Arial"/>
        <family val="2"/>
      </rPr>
      <t xml:space="preserve"> </t>
    </r>
    <r>
      <rPr>
        <sz val="11"/>
        <rFont val="Arial"/>
        <family val="2"/>
      </rPr>
      <t>sur la conduite-mère en domaine public</t>
    </r>
  </si>
  <si>
    <t>(si le sectionnement du raccordement n'est pas nécessaire lors de l'établissement du raccordement définitif, le montant sera remboursé au client)</t>
  </si>
  <si>
    <t>IV. Provision</t>
  </si>
  <si>
    <t xml:space="preserve">Mise à disposition et placement du compteur d'eau et fourniture et placement du kit montage compteur et fourniture et placement du clapet anti-retour </t>
  </si>
  <si>
    <t>Fiche Racc1</t>
  </si>
  <si>
    <t>(partie domaine public, y compris l'équipement de comptage)</t>
  </si>
  <si>
    <t>Placement canalisation en PE 40 sur le domaine privé de l'abonné</t>
  </si>
  <si>
    <t>Supplément optionnel</t>
  </si>
  <si>
    <t>dans le cadre d'un placement d'un compteur en cascade ou d'un compteur supplémentaire (pas de compteur inclus)</t>
  </si>
  <si>
    <t>dans le cadre d'un placement d'un compteur en cascade ou d'un compteur supplémentaire</t>
  </si>
  <si>
    <t>raccordement à l'installation privée</t>
  </si>
  <si>
    <t>Fiche Racc2</t>
  </si>
  <si>
    <t>Placement canalisation en PE 63 sur le domaine privé de l'abonné</t>
  </si>
  <si>
    <t>Libellé:  ETABLISSEMENT OU DEPLACEMENT RACCORDEMENT A l'EAU POTABLE EGAL OU SUPERIEUR A DN 90</t>
  </si>
  <si>
    <t>Fiche Racc3</t>
  </si>
  <si>
    <t>EVENTUEL D'UN BIPASSE (DISPOSITIF DE SECURITE) AUX FRAIS DE L'ABONNE</t>
  </si>
  <si>
    <t>Fiche Racc4</t>
  </si>
  <si>
    <t>Racc5</t>
  </si>
  <si>
    <t>Racc6</t>
  </si>
  <si>
    <t>Racc7</t>
  </si>
  <si>
    <t>Racc8</t>
  </si>
  <si>
    <t>Racc9</t>
  </si>
  <si>
    <t>Racc10</t>
  </si>
  <si>
    <t>Racc11</t>
  </si>
  <si>
    <t>Fiche Racc7</t>
  </si>
  <si>
    <t>Fiche Racc8</t>
  </si>
  <si>
    <t>Voir onglet prix pour compteurs supp</t>
  </si>
  <si>
    <t xml:space="preserve">Déplacement du montage compteur et du compteur (peu importe le diamètre) </t>
  </si>
  <si>
    <t>II.Travaux à réaliser par le client</t>
  </si>
  <si>
    <t xml:space="preserve">Libérer le local des compteurs </t>
  </si>
  <si>
    <t>Raccordement à l'installation intérieure (à défaut, VIVAQUA le réalise à vos frais, sur devis)</t>
  </si>
  <si>
    <t>Fournir un schéma mentionnant l’emplacement actuel du raccordement ainsi que l’emplacement souhaité.</t>
  </si>
  <si>
    <t>Fiche Racc5</t>
  </si>
  <si>
    <t xml:space="preserve">La modification du calibre du compteur  </t>
  </si>
  <si>
    <t>Mise à disposition d'un compteur dont le diamètre dépend de la demande de l'abonné</t>
  </si>
  <si>
    <t>Libellé: MODIFICATION DU CALIBRE D'UN COMPTEUR EXISTANT</t>
  </si>
  <si>
    <t>Fiche Racc6</t>
  </si>
  <si>
    <t>Fiche Racc9</t>
  </si>
  <si>
    <t>La réalisation du sectionnement du raccordement sur la conduite-mère en domaine public</t>
  </si>
  <si>
    <t>L'enlèvement éventuel du compteur d'eau</t>
  </si>
  <si>
    <t>Fiche Racc10</t>
  </si>
  <si>
    <t>Fiche Racc11</t>
  </si>
  <si>
    <t>Le traitement de la demande et l'établisement d'un devis sur base des forfaits adaptés à la situation spécifique (dont le déplacement sur place pour vérifier les travaux à réaliser et l'envoi de l'offre)</t>
  </si>
  <si>
    <t>La création du dossier et l'obtention des autorisations de chantier via la plateforme Osiris</t>
  </si>
  <si>
    <t>Le déplacement du personnel et du matériel des installations VIVAQUA vers le chantier</t>
  </si>
  <si>
    <t>La surveillance des travaux par un gradé</t>
  </si>
  <si>
    <t>L'établissement d'un rapport d'inspection</t>
  </si>
  <si>
    <t>Déterminer la zone pour laquelle l'inspection est demandée</t>
  </si>
  <si>
    <t>Rassembler les documents explicatifs et transmettre sa demande à VIVAQUA</t>
  </si>
  <si>
    <t>S'assurer que la zone de chantier est disponible pour les équipes et véhicules</t>
  </si>
  <si>
    <t>Le déplacement du sous-traitant vers le lieu d'intervention</t>
  </si>
  <si>
    <t>Fiche Ass 7</t>
  </si>
  <si>
    <t>Libellé: Inspection égouts avec risque travaux installation à proximité (ex: tirants, palplanches)</t>
  </si>
  <si>
    <r>
      <t xml:space="preserve">L'inspection </t>
    </r>
    <r>
      <rPr>
        <b/>
        <sz val="11"/>
        <rFont val="Arial"/>
        <family val="2"/>
      </rPr>
      <t>caméra/pédestre</t>
    </r>
    <r>
      <rPr>
        <sz val="11"/>
        <rFont val="Arial"/>
        <family val="2"/>
      </rPr>
      <t xml:space="preserve"> d'un égout visitable ou non visitable sur la longueur prévue dans le devis (4 tronçons de 50m maximum sur 1 jour) avant ou après la réalisation des travaux du tiers (état des lieux avant ou après travaux)</t>
    </r>
  </si>
  <si>
    <t>Le premier curage, si nécessaire</t>
  </si>
  <si>
    <t>Le traitement de la demande et l'établissement de l'offre</t>
  </si>
  <si>
    <t>Les déplacements des équipes</t>
  </si>
  <si>
    <t xml:space="preserve">L'établissement du raccordement </t>
  </si>
  <si>
    <t>Libérer la zone de travail et les accès aux égouts</t>
  </si>
  <si>
    <t>Fiche Ass 2</t>
  </si>
  <si>
    <t xml:space="preserve">Etablissement d'un raccordement à l'égout (isolé) de diamètre standard: DN 160 à 200 mm </t>
  </si>
  <si>
    <t>L'intégration de la demande dans le cadre des autres travaux en cours sur la voirie et dans le planning général</t>
  </si>
  <si>
    <t>Les terrassements, remblayages et pavages/asphaltages nécessaires au placement du/des raccordement d'immeuble</t>
  </si>
  <si>
    <t xml:space="preserve">La réalisation du raccordement d'immeuble en domaine public par la technique adéquate (pose, tubage, fonçage) </t>
  </si>
  <si>
    <t>La connexion du tuyau de raccordement privatif (si existant) sur le tuyau de raccordement en domaine public</t>
  </si>
  <si>
    <t>La connexion du tyuau de raccordement de l'immeuble sur le collecteur principal de la voirie</t>
  </si>
  <si>
    <t>Cette prestation ne comprend pas :</t>
  </si>
  <si>
    <t>La réalisation des travaux en domaine privé</t>
  </si>
  <si>
    <t>Avoir déterminé le positionnement du débouché du raccordement privatif de l'immeuble à raccorder et communiquer ces informations au bureau d'étude de VIVAQUA</t>
  </si>
  <si>
    <t>Libellé: Etablissement groupé raccordement au réseau d'égouttage (en phase chantier)</t>
  </si>
  <si>
    <t>Fiche Ass 1</t>
  </si>
  <si>
    <t>L'établissement d'une chambre de jonction en domaine public si nécessaire</t>
  </si>
  <si>
    <t>Fiche Ass 3</t>
  </si>
  <si>
    <t>Libellé: SECTIONNEMENT RACCORDEMENT AU RÉSEAU D’EGOUTTAGE DN 160 à 200 mm</t>
  </si>
  <si>
    <t>Un état des lieux du raccordement.</t>
  </si>
  <si>
    <t>La réalisation du sectionnement du raccordement à l'égout en domaine public</t>
  </si>
  <si>
    <t>Libérer le trottoir et la voirie dans l'emprise de chantier</t>
  </si>
  <si>
    <t>Fiche Ass 4</t>
  </si>
  <si>
    <t>Fiche Ass 5</t>
  </si>
  <si>
    <t>Fiche Ass 6</t>
  </si>
  <si>
    <t>Fiche Ass 8</t>
  </si>
  <si>
    <t>Libellé : Etablissement raccordement isolé d'avaloir en voirie communale</t>
  </si>
  <si>
    <t>Fiche Ass 9</t>
  </si>
  <si>
    <t>Libellé : Etablissement raccordement groupé d'avaloirs en voirie communale</t>
  </si>
  <si>
    <t xml:space="preserve">Libellé: CONTRÔLE PERIODIQUE DES BASSINS D'ORAGE PRIVATIFS </t>
  </si>
  <si>
    <t>Libellé: CONTRÔLE PERIODIQUE DES BASSINS D'ORAGE PRIVATIFS</t>
  </si>
  <si>
    <t>Supplément optionnel payant: Suivi de chantier (déplacement inclus)</t>
  </si>
  <si>
    <t>Fraude 
Intervention suite à un bris de scellés d'hydrants privés sans compteur</t>
  </si>
  <si>
    <t>Fraude 
Intervention suite à un bris de scellés de compteurs</t>
  </si>
  <si>
    <t>Fraude
Indemnités suite à des prises d'eau frauduleuses</t>
  </si>
  <si>
    <t>Fuite
Les volumes enregistrés par un compteur de VIVAQUA qui dépassent de deux à quatre fois la consommation habituelle sur base des deux relevés d’index antérieurs de l’abonné/usager sont facturés</t>
  </si>
  <si>
    <t>Fuite
Les volumes enregistrés par un compteur de VIVAQUA qui dépassent plus de quatre fois la consommation habituelle de l’abonné/usager sont facturés</t>
  </si>
  <si>
    <t>36,13 + par scellé supplémentaire --&gt; 5 min JO --&gt; 6,02€</t>
  </si>
  <si>
    <t>500 + facturation d'une consommation annuelle</t>
  </si>
  <si>
    <t>Application de la TVA</t>
  </si>
  <si>
    <t>Dans la relation entre la société de distribution et le propriétaire du bâtiment, les frais de raccordement au réseau d'eau sont considérés comme des frais qui, encore qu'ils soient portés en compte distinctement, sont nécessaires et inhérents à la livraison de l'eau de sorte qu'ils constituent, dans cette relation, un élément du prix de cette livraison. Dans ce cas, le raccordement au réseau d'eau est soumis à la TVA au taux de 6 % vu que l'eau ordinaire naturelle fournie au moyen de canalisations est passible de ce taux en application de la rubrique XIII, précitée (voir décision n° E.T. 100.909 du 28.01.2002).</t>
  </si>
  <si>
    <t>Enfin, pour les autres prestations de services, le taux normal de la TVA est de 21% avec des particularités qui dépendent tantôt de la nature de la prestation, tantôt de la qualité d’assujetti du cocontractant, tantôt de l’âge de l’immeuble.</t>
  </si>
  <si>
    <t>Méthode de calcul des Taux Standards (TS)</t>
  </si>
  <si>
    <t>A la demande de l'abonné, raccordement à l'installation privée (sur devis)</t>
  </si>
  <si>
    <t xml:space="preserve"> - fourniture kit montage compteur supplémentaire (support étrier, vannes, raccord et purgeur) et placement par l'abonné OU fourniture et placement du kit montage compteur supplémentaire </t>
  </si>
  <si>
    <t xml:space="preserve"> - fourniture du clapet anti-retour et placement par l'abonné ou fourniture et placement du clapet anti-retour</t>
  </si>
  <si>
    <t>Placement canalisation en PE sur le domaine privé de l'abonné</t>
  </si>
  <si>
    <t>Analyse de l'adénosine triphosphate dans l'eau</t>
  </si>
  <si>
    <t>Analyse des cations et anions majeurs, pH, conductivité et alcalinité dans l'eau</t>
  </si>
  <si>
    <t>Analyse du chlore libre et total dans l'eau</t>
  </si>
  <si>
    <t>Analyse de la bactérie Clostridium perfringens dans l'eau</t>
  </si>
  <si>
    <t>Analyse des bactéries coliformes totaux et E coli dans l'eau</t>
  </si>
  <si>
    <t>Analyse des composés azotés dans l'eau</t>
  </si>
  <si>
    <t>Analyse de la couleur dans l'eau</t>
  </si>
  <si>
    <t>Analyse des bactéries entérocoques dans l'eau</t>
  </si>
  <si>
    <t>Analyse des bactéries germes banaux à 22°C dans l'eau</t>
  </si>
  <si>
    <t>Analyse des métaux dans l'eau</t>
  </si>
  <si>
    <t>Analyse de l'odeur et de la saveur de l'eau</t>
  </si>
  <si>
    <t>Analyse de l'oxygène dans l'eau</t>
  </si>
  <si>
    <t>Analyse de la turbidité de l'eau</t>
  </si>
  <si>
    <t>(1) Liste des paramètres analysés nécessaires pour répondre à la demande en termes de qualité de l'eau:</t>
  </si>
  <si>
    <t>(1) Analyse des métaux dans l'eau</t>
  </si>
  <si>
    <t>VIVAQUA réalise une analyse de l’eau à la demande et aux frais de l’abonné ou de l’usager. Si cette analyse révèle une non-conformité en amont de la limite de l’installation privée de distribution, ces frais sont à charge de VIVAQUA.</t>
  </si>
  <si>
    <t>Si le col de cygne sert à alimenter en eau potable, le demandeur est tenu, à ses frais, de faire appel au Laboratoire de VIVAQUA pour procéder à une analyse de la qualité de l’eau</t>
  </si>
  <si>
    <t>En cas d’alimentation provisoire via un raccordement provisoire, le demandeur de cette alimentation, les entrepreneurs de travaux et promoteurs immobiliers peuvent être contraints de verser une provision sur les consommations d’eau d'un montant forfaitaire en fonction du dimensionnement du raccordement provisoire</t>
  </si>
  <si>
    <t>Libellé: ETABLISSEMENT RACCORDEMENT ISOLE AU RÉSEAU D’EGOUTTAGE supérieur à DN 200 mm</t>
  </si>
  <si>
    <t>ex-ante</t>
  </si>
  <si>
    <t>fiches</t>
  </si>
  <si>
    <t>voir Remarques Générales</t>
  </si>
  <si>
    <t>voir "Remarques générales"</t>
  </si>
  <si>
    <t>Libellé: DEPLACEMENT DU MONTAGE COMPTEUR, Y COMPRIS LE COMPTEUR</t>
  </si>
  <si>
    <t>L'envoi de l'offre au demandeur communal, la réception de la commande du gestionnaire de voirie (accord sur le devis), l'envoi d'une facture au demandeur</t>
  </si>
  <si>
    <t>L'intégration de la demande dans le planning.</t>
  </si>
  <si>
    <t>Les terrassements, remblayages et pavages/asphaltages nécessaires au placement du/des raccordement(s) d'avaloir(s)</t>
  </si>
  <si>
    <t xml:space="preserve">La réalisation des raccordements d'avaloir par la technique adéquate (pose, tubage, fonçage) </t>
  </si>
  <si>
    <t>La connexion de la pièce d'avaloir sur le tuyau de raccordement (si les avaloirs ne sont pas posés par VIVAQUA)</t>
  </si>
  <si>
    <t>La connexion du tuyau de raccordement d'avaloir sur le collecteur principal de la voirie</t>
  </si>
  <si>
    <t>La fourniture de pièces d'avaloirs (nouvelles ou en remplacement des pièces existantes)</t>
  </si>
  <si>
    <t>Avoir déterminé le nombre et le positionnement  des avaloirs à raccorder et communiquer ces informations au bureau d'étude de VIVAQUA</t>
  </si>
  <si>
    <t>En cas de souhait de renouveler également les pièces d'avaloirs, voir la fiche concernée</t>
  </si>
  <si>
    <t>L'intégration des demandes dans le cadre des autres travaux en cours sur la voirie et dans le planning général</t>
  </si>
  <si>
    <t>Les demandes sont à introduire par écrit (courrier ou mail) auprès du secrétariat de la DEI : dir3sec@vivaqua.be</t>
  </si>
  <si>
    <t xml:space="preserve">Mesure débit-pression </t>
  </si>
  <si>
    <t>Un déplacement d'un technicien</t>
  </si>
  <si>
    <t>Placement et enlèvement des équipements</t>
  </si>
  <si>
    <t>Etablissement et communication du rapport</t>
  </si>
  <si>
    <t>directement via le site: www.vivaqua.be &gt;  https://www.vivaqua.be/fr/form/contacts</t>
  </si>
  <si>
    <t>par mail: verif@vivaqua.be</t>
  </si>
  <si>
    <t xml:space="preserve">Libellé: MESURE DEBIT- PRESSION </t>
  </si>
  <si>
    <t>Exécution du test sur le terrain</t>
  </si>
  <si>
    <t>pas d'évolution</t>
  </si>
  <si>
    <t>Extension et/ou modification du réseau public d'assainissement en zone d'assainissement autonome (domaine public) suite à une demande de raccordement au réseau</t>
  </si>
  <si>
    <t>Le suivi du chantier par le personnel de maîtrise de VIVAQUA</t>
  </si>
  <si>
    <t xml:space="preserve">Libellé:Modification de réseau public de distribution suite travaux de tiers (en domaine public) </t>
  </si>
  <si>
    <t>Demande à introduire par écrit: dir3sec@vivaqua.be</t>
  </si>
  <si>
    <t>Placement canalisation en PE sur le domaine privé de l'abonné (si nécessaire)</t>
  </si>
  <si>
    <t>III..Comment introduire sa demande</t>
  </si>
  <si>
    <t>Garantie à payer avant la mise à disposition</t>
  </si>
  <si>
    <t>combinaison coûts évalués et coûts théoriques</t>
  </si>
  <si>
    <t>Particularités d'application (issues des Conditions générales)</t>
  </si>
  <si>
    <t>Facturation après remise en pristin état et estimation des consommations</t>
  </si>
  <si>
    <t>en même temps que l'envoi de la mise en demeure</t>
  </si>
  <si>
    <t>après que la domiciliation ait été réalisée</t>
  </si>
  <si>
    <t>après que le client a opté pour ce mode de facturation</t>
  </si>
  <si>
    <t>Terme fixe spécique (raccordement supplémentaire non-utilisé)</t>
  </si>
  <si>
    <t>Terme fixe spécifique (service incendie sans compteur)</t>
  </si>
  <si>
    <t>Frais de rappel lorsqu'un client n'a pas payé sa facture annuelle au plus tôt dans les 15 jours calendrier suivant la date de l'échéance de la facture</t>
  </si>
  <si>
    <t>Frais de mise en demeure lorsqu'un client n'a pas payé sa facture au plus tôt dans les 15 jours calendrier suivant la date d'envoi du rappel</t>
  </si>
  <si>
    <t>Incitant de 10€ octroyé une fois à l'abonné lorsqu'il a opté pour la facturation électronique</t>
  </si>
  <si>
    <t>Incitant de 10€ octroyé une fois à l'abonné lorsque la domiciliation pour ses factures d'eau est réalisée</t>
  </si>
  <si>
    <t>III. Suppléments obligatoires</t>
  </si>
  <si>
    <t>IV.Demande à introduire par écrit:</t>
  </si>
  <si>
    <t>Fiche CDC1</t>
  </si>
  <si>
    <t>Fiche CDC2</t>
  </si>
  <si>
    <t>1. VIVAQUA n’entamera l’organisation des travaux et leur réalisation qu’après paiement intégral du montant indiqué dans l’offre de raccordement.</t>
  </si>
  <si>
    <t xml:space="preserve">I.Facturation relative à des prestations diverses et / ou indemnités ponctuelles </t>
  </si>
  <si>
    <t>II.Raccordement</t>
  </si>
  <si>
    <t>III. Cols de cygne</t>
  </si>
  <si>
    <r>
      <t>-</t>
    </r>
    <r>
      <rPr>
        <sz val="7"/>
        <color theme="1"/>
        <rFont val="Arial"/>
        <family val="2"/>
      </rPr>
      <t xml:space="preserve">          </t>
    </r>
    <r>
      <rPr>
        <sz val="11"/>
        <color theme="1"/>
        <rFont val="Arial"/>
        <family val="2"/>
      </rPr>
      <t>le demandeur contacte le point de contact unique « col de cygne » de VIVAQUA, qui l’informe de la marche à suivre ;</t>
    </r>
  </si>
  <si>
    <r>
      <t>-</t>
    </r>
    <r>
      <rPr>
        <sz val="7"/>
        <color theme="1"/>
        <rFont val="Arial"/>
        <family val="2"/>
      </rPr>
      <t xml:space="preserve">          </t>
    </r>
    <r>
      <rPr>
        <sz val="11"/>
        <color theme="1"/>
        <rFont val="Arial"/>
        <family val="2"/>
      </rPr>
      <t xml:space="preserve">le demandeur signe le contrat de mise à disposition qui lui est soumis et, en application de l’Article 114,  procède au transfert bancaire du montant de la garantie (cf. annexe tarif) ou fournit la preuve du paiement de ce montant ; </t>
    </r>
  </si>
  <si>
    <r>
      <t>-</t>
    </r>
    <r>
      <rPr>
        <sz val="7"/>
        <color theme="1"/>
        <rFont val="Arial"/>
        <family val="2"/>
      </rPr>
      <t xml:space="preserve">          </t>
    </r>
    <r>
      <rPr>
        <sz val="11"/>
        <color theme="1"/>
        <rFont val="Arial"/>
        <family val="2"/>
      </rPr>
      <t>Le demandeur se rend au service technique compétent pour la mise à disposition du col de cygne et fait le cas échéant procéder à une analyse de la qualité de l’eau (cf. point 4)</t>
    </r>
  </si>
  <si>
    <r>
      <t>-</t>
    </r>
    <r>
      <rPr>
        <sz val="7"/>
        <color theme="1"/>
        <rFont val="Arial"/>
        <family val="2"/>
      </rPr>
      <t xml:space="preserve">          </t>
    </r>
    <r>
      <rPr>
        <sz val="11"/>
        <color theme="1"/>
        <rFont val="Arial"/>
        <family val="2"/>
      </rPr>
      <t>Les index des compteurs des cols de cygne sont relevés par VIVAQUA au moins une fois sur une période de quinze mois et/ou lors de la restitution du col de cygne. Ce relevé fait l’objet d’une facturation par VIVAQUA.</t>
    </r>
  </si>
  <si>
    <r>
      <t>-</t>
    </r>
    <r>
      <rPr>
        <sz val="7"/>
        <color theme="1"/>
        <rFont val="Arial"/>
        <family val="2"/>
      </rPr>
      <t xml:space="preserve">          </t>
    </r>
    <r>
      <rPr>
        <sz val="11"/>
        <color theme="1"/>
        <rFont val="Arial"/>
        <family val="2"/>
      </rPr>
      <t xml:space="preserve">L’alimentation provisoire prend fin lors de la restitution du col de cygne au moment de laquelle il est procédé à un décompte final, en fonction de la durée exacte de la mise à disposition, de la consommation d’eau enregistrée, depuis le dernier relevé du compteur (si le col de cygne a été mis à disposition plus de quinze mois), et des éventuels dommages causés au col de cygne (cf. annexe tarif).  </t>
    </r>
  </si>
  <si>
    <t xml:space="preserve">La mise à disposition d’un col de cygne, avec compteur, a lieu pour la durée et selon les modalités d’un contrat conclu entre VIVAQUA et le demandeur au terme de la procédure suivante :  </t>
  </si>
  <si>
    <t>en même temps que l'envoi du rappel sur la facture annuelle</t>
  </si>
  <si>
    <t>Libellé: ETABLISSEMENT RACCORDEMENT ISOLE AU RÉSEAU D’EGOUTTAGE DN 160 à 200 mm</t>
  </si>
  <si>
    <t>Combinaison coûts évalués et coûts théoriques</t>
  </si>
  <si>
    <t>Libellé: SECTIONNEMENT RACCORDEMENT AU RÉSEAU D’EGOUTTAGE SUPERIEUR à 200 mm</t>
  </si>
  <si>
    <t>Fiche CR1</t>
  </si>
  <si>
    <t>Fiche CR2</t>
  </si>
  <si>
    <t>Fiche CR3</t>
  </si>
  <si>
    <t>Fiche CR4</t>
  </si>
  <si>
    <t>Fiche Ass 11</t>
  </si>
  <si>
    <t>Fiche Ass 10</t>
  </si>
  <si>
    <t>Le ragréage de la paroi d'égout (visitable) en domaine public</t>
  </si>
  <si>
    <t>Tuyau en attente à 30 cm dans le domaine public ou chambre de jonction mise à disposition pour la connexion à la limite public/privé</t>
  </si>
  <si>
    <t>Condamner le raccordement ou obturer chambre de visite de jonction à la limite privé/public de manière solide, définitive et sans polluer les égouts (coulée de béton, mortier ou autre).</t>
  </si>
  <si>
    <t>Tuyau en attente à 30 cm dans le domaine public.</t>
  </si>
  <si>
    <t>Mise à disposition et placement du compteur d'eau et fourniture et placement du kit montage compteur DN20 ou DN 40 et fourniture et placement du clapet anti-retour DN20 ou DN 40</t>
  </si>
  <si>
    <r>
      <t>Bassin gravitaire &gt;</t>
    </r>
    <r>
      <rPr>
        <sz val="11"/>
        <rFont val="Arial"/>
        <family val="2"/>
      </rPr>
      <t xml:space="preserve"> 25m³ </t>
    </r>
    <r>
      <rPr>
        <sz val="11"/>
        <color theme="1"/>
        <rFont val="Arial"/>
        <family val="2"/>
      </rPr>
      <t xml:space="preserve">avec télémetrie </t>
    </r>
  </si>
  <si>
    <r>
      <t>Bassin gravitaire &gt;</t>
    </r>
    <r>
      <rPr>
        <sz val="11"/>
        <rFont val="Arial"/>
        <family val="2"/>
      </rPr>
      <t xml:space="preserve"> 25m³</t>
    </r>
    <r>
      <rPr>
        <sz val="11"/>
        <color theme="1"/>
        <rFont val="Arial"/>
        <family val="2"/>
      </rPr>
      <t xml:space="preserve"> avec télémetrie </t>
    </r>
  </si>
  <si>
    <r>
      <t xml:space="preserve">Les prestations relatives à des interventions réalisées par VIVAQUA qui sont à la charge du débiteur de la facture sur la base des </t>
    </r>
    <r>
      <rPr>
        <sz val="11"/>
        <color theme="1"/>
        <rFont val="Arial"/>
        <family val="2"/>
      </rPr>
      <t>conditions générales peuvent être intégrées dans la facture d’eau ou faire l’objet d’une facture distincte.</t>
    </r>
  </si>
  <si>
    <r>
      <t xml:space="preserve">Le paiement des frais de raccordement vaut acceptation de l’offre et des </t>
    </r>
    <r>
      <rPr>
        <sz val="11"/>
        <color theme="1"/>
        <rFont val="Arial"/>
        <family val="2"/>
      </rPr>
      <t xml:space="preserve">conditions générales par le demandeur et le propriétaire du bien raccordé. </t>
    </r>
  </si>
  <si>
    <t>IV. Devis</t>
  </si>
  <si>
    <t>Le devis est établi "sur mesure" pour chaque situation spécifique avec notamment:</t>
  </si>
  <si>
    <t>En cas de facturation distincte, ces prestations sont facturées dans un délai de maximum vingt jours ouvrables à dater de la réalisation de la prestation par VIVAQUA sauf dans le cas de prestations qui doivent être payées par avance en application des conditions générales (par ex. en ce qui concerne les prestations relatives au raccordement), auquel cas la facture est adressée endéans les vingt jours de l’encaissement du paiement.</t>
  </si>
  <si>
    <t>2.  Par dérogation au point 1, lorsque le demandeur apporte la preuve que la règlementation applicable ne lui permet pas, en raison de sa qualité, de s’acquitter anticipativement du paiement intégral qui lui est réclamé, l’organisation des travaux et ceux-ci, sont entamés dès validation de l’offre de raccordement par le demandeur, ce qui engage le demandeur à payer, dès la réalisation des travaux, le montant indiqué dans l’offre de raccordement.</t>
  </si>
  <si>
    <t>*Les heures de main d'œuvre du personnel VIVAQUA par catégorie d'agents (utilisation des taux standards) nécessaires à l'étude et à la réalisation du travail;</t>
  </si>
  <si>
    <t>*Le coût des matériaux nécessaires à la réalisation du travail (articles de fontainerie, de sécurité, granulats, etc)</t>
  </si>
  <si>
    <t>*Le coût de la sous-traitance basé sur le/les accords cadres en vigueur</t>
  </si>
  <si>
    <t>*Le coût des engins de chantier spéciaux nécessaires au travail</t>
  </si>
  <si>
    <t>Terme fixe = nouvelle appellation pour la "redevance d'abonnement"
Tarif dissuasif : l'usage de ce dispositif n'entraîne pas de facturation d'eau sur celui-ci mais entraîne des risques supplémentaires pour VIVQUA (rupture de canalisation, retours d'eau ...) (le tarif actuel est déjà composé de 4 x la redevance abonnement)</t>
  </si>
  <si>
    <t xml:space="preserve">Terme fixe = nouvelle appellation pour la "redevance d'abonnement"
Ce tarif est moins élevé que pour les autres abonnements spéciaux car il y a une obligation légale. Ce tarif est utilisé pour compenser le danger technique (retour d'eau) et la fraude possible, et  pour encourager les usagers à mettre un compteur sur le disposiif de lutte contre l'incendie.  Dès que le compteur est placé, seule la consommation liée à ce dispositif est facurée </t>
  </si>
  <si>
    <t>Fait l'objet d'une régularisation sur facture a posteriori</t>
  </si>
  <si>
    <t>Fait l'objet d'une régularisation sur facture a posteriori. Un raccordement DN 63 se présente uniquement dans un contexte professionnel.</t>
  </si>
  <si>
    <t>Fait l'objet d'une régularisation sur facture a posteriori. Un raccordement DN 90 se présente uniquement dans un contexte professionnel.</t>
  </si>
  <si>
    <t>Le nouveau tarif est un tarif incitatif :  les analyses réalisées contribueront à la confiance dans l'eau du robinet. Il est à noter que ce tarif est uniquement d'application pour tous les usagers en RBC.</t>
  </si>
  <si>
    <t>Le traitement administratif et la facturation (y compris intermédiaire, si nécessaire) de la consommation d'eau enregistrée.</t>
  </si>
  <si>
    <t>Si dégat (quel que soit le dommage) ou non restitution, tarif de dédommagement ad hoc d'application</t>
  </si>
  <si>
    <t>par CDC</t>
  </si>
  <si>
    <t>Col de cygne -Frais administratifs de gestion</t>
  </si>
  <si>
    <t>Col de cygne - Garantie lors de la mise à disposition</t>
  </si>
  <si>
    <t>Col de cygne - mise à disposition par quinzaine entamée (jours calendriers)</t>
  </si>
  <si>
    <t>/modif</t>
  </si>
  <si>
    <t>Etablissement raccordement groupé d'avaloirs en voirie communale</t>
  </si>
  <si>
    <t>Ass 12</t>
  </si>
  <si>
    <t>Sectionnement raccordement groupé d'avaloirs</t>
  </si>
  <si>
    <t>Fiche Ass 12</t>
  </si>
  <si>
    <t>Libellé: Sectionnement raccordement isolé d'avaloir</t>
  </si>
  <si>
    <t>La réalisation du sectionnement de l'avaloir en domaine public</t>
  </si>
  <si>
    <t>Condamner le raccordement d'avaloir et enlever la pièce d'avaloir.</t>
  </si>
  <si>
    <t>Libellé: Modification raccordement isolé d'avaloir</t>
  </si>
  <si>
    <t>La réalisation de la modification de l'avaloir en domaine public</t>
  </si>
  <si>
    <t>Libellé: Sectionnement groupé raccordement d'avaloir</t>
  </si>
  <si>
    <t>Autre, en fonction de la visite de notre technicien</t>
  </si>
  <si>
    <t>Les déplacements des équipes des sous-traitants de VIVAQUA</t>
  </si>
  <si>
    <t>Un état des lieux du/des raccordement(s)</t>
  </si>
  <si>
    <t>La réalisation du sectionnement de l'/des avaloir(s) en domaine public dans le cadre du chantier en cours</t>
  </si>
  <si>
    <t>/étal</t>
  </si>
  <si>
    <t xml:space="preserve">Le nouveau tarif est un tarif incitatif :  les analyses réalisées contribueront à la confiance dans l'eau du robinet. Il est à noter que ce tarif est uniquement d'application pour tous les usagers en RBC.
</t>
  </si>
  <si>
    <t>Tarif incitatif et préférentiel par rapport au coût d'un nouveau raccordement ponctuel sans éxécution de chantier Assainissement en voirie</t>
  </si>
  <si>
    <t>Les Taux Standards (TS) sont calculés sur base des masses salariales 2019 des différentes catégories de personnel divisées par l’effectif de ces mêmes catégories en 2019. Le montant obtenu représente le coût moyen par agent de chaque catégorie. Pour obtenir les TS, ces coûts sont divisés par le nombre de jours ouvrables.</t>
  </si>
  <si>
    <t>Les tarifs repris dans cet inventaire sont tous hors TVA</t>
  </si>
  <si>
    <t>Demande à introduire par écrit à l'adresse de l'entité raccordement: resnet_racc@vivaqua.be</t>
  </si>
  <si>
    <t>Demande à introduire par écrit à l'adresse du secrétariat de la DEI: dir3sec@vivaqua.be</t>
  </si>
  <si>
    <t>Demande à introduire par mail à l'entité "ETAL": DEI_ETAL-PLAB@vivaqua.be</t>
  </si>
  <si>
    <t>Selon indices des éléments sous-jacents (ex:matériaux, main d'œuvre,...)</t>
  </si>
  <si>
    <t>art. 4 ordonnance du 8 septembre 1994</t>
  </si>
  <si>
    <t>art. 12 CG</t>
  </si>
  <si>
    <t>Art. 56 et suivants CG</t>
  </si>
  <si>
    <t>Art. 56 et suivants CG
et art. 45</t>
  </si>
  <si>
    <t>Art. 19.2 et 62.3 CG</t>
  </si>
  <si>
    <t>Art. 39.2 CG</t>
  </si>
  <si>
    <t>Art. 19.1 et 70.1 CG</t>
  </si>
  <si>
    <t>Art. 70.1 CG</t>
  </si>
  <si>
    <t>Art. 70.2 CG</t>
  </si>
  <si>
    <t>Art. 33.3 CG</t>
  </si>
  <si>
    <t>Art.33.1 et 2 CG</t>
  </si>
  <si>
    <t>Art. 71.1 et 2 CG; Art. 84 CG</t>
  </si>
  <si>
    <t>Art. 83 CG</t>
  </si>
  <si>
    <t>Art. 75.1 CG</t>
  </si>
  <si>
    <t>Art. 82 CG</t>
  </si>
  <si>
    <t>Art. 114.2 CG</t>
  </si>
  <si>
    <t>Art. 39.3 et 4 CG</t>
  </si>
  <si>
    <t>Art 4.5 CG</t>
  </si>
  <si>
    <t>Art. 52.2 CG</t>
  </si>
  <si>
    <t>Arrêté du Gouvernement de la Région de Bruxelles-Capitale du 23 mai 2019 réglementant la mise en place, l'exploitation et le contrôle des bassins d'orage</t>
  </si>
  <si>
    <t>Art. 46 CG</t>
  </si>
  <si>
    <t>Art. 49 CG</t>
  </si>
  <si>
    <t>Art. 5.1 CG</t>
  </si>
  <si>
    <t>Art. 78 CG</t>
  </si>
  <si>
    <t>Art. 79 CG</t>
  </si>
  <si>
    <t>Art. 100 et 105 CG</t>
  </si>
  <si>
    <t>Art. 101.2 CG</t>
  </si>
  <si>
    <t>Art. 101.1 CG</t>
  </si>
  <si>
    <t>Art. 116.3 CG</t>
  </si>
  <si>
    <t>Art. 110.1 CG</t>
  </si>
  <si>
    <t>art. 121.2, b. CG</t>
  </si>
  <si>
    <t>Art. 16 CG</t>
  </si>
  <si>
    <t>Art. 112.3 CG</t>
  </si>
  <si>
    <t>Art. 52.1 CG</t>
  </si>
  <si>
    <t>Art 56 et suivants CG</t>
  </si>
  <si>
    <t>Art. 33 CG</t>
  </si>
  <si>
    <t>Art. 51.2 CG</t>
  </si>
  <si>
    <t>/mesure</t>
  </si>
  <si>
    <t>tarif dissuasif</t>
  </si>
  <si>
    <t>affectation (et placement) compteur et vérification de l'installation privée</t>
  </si>
  <si>
    <t>Fourniture et placement du kit montage compteur DN20 et fourniture et placement du clapet anti-retour DN20</t>
  </si>
  <si>
    <t xml:space="preserve">Mise à disposition, placement et affectation du compteur DN 20 (l'affectation comprenant la vérification de l'installation privée) </t>
  </si>
  <si>
    <t>Libérer le trottoir, la voirie</t>
  </si>
  <si>
    <t>Tranchée en zone de recul privée (à défaut, VIVAQUA peut le réaliser antérieurement à vos frais, sur devis)</t>
  </si>
  <si>
    <t>Fourniture et placement du kit montage compteur DN 20 ou DN40 et fourniture et placement du clapet anti-retour DN 20 ou DN 40</t>
  </si>
  <si>
    <t>Placement de la canalisation sur le domaine privé de l’abonné</t>
  </si>
  <si>
    <t>Libellé:  RACCORDEMENT PROVISOIRE A L'EAU POTABLE (DN40 OU DN63) ET SON SECTIONNEMENT EN DOMAINE PUBLIC</t>
  </si>
  <si>
    <t>S'assurer de la neutralisation éventuelle des installations en aval du raccordement</t>
  </si>
  <si>
    <t xml:space="preserve">III. Suppléments </t>
  </si>
  <si>
    <t>Eventuelle fourniture du clapet anti-retour par VIVAQUA et placement par l'abonné ou fourniture et placement du clapet anti-retour par VIVAQUA</t>
  </si>
  <si>
    <t>Vérification de l'installation, mise à disposition, placement et affectation du/des compteurs(s)</t>
  </si>
  <si>
    <t>La vérification pour savoir si le raccordement peut être conservé pour le chantier</t>
  </si>
  <si>
    <t>Libellé: COMPTEUR GELE, ENDOMMAGE, DISPARU OU REMPLACEMENT DU COMPTEUR A LA DEMANDE DU CLIENT</t>
  </si>
  <si>
    <t>Remplacement du compteur concerné (mise à disposition et placement du compteur)</t>
  </si>
  <si>
    <t>Le stockage (et la gestion) éventuel(s) du compteur testé (décision VIVAQUA)</t>
  </si>
  <si>
    <t>Rassembler tous les éléments nécessaires à l'étude de la situation (qui impactent le réseau d'Assainissement)</t>
  </si>
  <si>
    <t>Disposer du permis d'urbanisme et/ou de lotir</t>
  </si>
  <si>
    <t>Si besoin, prendre connaissance et adapter les études sur base des prescriptions techniques pour nouveaux lotissements de VIVAQUA 
 et produire en conséquence des plans de réseaux projetés, notes de calcul hydraulique et de gestion des retenues d'eau à la parcelle en rapport avec la demande de raccordement, etc.</t>
  </si>
  <si>
    <t>Le cas échéant, les terrassements, le remblayage et la réfection du pavage en domaine public</t>
  </si>
  <si>
    <t>Sectionnement de raccordement "eau potable" (DN40/DN63mm) à la demande de l'abonné (en trottoir ou en voirie)</t>
  </si>
  <si>
    <t>Art. 108 CG</t>
  </si>
  <si>
    <t>Cette prestation comprend selon l'offre:</t>
  </si>
  <si>
    <t>Tranchée en zone de recul privée (VIVAQUA peut le réaliser antérieurement à vos frais, sur devis)</t>
  </si>
  <si>
    <t xml:space="preserve">Le placement du/des montage(s) compteur(s) </t>
  </si>
  <si>
    <t>Raccordement amont du/des montage(s) compteur(s) sur raccordement existant</t>
  </si>
  <si>
    <t>Pose d’une gaine d’attente et/ou une courbe d'énergie pour le passement de l'extérieur à l'intérieur du bâtiment (à défaut, VIVAQUA peut le réaliser antérieurement au moyen d'une gaine à vos frais, sur devis)</t>
  </si>
  <si>
    <t>Loge imposée pour les zones de recul &gt; 20m (à défaut, VIVAQUA peut le réaliser antérieurement à vos frais, sur devis)</t>
  </si>
  <si>
    <t xml:space="preserve"> - fourniture kit montage compteur DN20 ou de DN40 (support étrier, vannes, raccord et purgeur) et placement par l'abonné OU fourniture et placement du kit montage compteur DN20 par VIVAQUA</t>
  </si>
  <si>
    <t xml:space="preserve"> - fourniture du clapet anti-retour DN 20 et placement par l'abonné OU fourniture et placement du clapet anti-retour DN 20 par VIVAQUA</t>
  </si>
  <si>
    <t>Mise à disposition, placement et affectation du compteur DN 20 ou DN 40 (l'affectation comprenant la vérification de l'installation privée)</t>
  </si>
  <si>
    <t xml:space="preserve">Tranchée et pose d'une gaine en attente en zone de recul privée (à défaut, VIVAQUA peut le réaliser antérieurement à vos frais, sur devis) </t>
  </si>
  <si>
    <t xml:space="preserve"> - fourniture kit montage compteur DN20 ou DN40 (support étrier, vannes, raccord et purgeur) et placement par l'abonné OU fourniture et placement du kit montage compteur DN20  ou DN40  par VIVAQUA</t>
  </si>
  <si>
    <t xml:space="preserve"> - fourniture du clapet anti-retour DN 20 ou DN40 et placement par l'abonné OU fourniture et placement du clapet anti-retour DN 20 ou DN40  par VIVAQUA</t>
  </si>
  <si>
    <t>Loge imposée pour les zones de recul &gt; 20 m (à défaut, VIVAQUA peut le réaliser antérieurement à vos frais, sur devis)</t>
  </si>
  <si>
    <t xml:space="preserve"> - fourniture kit montage compteur supplémentaire (support étrier, vannes, raccord et purgeur) et placement par l'abonné OU fourniture et placement du kit montage compteur supplémentaire par VIVAQUA</t>
  </si>
  <si>
    <t xml:space="preserve"> - fourniture du clapet anti-retour et placement par l'abonné OU fourniture et placement du clapet anti-retour  par VIVAQUA</t>
  </si>
  <si>
    <t>Libérer le trottoir, la voirie (pour entre autres permettre la fermeture et la réouverture de la vanne d'arrêt)</t>
  </si>
  <si>
    <t>Raccordement à l'installation intérieure (à défaut, VIVAQUA peut le réaliser antérieurement à vos frais, sur devis)</t>
  </si>
  <si>
    <t>Le sectionnement du raccordement (en trottoir ou en voirie) : déplacement des équipes, terrassements, travaux de sectionnement, remblayage, réfection du pavage</t>
  </si>
  <si>
    <t>Pose d’une gaine d’attente ou une courbe d'énergie (à défaut, VIVAQUA peut le réaliser antérieurement à vos frais, sur devis)</t>
  </si>
  <si>
    <t>Le sectionnement du raccordement (en trottoir ou en voirie): déplacement des équipes, terrassements, travaux de sectionnement, remblayage, réfection du pavage</t>
  </si>
  <si>
    <t>Libellé: MISE A DISPOSITION ET PLACEMENT DE COMPTEUR(S) SUPPLEMENTAIRE(S) SUR RACCORDEMENT "EAU POTABLE" EXISTANT DE DN 40/ DN 63</t>
  </si>
  <si>
    <t>Libérer le local des compteurs et libérer la place nécessaire à l'installation</t>
  </si>
  <si>
    <t>Vous devez vous assurer, avec nos services, que les travaux de raccordement aux installations privées sont possibles dans l’immeuble.</t>
  </si>
  <si>
    <t>Les travaux de plomberie et de placement des installations privées en aval des compteurs à venir doivent être réalisés par vos soins.</t>
  </si>
  <si>
    <t>Les travaux de plomberie et de placement des installations privées en amont des compteurs supplémentaires en cascade doivent être réalisés par vos soins (exemple de compteur(s) supplémentaire(s) sur palier)</t>
  </si>
  <si>
    <t xml:space="preserve">Libellé: SECTIONNEMENT DE RACCORDEMENT "EAU POTABLE" (DN40 et DN 63 mm) A LA DEMANDE DE L'ABONNE (en trottoir ou en voirie) </t>
  </si>
  <si>
    <t>Libellé: FRAIS D'ETUDES POUR LA LOCALISATION DE L'EQUIPEMENT DE COMPTAGE</t>
  </si>
  <si>
    <t>Demande à introduire par écrit ou par constatation d'un agent VIVAQUA :</t>
  </si>
  <si>
    <t xml:space="preserve">Le cas échéant, lors d'installation sur un hydrant enterré, veiller au contrôle de la correcte ouverture et la correcte fermeture de l'hydrant </t>
  </si>
  <si>
    <t>II.Travaux préparatoires (et d'usage) à réaliser par le client</t>
  </si>
  <si>
    <t>L'envoi de l'offre au demandeur pour le raccordement groupé en cours de chantier d'un immeuble/d'une propriété riveraine au collecteur principal de la voirie  - prix forfaitaire par pièce, 
la réception de la commande du demandeur (accord sur le devis), l'adéquation du nombre de raccordement(s),  l'envoi d'une facture au demandeur</t>
  </si>
  <si>
    <t>Déterminer le planning des interventions à réaliser/réalisables par VIVAQUA ou son sous-traitant</t>
  </si>
  <si>
    <t>Libérer le trottoir, la voirie dans l'emprise de chantier</t>
  </si>
  <si>
    <t>L'établissement d'un devis pour le raccordement de nouveaux avaloirs de voirie communale - prix à la pièce 
Un raccordement par avaloir.</t>
  </si>
  <si>
    <t>Condamner, par avaloir, le raccordement d'avaloir et enlever la pièce d'avaloir.</t>
  </si>
  <si>
    <t>En fonction de la visite de notre technicien</t>
  </si>
  <si>
    <t>Si nécessaire, les frais relatifs aux obligations légales de coordination sécurité sont ajoutés au total du devis ainsi que les frais relatifs à l'obtention des autorisations</t>
  </si>
  <si>
    <t>loi</t>
  </si>
  <si>
    <t>Conformément à la rubrique XIII, du tableau A, de l'annexe à l'A.R. n°20, le taux de TVA de 6 % s'applique à la livraison de « l'eau ordinaire naturelle fournie au moyen de canalisations ».</t>
  </si>
  <si>
    <t>Si besoin, prendre connaissance et adapter les études sur base des prescriptions techniques pour nouveaux lotissements de VIVAQUA 
 et produire en conséquence des plans de réseaux projetés, notes de calcul hydraulique et de gestion des retenues d'eau de la parcelle en rapport avec la demande de raccordement, etc.</t>
  </si>
  <si>
    <t>La préparation technique du chantier</t>
  </si>
  <si>
    <t>Veiller, le cas échéant, à laisser un accès aux installations où prendre la mesure</t>
  </si>
  <si>
    <t>Libellé: RACCORDEMENT PROVISOIRE ET/OU UN SECTIONNEMENT EGAL OU SUPERIEUR A DN90 EN DOMAINE PUBLIC</t>
  </si>
  <si>
    <t>Raccordement provisoire "eau potable"  et/ou un sectionnement égal ou supérieur à DN 90 en domaine public</t>
  </si>
  <si>
    <t>Si un curage de l'égout au-délà du premier compris dans le forfait de base est nécessaire, le coût de ce curage est en supplément. Cette prestation comprend notamment:</t>
  </si>
  <si>
    <t>/pp</t>
  </si>
  <si>
    <t>595,97 + facturation d'une consommation annuelle</t>
  </si>
  <si>
    <t>- En cas d’application du tarif domestique linéaire ou non domestique : à 50% du même tarif.</t>
  </si>
  <si>
    <t>Inventaire des tarifs non périodiques de VIVAQUA pour la période 2023-2026</t>
  </si>
  <si>
    <t>Application du tarif domestique linéaire ou non domestique : à 10% du même tarif</t>
  </si>
  <si>
    <t>Application du tarif domestique linéaire ou non domestique : à 50% du même tarif.</t>
  </si>
  <si>
    <t>607,89 + facturation d'une consommation annuelle</t>
  </si>
  <si>
    <t>620,05 + facturation d'une consommation annuelle</t>
  </si>
  <si>
    <t>572,5 + facturation d'une consommation annuelle</t>
  </si>
  <si>
    <t>Conformément à la méthodologie, les tarifs sont établis pour l'année 2023 et sont, en principe, ensuite indexé sur base des pourcentages prévisionnels pour les années suivantes de la période régulatoire</t>
  </si>
  <si>
    <t>àpd 14/02/2023 jusqu'au
31/12/2023</t>
  </si>
  <si>
    <t/>
  </si>
  <si>
    <t>Prestations diverses one-shot - Régulé directe</t>
  </si>
  <si>
    <t>Prestations diverses one-shot - AIG</t>
  </si>
  <si>
    <t>du 01/01/2023 au 13/02/2023</t>
  </si>
  <si>
    <t>Prestation technique - SUPPRIME car prestation regroupée dans 900000324</t>
  </si>
  <si>
    <t>Fiche Analyse 1 : 900000323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</si>
</sst>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 &quot;€&quot;_-;\-* #,##0\ &quot;€&quot;_-;_-* &quot;-&quot;??\ &quot;€&quot;_-;_-@_-"/>
    <numFmt numFmtId="165" formatCode="_-* #,##0.00\ _€_-;\-* #,##0.00\ _€_-;_-* &quot;-&quot;??\ _€_-;_-@_-"/>
    <numFmt numFmtId="166" formatCode="_-* #,##0.000\ _€_-;\-* #,##0.000\ _€_-;_-* &quot;-&quot;??\ _€_-;_-@_-"/>
  </numFmts>
  <fonts count="6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8"/>
      <name val="Calibri"/>
      <family val="2"/>
      <scheme val="minor"/>
    </font>
    <font>
      <sz val="7.5"/>
      <color theme="1"/>
      <name val="Arial"/>
      <family val="2"/>
    </font>
    <font>
      <sz val="8"/>
      <color theme="1"/>
      <name val="Arial"/>
      <family val="2"/>
    </font>
    <font>
      <sz val="11"/>
      <color theme="1"/>
      <name val="Calibri"/>
      <family val="2"/>
      <scheme val="minor"/>
    </font>
    <font>
      <sz val="11"/>
      <color rgb="FF9C0006"/>
      <name val="Arial"/>
      <family val="2"/>
    </font>
    <font>
      <sz val="11"/>
      <color rgb="FF3F3F76"/>
      <name val="Arial"/>
      <family val="2"/>
    </font>
    <font>
      <sz val="11"/>
      <name val="Arial"/>
      <family val="2"/>
    </font>
    <font>
      <b/>
      <sz val="11"/>
      <color theme="1"/>
      <name val="Arial"/>
      <family val="2"/>
    </font>
    <font>
      <sz val="10"/>
      <color rgb="FF993366"/>
      <name val="Arial"/>
      <family val="2"/>
    </font>
    <font>
      <b/>
      <sz val="11"/>
      <name val="Arial"/>
      <family val="2"/>
    </font>
    <font>
      <sz val="11"/>
      <color rgb="FFFF0000"/>
      <name val="Arial"/>
      <family val="2"/>
    </font>
    <font>
      <u/>
      <sz val="11"/>
      <color theme="10"/>
      <name val="Calibri"/>
      <family val="2"/>
      <scheme val="minor"/>
    </font>
    <font>
      <u/>
      <sz val="11"/>
      <name val="Calibri"/>
      <family val="2"/>
      <scheme val="minor"/>
    </font>
    <font>
      <strike/>
      <sz val="11"/>
      <name val="Arial"/>
      <family val="2"/>
    </font>
    <font>
      <u/>
      <sz val="11"/>
      <color theme="10"/>
      <name val="Arial"/>
      <family val="2"/>
    </font>
    <font>
      <u/>
      <sz val="11"/>
      <name val="Arial"/>
      <family val="2"/>
    </font>
    <font>
      <b/>
      <u/>
      <sz val="11"/>
      <color theme="1"/>
      <name val="Arial"/>
      <family val="2"/>
    </font>
    <font>
      <i/>
      <sz val="11"/>
      <color theme="1"/>
      <name val="Arial"/>
      <family val="2"/>
    </font>
    <font>
      <sz val="10"/>
      <color theme="1"/>
      <name val="Arial"/>
      <family val="2"/>
    </font>
    <font>
      <sz val="7"/>
      <color theme="1"/>
      <name val="Arial"/>
      <family val="2"/>
    </font>
    <font>
      <sz val="11"/>
      <color rgb="FFFF0000"/>
      <name val="Calibri"/>
      <family val="2"/>
      <scheme val="minor"/>
    </font>
    <font>
      <sz val="9"/>
      <color theme="1"/>
      <name val="Arial"/>
      <family val="2"/>
    </font>
    <font>
      <sz val="11"/>
      <color rgb="FF00B050"/>
      <name val="Arial"/>
      <family val="2"/>
    </font>
    <font>
      <sz val="11"/>
      <color theme="3"/>
      <name val="Arial"/>
      <family val="2"/>
    </font>
    <font>
      <b/>
      <sz val="22"/>
      <color theme="4"/>
      <name val="Arial"/>
      <family val="2"/>
    </font>
    <font>
      <sz val="14"/>
      <color theme="1"/>
      <name val="Arial"/>
      <family val="2"/>
    </font>
    <font>
      <sz val="11"/>
      <name val="Calibri"/>
      <family val="2"/>
      <scheme val="minor"/>
    </font>
    <font>
      <strike/>
      <sz val="11"/>
      <color theme="1"/>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C7CE"/>
      </patternFill>
    </fill>
    <fill>
      <patternFill patternType="solid">
        <fgColor rgb="FFFFCC99"/>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lightUp"/>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9" fontId="35" fillId="0" borderId="0" applyFont="0" applyFill="0" applyBorder="0" applyAlignment="0" applyProtection="0"/>
    <xf numFmtId="0" fontId="36" fillId="6" borderId="0" applyNumberFormat="0" applyBorder="0" applyAlignment="0" applyProtection="0"/>
    <xf numFmtId="0" fontId="37" fillId="7" borderId="17" applyNumberFormat="0" applyAlignment="0" applyProtection="0"/>
    <xf numFmtId="0" fontId="30" fillId="0" borderId="0"/>
    <xf numFmtId="43" fontId="35" fillId="0" borderId="0" applyFont="0" applyFill="0" applyBorder="0" applyAlignment="0" applyProtection="0"/>
    <xf numFmtId="0" fontId="43" fillId="0" borderId="0" applyNumberFormat="0" applyFill="0" applyBorder="0" applyAlignment="0" applyProtection="0"/>
    <xf numFmtId="0" fontId="29" fillId="0" borderId="0"/>
  </cellStyleXfs>
  <cellXfs count="306">
    <xf numFmtId="0" fontId="0" fillId="0" borderId="0" xfId="0"/>
    <xf numFmtId="0" fontId="33" fillId="0" borderId="0" xfId="0" applyFont="1" applyAlignment="1">
      <alignment horizontal="left" vertical="center" indent="3"/>
    </xf>
    <xf numFmtId="0" fontId="34" fillId="0" borderId="0" xfId="0" applyFont="1" applyAlignment="1">
      <alignment vertical="center"/>
    </xf>
    <xf numFmtId="0" fontId="38" fillId="0" borderId="1" xfId="0" applyFont="1" applyBorder="1" applyAlignment="1">
      <alignment horizontal="left" vertical="center" wrapText="1"/>
    </xf>
    <xf numFmtId="0" fontId="0" fillId="0" borderId="0" xfId="0" applyAlignment="1">
      <alignment vertical="center"/>
    </xf>
    <xf numFmtId="0" fontId="31" fillId="0" borderId="0" xfId="0" applyFont="1" applyAlignment="1">
      <alignment horizontal="center"/>
    </xf>
    <xf numFmtId="0" fontId="31" fillId="0" borderId="0" xfId="0" applyFont="1"/>
    <xf numFmtId="0" fontId="38" fillId="4" borderId="1" xfId="2" applyFont="1" applyFill="1" applyBorder="1" applyAlignment="1">
      <alignment horizontal="left" vertical="center" wrapText="1"/>
    </xf>
    <xf numFmtId="0" fontId="38" fillId="4" borderId="1" xfId="0" applyFont="1" applyFill="1" applyBorder="1" applyAlignment="1">
      <alignment horizontal="left" vertical="center" wrapText="1"/>
    </xf>
    <xf numFmtId="0" fontId="0" fillId="2" borderId="1" xfId="0" applyFill="1" applyBorder="1" applyAlignment="1">
      <alignment horizontal="center" vertical="center"/>
    </xf>
    <xf numFmtId="0" fontId="33" fillId="0" borderId="1" xfId="0" applyFont="1" applyBorder="1" applyAlignment="1">
      <alignment horizontal="left" vertical="center" indent="3"/>
    </xf>
    <xf numFmtId="0" fontId="34" fillId="0" borderId="1" xfId="0" applyFont="1" applyBorder="1" applyAlignment="1">
      <alignment vertical="center"/>
    </xf>
    <xf numFmtId="0" fontId="30" fillId="0" borderId="0" xfId="4"/>
    <xf numFmtId="0" fontId="40" fillId="0" borderId="0" xfId="4" applyFont="1" applyAlignment="1">
      <alignment vertical="center"/>
    </xf>
    <xf numFmtId="0" fontId="38" fillId="0" borderId="0" xfId="4" applyFont="1"/>
    <xf numFmtId="0" fontId="38" fillId="0" borderId="19" xfId="4" applyFont="1" applyBorder="1"/>
    <xf numFmtId="0" fontId="0" fillId="0" borderId="0" xfId="0" applyAlignment="1">
      <alignment horizontal="left" vertical="center"/>
    </xf>
    <xf numFmtId="0" fontId="29" fillId="0" borderId="0" xfId="7"/>
    <xf numFmtId="0" fontId="38" fillId="0" borderId="2" xfId="7" applyFont="1" applyBorder="1"/>
    <xf numFmtId="0" fontId="38" fillId="0" borderId="19" xfId="7" applyFont="1" applyBorder="1"/>
    <xf numFmtId="0" fontId="38" fillId="0" borderId="20" xfId="7" applyFont="1" applyBorder="1"/>
    <xf numFmtId="0" fontId="38" fillId="0" borderId="18" xfId="7" applyFont="1" applyBorder="1"/>
    <xf numFmtId="0" fontId="38" fillId="9" borderId="19" xfId="7" applyFont="1" applyFill="1" applyBorder="1"/>
    <xf numFmtId="0" fontId="41" fillId="0" borderId="19" xfId="7" applyFont="1" applyBorder="1"/>
    <xf numFmtId="0" fontId="44" fillId="0" borderId="19" xfId="6" applyFont="1" applyBorder="1"/>
    <xf numFmtId="0" fontId="38" fillId="0" borderId="0" xfId="7" applyFont="1"/>
    <xf numFmtId="0" fontId="38" fillId="4" borderId="18" xfId="7" applyFont="1" applyFill="1" applyBorder="1"/>
    <xf numFmtId="0" fontId="38" fillId="0" borderId="19" xfId="0" applyFont="1" applyBorder="1"/>
    <xf numFmtId="0" fontId="41" fillId="0" borderId="19" xfId="0" applyFont="1" applyBorder="1"/>
    <xf numFmtId="0" fontId="38" fillId="0" borderId="20" xfId="0" applyFont="1" applyBorder="1"/>
    <xf numFmtId="0" fontId="38" fillId="9" borderId="19" xfId="0" applyFont="1" applyFill="1" applyBorder="1"/>
    <xf numFmtId="44" fontId="38" fillId="0" borderId="1" xfId="0" applyNumberFormat="1" applyFont="1" applyBorder="1" applyAlignment="1">
      <alignment horizontal="left" vertical="center" wrapText="1"/>
    </xf>
    <xf numFmtId="0" fontId="38" fillId="0" borderId="18" xfId="0" applyFont="1" applyBorder="1"/>
    <xf numFmtId="0" fontId="41" fillId="4" borderId="19" xfId="0" applyFont="1" applyFill="1" applyBorder="1"/>
    <xf numFmtId="0" fontId="45" fillId="0" borderId="19" xfId="0" applyFont="1" applyBorder="1"/>
    <xf numFmtId="0" fontId="38" fillId="0" borderId="0" xfId="0" applyFont="1"/>
    <xf numFmtId="0" fontId="38" fillId="0" borderId="19" xfId="0" applyFont="1" applyBorder="1" applyAlignment="1">
      <alignment wrapText="1"/>
    </xf>
    <xf numFmtId="0" fontId="39" fillId="0" borderId="0" xfId="7" applyFont="1"/>
    <xf numFmtId="0" fontId="41" fillId="0" borderId="19" xfId="4" applyFont="1" applyBorder="1"/>
    <xf numFmtId="0" fontId="39" fillId="0" borderId="19" xfId="0" applyFont="1" applyBorder="1"/>
    <xf numFmtId="0" fontId="38" fillId="0" borderId="12" xfId="0" applyFont="1" applyBorder="1"/>
    <xf numFmtId="0" fontId="47" fillId="0" borderId="19" xfId="6" applyFont="1" applyBorder="1"/>
    <xf numFmtId="0" fontId="39" fillId="9" borderId="19" xfId="0" applyFont="1" applyFill="1" applyBorder="1"/>
    <xf numFmtId="0" fontId="28" fillId="0" borderId="0" xfId="7" applyFont="1"/>
    <xf numFmtId="0" fontId="30" fillId="0" borderId="18" xfId="4" applyBorder="1"/>
    <xf numFmtId="0" fontId="30" fillId="0" borderId="19" xfId="4" applyBorder="1"/>
    <xf numFmtId="0" fontId="39" fillId="0" borderId="19" xfId="0" applyFont="1" applyBorder="1" applyAlignment="1">
      <alignment horizontal="left" vertical="center" wrapText="1"/>
    </xf>
    <xf numFmtId="0" fontId="39" fillId="0" borderId="19" xfId="4" applyFont="1" applyBorder="1"/>
    <xf numFmtId="0" fontId="30" fillId="0" borderId="20" xfId="4" applyBorder="1"/>
    <xf numFmtId="0" fontId="30" fillId="9" borderId="19" xfId="4" applyFill="1" applyBorder="1"/>
    <xf numFmtId="0" fontId="27" fillId="0" borderId="19" xfId="4" applyFont="1" applyBorder="1"/>
    <xf numFmtId="0" fontId="26" fillId="0" borderId="19" xfId="4" applyFont="1" applyBorder="1"/>
    <xf numFmtId="0" fontId="37" fillId="4" borderId="17" xfId="3" applyFill="1" applyAlignment="1">
      <alignment vertical="center"/>
    </xf>
    <xf numFmtId="0" fontId="38" fillId="5" borderId="19" xfId="0" applyFont="1" applyFill="1" applyBorder="1"/>
    <xf numFmtId="0" fontId="25" fillId="0" borderId="0" xfId="7" applyFont="1"/>
    <xf numFmtId="0" fontId="48" fillId="0" borderId="0" xfId="0" applyFont="1" applyAlignment="1">
      <alignment horizontal="justify" vertical="center"/>
    </xf>
    <xf numFmtId="0" fontId="24" fillId="0" borderId="0" xfId="0" applyFont="1"/>
    <xf numFmtId="0" fontId="24" fillId="0" borderId="0" xfId="0" applyFont="1" applyAlignment="1">
      <alignment wrapText="1"/>
    </xf>
    <xf numFmtId="0" fontId="39" fillId="0" borderId="1" xfId="0" applyFont="1" applyBorder="1" applyAlignment="1">
      <alignment horizontal="center"/>
    </xf>
    <xf numFmtId="0" fontId="39" fillId="0" borderId="1" xfId="0" applyFont="1" applyBorder="1" applyAlignment="1">
      <alignment horizontal="center" wrapText="1"/>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0" xfId="7" applyFont="1"/>
    <xf numFmtId="0" fontId="50" fillId="0" borderId="0" xfId="0" applyFont="1" applyAlignment="1">
      <alignment vertical="center"/>
    </xf>
    <xf numFmtId="0" fontId="23" fillId="0" borderId="0" xfId="0" applyFont="1" applyAlignment="1">
      <alignment horizontal="justify" vertical="center"/>
    </xf>
    <xf numFmtId="0" fontId="23" fillId="0" borderId="0" xfId="0" applyFont="1" applyAlignment="1">
      <alignment wrapText="1"/>
    </xf>
    <xf numFmtId="0" fontId="39" fillId="0" borderId="0" xfId="0" applyFont="1" applyAlignment="1">
      <alignment horizontal="justify" vertical="center"/>
    </xf>
    <xf numFmtId="0" fontId="23" fillId="0" borderId="0" xfId="0" applyFont="1"/>
    <xf numFmtId="0" fontId="48" fillId="5" borderId="0" xfId="0" applyFont="1" applyFill="1" applyAlignment="1">
      <alignment horizontal="justify" vertical="center"/>
    </xf>
    <xf numFmtId="0" fontId="44" fillId="0" borderId="19" xfId="6" applyFont="1" applyFill="1" applyBorder="1"/>
    <xf numFmtId="0" fontId="52" fillId="0" borderId="0" xfId="0" applyFont="1"/>
    <xf numFmtId="0" fontId="53" fillId="0" borderId="1" xfId="0" applyFont="1" applyBorder="1" applyAlignment="1">
      <alignment vertical="center" wrapText="1"/>
    </xf>
    <xf numFmtId="0" fontId="38" fillId="0" borderId="1" xfId="0" applyFont="1" applyBorder="1" applyAlignment="1">
      <alignment horizontal="center" vertical="center" wrapText="1"/>
    </xf>
    <xf numFmtId="0" fontId="38" fillId="0" borderId="1" xfId="0" applyFont="1" applyBorder="1" applyAlignment="1">
      <alignment vertical="center" wrapText="1"/>
    </xf>
    <xf numFmtId="0" fontId="22" fillId="0" borderId="0" xfId="0" applyFont="1" applyAlignment="1">
      <alignment horizontal="justify" vertical="center"/>
    </xf>
    <xf numFmtId="0" fontId="22" fillId="0" borderId="0" xfId="0" applyFont="1"/>
    <xf numFmtId="0" fontId="38" fillId="0" borderId="0" xfId="0" applyFont="1" applyAlignment="1">
      <alignment horizontal="justify" vertical="center"/>
    </xf>
    <xf numFmtId="0" fontId="22" fillId="0" borderId="1" xfId="0" applyFont="1" applyBorder="1"/>
    <xf numFmtId="0" fontId="38" fillId="0" borderId="1" xfId="0" applyFont="1" applyBorder="1"/>
    <xf numFmtId="9" fontId="54" fillId="0" borderId="1" xfId="0" applyNumberFormat="1" applyFont="1" applyBorder="1" applyAlignment="1">
      <alignment vertical="center"/>
    </xf>
    <xf numFmtId="0" fontId="22" fillId="2"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applyAlignment="1">
      <alignment wrapText="1"/>
    </xf>
    <xf numFmtId="44" fontId="22" fillId="0" borderId="1" xfId="0" applyNumberFormat="1" applyFont="1" applyBorder="1" applyAlignment="1">
      <alignment horizontal="left" vertical="center" wrapText="1"/>
    </xf>
    <xf numFmtId="44" fontId="22" fillId="4" borderId="1" xfId="0" applyNumberFormat="1" applyFont="1" applyFill="1" applyBorder="1" applyAlignment="1">
      <alignment vertical="center" wrapText="1"/>
    </xf>
    <xf numFmtId="44" fontId="22" fillId="4" borderId="1" xfId="0" applyNumberFormat="1" applyFont="1" applyFill="1" applyBorder="1" applyAlignment="1">
      <alignment vertical="center"/>
    </xf>
    <xf numFmtId="0" fontId="22" fillId="0" borderId="1" xfId="0" applyFont="1" applyBorder="1" applyAlignment="1">
      <alignment horizontal="left" vertical="center" wrapText="1"/>
    </xf>
    <xf numFmtId="0" fontId="49" fillId="0" borderId="19" xfId="4" applyFont="1" applyBorder="1" applyAlignment="1">
      <alignment wrapText="1"/>
    </xf>
    <xf numFmtId="0" fontId="21" fillId="0" borderId="0" xfId="0" applyFont="1" applyAlignment="1">
      <alignment horizontal="justify" vertical="center"/>
    </xf>
    <xf numFmtId="44" fontId="22" fillId="0" borderId="1" xfId="0" applyNumberFormat="1" applyFont="1" applyBorder="1"/>
    <xf numFmtId="44" fontId="22" fillId="0" borderId="1" xfId="5" applyNumberFormat="1" applyFont="1" applyBorder="1"/>
    <xf numFmtId="9" fontId="22" fillId="0" borderId="1" xfId="0" applyNumberFormat="1" applyFont="1" applyBorder="1" applyAlignment="1">
      <alignment horizontal="center"/>
    </xf>
    <xf numFmtId="0" fontId="22" fillId="0" borderId="1" xfId="0" applyFont="1" applyBorder="1" applyAlignment="1">
      <alignment horizontal="left" vertical="center"/>
    </xf>
    <xf numFmtId="0" fontId="21" fillId="0" borderId="0" xfId="0" applyFont="1"/>
    <xf numFmtId="0" fontId="21" fillId="2" borderId="1" xfId="0" applyFont="1" applyFill="1" applyBorder="1" applyAlignment="1">
      <alignment horizontal="center" vertical="center"/>
    </xf>
    <xf numFmtId="0" fontId="21" fillId="0" borderId="1" xfId="0" applyFont="1" applyBorder="1" applyAlignment="1">
      <alignment vertical="center"/>
    </xf>
    <xf numFmtId="0" fontId="21" fillId="0" borderId="1" xfId="0" applyFont="1" applyBorder="1"/>
    <xf numFmtId="0" fontId="21" fillId="0" borderId="1" xfId="0" quotePrefix="1" applyFont="1" applyBorder="1" applyAlignment="1">
      <alignment horizontal="center" vertical="center"/>
    </xf>
    <xf numFmtId="164" fontId="21" fillId="0" borderId="1" xfId="0" applyNumberFormat="1" applyFont="1" applyBorder="1" applyAlignment="1">
      <alignment vertical="center"/>
    </xf>
    <xf numFmtId="44" fontId="21" fillId="0" borderId="1" xfId="0" applyNumberFormat="1" applyFont="1" applyBorder="1" applyAlignment="1">
      <alignment horizontal="center" vertical="center"/>
    </xf>
    <xf numFmtId="0" fontId="21" fillId="0" borderId="1" xfId="0" applyFont="1" applyBorder="1" applyAlignment="1">
      <alignment vertical="center" wrapText="1"/>
    </xf>
    <xf numFmtId="9" fontId="21" fillId="0" borderId="1" xfId="0" applyNumberFormat="1"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left" vertical="center" wrapText="1"/>
    </xf>
    <xf numFmtId="164" fontId="21" fillId="0" borderId="1" xfId="0" applyNumberFormat="1" applyFont="1" applyBorder="1" applyAlignment="1">
      <alignment horizontal="left" vertical="center" wrapText="1"/>
    </xf>
    <xf numFmtId="44" fontId="21" fillId="0" borderId="1" xfId="0" applyNumberFormat="1"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164" fontId="21" fillId="0" borderId="1" xfId="0" quotePrefix="1" applyNumberFormat="1" applyFont="1" applyBorder="1" applyAlignment="1">
      <alignment horizontal="left" vertical="center" wrapText="1"/>
    </xf>
    <xf numFmtId="0" fontId="21" fillId="4" borderId="1" xfId="0" applyFont="1" applyFill="1" applyBorder="1" applyAlignment="1">
      <alignment horizontal="left" vertical="center" wrapText="1"/>
    </xf>
    <xf numFmtId="0" fontId="21" fillId="0" borderId="0" xfId="0" applyFont="1" applyAlignment="1">
      <alignment vertical="center"/>
    </xf>
    <xf numFmtId="0" fontId="21" fillId="4" borderId="1" xfId="0" applyFont="1" applyFill="1" applyBorder="1" applyAlignment="1">
      <alignment horizontal="center" vertical="center"/>
    </xf>
    <xf numFmtId="0" fontId="21" fillId="0" borderId="1" xfId="0" quotePrefix="1" applyFont="1" applyBorder="1" applyAlignment="1">
      <alignment horizontal="center" vertical="center" wrapText="1"/>
    </xf>
    <xf numFmtId="2" fontId="21" fillId="0" borderId="1" xfId="0" applyNumberFormat="1" applyFont="1" applyBorder="1" applyAlignment="1">
      <alignment vertical="center"/>
    </xf>
    <xf numFmtId="2" fontId="21" fillId="0" borderId="1" xfId="0" applyNumberFormat="1" applyFont="1" applyBorder="1" applyAlignment="1">
      <alignment horizontal="center" vertical="center" wrapText="1"/>
    </xf>
    <xf numFmtId="0" fontId="21" fillId="0" borderId="1" xfId="0" applyFont="1" applyBorder="1" applyAlignment="1">
      <alignment horizontal="center"/>
    </xf>
    <xf numFmtId="0" fontId="21" fillId="0" borderId="1" xfId="0" applyFont="1" applyBorder="1" applyAlignment="1">
      <alignment horizontal="right"/>
    </xf>
    <xf numFmtId="0" fontId="21" fillId="0" borderId="0" xfId="0" applyFont="1" applyAlignment="1">
      <alignment wrapText="1"/>
    </xf>
    <xf numFmtId="0" fontId="21" fillId="0" borderId="1" xfId="0" quotePrefix="1" applyFont="1" applyBorder="1" applyAlignment="1">
      <alignment vertical="center"/>
    </xf>
    <xf numFmtId="0" fontId="21" fillId="0" borderId="18" xfId="0" applyFont="1" applyBorder="1"/>
    <xf numFmtId="0" fontId="21" fillId="0" borderId="19" xfId="0" applyFont="1" applyBorder="1"/>
    <xf numFmtId="0" fontId="21" fillId="0" borderId="20" xfId="0" applyFont="1" applyBorder="1"/>
    <xf numFmtId="0" fontId="21" fillId="0" borderId="21" xfId="0" applyFont="1" applyBorder="1"/>
    <xf numFmtId="0" fontId="21" fillId="0" borderId="0" xfId="0" quotePrefix="1" applyFont="1"/>
    <xf numFmtId="44" fontId="21" fillId="5" borderId="1" xfId="0" applyNumberFormat="1" applyFont="1" applyFill="1" applyBorder="1" applyAlignment="1">
      <alignment horizontal="left" vertical="center" wrapText="1"/>
    </xf>
    <xf numFmtId="0" fontId="21" fillId="4" borderId="0" xfId="0" applyFont="1" applyFill="1"/>
    <xf numFmtId="0" fontId="21" fillId="0" borderId="1" xfId="0" quotePrefix="1" applyFont="1" applyBorder="1"/>
    <xf numFmtId="2" fontId="21" fillId="4" borderId="1" xfId="0" applyNumberFormat="1" applyFont="1" applyFill="1" applyBorder="1" applyAlignment="1">
      <alignment horizontal="center" vertical="center" wrapText="1"/>
    </xf>
    <xf numFmtId="2" fontId="21" fillId="0" borderId="1" xfId="0" applyNumberFormat="1" applyFont="1" applyBorder="1" applyAlignment="1">
      <alignment horizontal="center" vertical="center"/>
    </xf>
    <xf numFmtId="0" fontId="38" fillId="0" borderId="1" xfId="0" applyFont="1" applyBorder="1" applyAlignment="1">
      <alignment vertical="center"/>
    </xf>
    <xf numFmtId="0" fontId="21" fillId="0" borderId="0" xfId="0" applyFont="1" applyAlignment="1">
      <alignment horizontal="center"/>
    </xf>
    <xf numFmtId="0" fontId="21" fillId="0" borderId="6" xfId="0" applyFont="1" applyBorder="1"/>
    <xf numFmtId="0" fontId="21" fillId="0" borderId="7" xfId="0" applyFont="1" applyBorder="1"/>
    <xf numFmtId="10" fontId="21" fillId="0" borderId="0" xfId="1" applyNumberFormat="1" applyFont="1"/>
    <xf numFmtId="44" fontId="21" fillId="0" borderId="1" xfId="0" applyNumberFormat="1" applyFont="1" applyBorder="1" applyAlignment="1">
      <alignment horizontal="left" vertical="center" wrapText="1"/>
    </xf>
    <xf numFmtId="9" fontId="21" fillId="0" borderId="1" xfId="0" applyNumberFormat="1" applyFont="1" applyBorder="1" applyAlignment="1">
      <alignment horizontal="center" vertical="center" wrapText="1"/>
    </xf>
    <xf numFmtId="44" fontId="21" fillId="0" borderId="1" xfId="0" quotePrefix="1" applyNumberFormat="1" applyFont="1" applyBorder="1" applyAlignment="1">
      <alignment horizontal="left" vertical="center" wrapText="1"/>
    </xf>
    <xf numFmtId="0" fontId="46" fillId="0" borderId="1" xfId="6" applyFont="1" applyBorder="1" applyAlignment="1">
      <alignment vertical="center" wrapText="1"/>
    </xf>
    <xf numFmtId="0" fontId="21" fillId="4" borderId="1" xfId="0" applyFont="1" applyFill="1" applyBorder="1" applyAlignment="1">
      <alignment vertical="center" wrapText="1"/>
    </xf>
    <xf numFmtId="0" fontId="21" fillId="4" borderId="1" xfId="0" applyFont="1" applyFill="1" applyBorder="1"/>
    <xf numFmtId="0" fontId="21" fillId="4" borderId="1" xfId="0" applyFont="1" applyFill="1" applyBorder="1" applyAlignment="1">
      <alignment vertical="center"/>
    </xf>
    <xf numFmtId="2" fontId="21" fillId="4" borderId="1" xfId="0" applyNumberFormat="1" applyFont="1" applyFill="1" applyBorder="1" applyAlignment="1">
      <alignment horizontal="center" vertical="center"/>
    </xf>
    <xf numFmtId="0" fontId="46" fillId="0" borderId="1" xfId="6" applyFont="1" applyBorder="1" applyAlignment="1">
      <alignment horizontal="center" vertical="center" wrapText="1"/>
    </xf>
    <xf numFmtId="2" fontId="21" fillId="4" borderId="1" xfId="0" quotePrefix="1" applyNumberFormat="1" applyFont="1" applyFill="1" applyBorder="1" applyAlignment="1">
      <alignment horizontal="center" vertical="center"/>
    </xf>
    <xf numFmtId="0" fontId="21" fillId="0" borderId="1" xfId="0" quotePrefix="1" applyFont="1" applyBorder="1" applyAlignment="1">
      <alignment horizontal="left" vertical="center" wrapText="1"/>
    </xf>
    <xf numFmtId="0" fontId="39" fillId="0" borderId="1" xfId="0" applyFont="1" applyBorder="1"/>
    <xf numFmtId="10" fontId="21" fillId="0" borderId="1" xfId="1" applyNumberFormat="1" applyFont="1" applyBorder="1" applyAlignment="1">
      <alignment horizontal="center"/>
    </xf>
    <xf numFmtId="0" fontId="46" fillId="0" borderId="0" xfId="6" applyFont="1" applyAlignment="1">
      <alignment horizontal="center"/>
    </xf>
    <xf numFmtId="0" fontId="20" fillId="0" borderId="1"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wrapText="1"/>
    </xf>
    <xf numFmtId="0" fontId="19" fillId="4" borderId="1" xfId="0" applyFont="1" applyFill="1" applyBorder="1"/>
    <xf numFmtId="0" fontId="19" fillId="4" borderId="1" xfId="0" applyFont="1" applyFill="1" applyBorder="1" applyAlignment="1">
      <alignment vertical="center" wrapText="1"/>
    </xf>
    <xf numFmtId="0" fontId="21" fillId="4" borderId="0" xfId="0" applyFont="1" applyFill="1" applyAlignment="1">
      <alignment wrapText="1"/>
    </xf>
    <xf numFmtId="0" fontId="19" fillId="0" borderId="1" xfId="0" applyFont="1" applyBorder="1" applyAlignment="1">
      <alignment wrapText="1"/>
    </xf>
    <xf numFmtId="0" fontId="19" fillId="4" borderId="1" xfId="0" applyFont="1" applyFill="1" applyBorder="1" applyAlignment="1">
      <alignment wrapText="1"/>
    </xf>
    <xf numFmtId="0" fontId="21" fillId="4" borderId="1" xfId="0" applyFont="1" applyFill="1" applyBorder="1" applyAlignment="1">
      <alignment wrapText="1"/>
    </xf>
    <xf numFmtId="0" fontId="19" fillId="4" borderId="1" xfId="0" applyFont="1" applyFill="1" applyBorder="1" applyAlignment="1">
      <alignment vertical="center"/>
    </xf>
    <xf numFmtId="0" fontId="19" fillId="0" borderId="1" xfId="0" applyFont="1" applyBorder="1" applyAlignment="1">
      <alignment vertical="center" wrapText="1"/>
    </xf>
    <xf numFmtId="0" fontId="18" fillId="4" borderId="1" xfId="0" applyFont="1" applyFill="1" applyBorder="1" applyAlignment="1">
      <alignment vertical="center"/>
    </xf>
    <xf numFmtId="0" fontId="18" fillId="0" borderId="1" xfId="0" quotePrefix="1" applyFont="1" applyBorder="1" applyAlignment="1">
      <alignment horizontal="center" vertical="center" wrapText="1"/>
    </xf>
    <xf numFmtId="0" fontId="21" fillId="10" borderId="1" xfId="0" applyFont="1" applyFill="1" applyBorder="1" applyAlignment="1">
      <alignment vertical="center"/>
    </xf>
    <xf numFmtId="165" fontId="21" fillId="0" borderId="0" xfId="0" applyNumberFormat="1" applyFont="1"/>
    <xf numFmtId="166" fontId="21" fillId="0" borderId="0" xfId="0" applyNumberFormat="1" applyFont="1"/>
    <xf numFmtId="44" fontId="21" fillId="0" borderId="1" xfId="0" applyNumberFormat="1" applyFont="1" applyBorder="1" applyAlignment="1">
      <alignment vertical="center"/>
    </xf>
    <xf numFmtId="0" fontId="17" fillId="0" borderId="1" xfId="0" applyFont="1" applyBorder="1" applyAlignment="1">
      <alignment vertical="center"/>
    </xf>
    <xf numFmtId="0" fontId="57" fillId="0" borderId="1" xfId="0" applyFont="1" applyBorder="1" applyAlignment="1">
      <alignment horizontal="left" vertical="center" indent="3"/>
    </xf>
    <xf numFmtId="10" fontId="21" fillId="11" borderId="1" xfId="1" applyNumberFormat="1" applyFont="1" applyFill="1" applyBorder="1" applyAlignment="1">
      <alignment horizontal="center"/>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42" fillId="0" borderId="0" xfId="0" applyFont="1"/>
    <xf numFmtId="0" fontId="14" fillId="4" borderId="1" xfId="0" applyFont="1" applyFill="1" applyBorder="1" applyAlignment="1">
      <alignment vertical="center" wrapText="1"/>
    </xf>
    <xf numFmtId="0" fontId="45" fillId="0" borderId="0" xfId="7" applyFont="1" applyAlignment="1">
      <alignment wrapText="1"/>
    </xf>
    <xf numFmtId="0" fontId="38" fillId="4" borderId="0" xfId="7" applyFont="1" applyFill="1"/>
    <xf numFmtId="0" fontId="58" fillId="0" borderId="0" xfId="0" applyFont="1"/>
    <xf numFmtId="0" fontId="41" fillId="0" borderId="0" xfId="7" applyFont="1"/>
    <xf numFmtId="0" fontId="38" fillId="9" borderId="19" xfId="4" applyFont="1" applyFill="1" applyBorder="1"/>
    <xf numFmtId="0" fontId="41" fillId="0" borderId="19" xfId="4" applyFont="1" applyBorder="1" applyAlignment="1">
      <alignment wrapText="1"/>
    </xf>
    <xf numFmtId="0" fontId="38" fillId="0" borderId="20" xfId="4" applyFont="1" applyBorder="1"/>
    <xf numFmtId="0" fontId="14" fillId="0" borderId="19" xfId="0" applyFont="1" applyBorder="1"/>
    <xf numFmtId="0" fontId="38" fillId="0" borderId="18" xfId="4" applyFont="1" applyBorder="1"/>
    <xf numFmtId="0" fontId="41" fillId="9" borderId="19" xfId="4" applyFont="1" applyFill="1" applyBorder="1"/>
    <xf numFmtId="0" fontId="38" fillId="0" borderId="19" xfId="4" applyFont="1" applyBorder="1" applyAlignment="1">
      <alignment horizontal="left" wrapText="1"/>
    </xf>
    <xf numFmtId="0" fontId="58" fillId="0" borderId="19" xfId="0" applyFont="1" applyBorder="1"/>
    <xf numFmtId="0" fontId="41" fillId="4" borderId="19" xfId="4" applyFont="1" applyFill="1" applyBorder="1"/>
    <xf numFmtId="0" fontId="38" fillId="4" borderId="20" xfId="4" applyFont="1" applyFill="1" applyBorder="1"/>
    <xf numFmtId="0" fontId="47" fillId="4" borderId="2" xfId="6" applyFont="1" applyFill="1" applyBorder="1"/>
    <xf numFmtId="0" fontId="41" fillId="8" borderId="19" xfId="0" applyFont="1" applyFill="1" applyBorder="1"/>
    <xf numFmtId="44" fontId="22" fillId="0" borderId="1" xfId="5" applyNumberFormat="1" applyFont="1" applyFill="1" applyBorder="1"/>
    <xf numFmtId="44" fontId="22" fillId="0" borderId="1" xfId="0" applyNumberFormat="1" applyFont="1" applyBorder="1" applyAlignment="1">
      <alignment vertical="center" wrapText="1"/>
    </xf>
    <xf numFmtId="44" fontId="22" fillId="0" borderId="1" xfId="0" applyNumberFormat="1" applyFont="1" applyBorder="1" applyAlignment="1">
      <alignment vertical="center"/>
    </xf>
    <xf numFmtId="0" fontId="13" fillId="0" borderId="0" xfId="0" applyFont="1" applyAlignment="1">
      <alignment horizontal="justify" vertical="center"/>
    </xf>
    <xf numFmtId="0" fontId="13" fillId="0" borderId="1" xfId="0" applyFont="1" applyBorder="1" applyAlignment="1">
      <alignment vertical="center"/>
    </xf>
    <xf numFmtId="0" fontId="12" fillId="0" borderId="0" xfId="0" applyFont="1" applyAlignment="1">
      <alignment horizontal="justify" vertical="center"/>
    </xf>
    <xf numFmtId="2" fontId="9" fillId="0" borderId="1" xfId="0" applyNumberFormat="1" applyFont="1" applyBorder="1" applyAlignment="1">
      <alignment horizontal="center" vertical="center" wrapText="1"/>
    </xf>
    <xf numFmtId="10" fontId="21" fillId="12" borderId="1" xfId="1" applyNumberFormat="1" applyFont="1" applyFill="1" applyBorder="1" applyAlignment="1">
      <alignment horizontal="center"/>
    </xf>
    <xf numFmtId="2" fontId="21" fillId="0" borderId="1" xfId="0" applyNumberFormat="1" applyFont="1" applyBorder="1"/>
    <xf numFmtId="2" fontId="21" fillId="0" borderId="1" xfId="0" quotePrefix="1" applyNumberFormat="1" applyFont="1" applyBorder="1" applyAlignment="1">
      <alignment horizontal="center" vertical="center"/>
    </xf>
    <xf numFmtId="2" fontId="21" fillId="0" borderId="1" xfId="0" quotePrefix="1" applyNumberFormat="1" applyFont="1" applyBorder="1" applyAlignment="1">
      <alignment horizontal="center" vertical="center" wrapText="1"/>
    </xf>
    <xf numFmtId="44" fontId="21" fillId="0" borderId="1" xfId="5" applyNumberFormat="1" applyFont="1" applyFill="1" applyBorder="1" applyAlignment="1">
      <alignment vertical="center"/>
    </xf>
    <xf numFmtId="44" fontId="21" fillId="0" borderId="1" xfId="5" applyNumberFormat="1" applyFont="1" applyBorder="1" applyAlignment="1">
      <alignment vertical="center"/>
    </xf>
    <xf numFmtId="44" fontId="21" fillId="4" borderId="1" xfId="0" applyNumberFormat="1" applyFont="1" applyFill="1" applyBorder="1" applyAlignment="1">
      <alignment vertical="center"/>
    </xf>
    <xf numFmtId="44" fontId="21" fillId="4" borderId="1" xfId="0" applyNumberFormat="1" applyFont="1" applyFill="1" applyBorder="1" applyAlignment="1">
      <alignment horizontal="left" vertical="center"/>
    </xf>
    <xf numFmtId="44" fontId="21" fillId="4" borderId="1" xfId="0" applyNumberFormat="1" applyFont="1" applyFill="1" applyBorder="1" applyAlignment="1">
      <alignment horizontal="left" vertical="center" wrapText="1"/>
    </xf>
    <xf numFmtId="0" fontId="8" fillId="0" borderId="1" xfId="0" quotePrefix="1" applyFont="1" applyBorder="1" applyAlignment="1">
      <alignment vertical="center" wrapText="1"/>
    </xf>
    <xf numFmtId="0" fontId="11" fillId="4" borderId="1" xfId="0" quotePrefix="1" applyFont="1" applyFill="1" applyBorder="1" applyAlignment="1">
      <alignment vertical="center"/>
    </xf>
    <xf numFmtId="0" fontId="10" fillId="4" borderId="1" xfId="0" quotePrefix="1" applyFont="1" applyFill="1" applyBorder="1" applyAlignment="1">
      <alignment vertical="center"/>
    </xf>
    <xf numFmtId="0" fontId="7" fillId="0" borderId="1" xfId="0" quotePrefix="1" applyFont="1" applyBorder="1" applyAlignment="1">
      <alignment vertical="center" wrapText="1"/>
    </xf>
    <xf numFmtId="0" fontId="7" fillId="0" borderId="1" xfId="0" applyFont="1" applyBorder="1" applyAlignment="1">
      <alignment vertical="center" wrapText="1"/>
    </xf>
    <xf numFmtId="0" fontId="21" fillId="2" borderId="5" xfId="0" applyFont="1" applyFill="1" applyBorder="1" applyAlignment="1">
      <alignment horizontal="center" vertical="center"/>
    </xf>
    <xf numFmtId="0" fontId="21" fillId="2" borderId="0" xfId="0" applyFont="1" applyFill="1" applyAlignment="1">
      <alignment horizontal="center" vertical="center"/>
    </xf>
    <xf numFmtId="4" fontId="21" fillId="0" borderId="1" xfId="5" applyNumberFormat="1" applyFont="1" applyBorder="1"/>
    <xf numFmtId="4" fontId="21" fillId="0" borderId="1" xfId="5" applyNumberFormat="1" applyFont="1" applyFill="1" applyBorder="1" applyAlignment="1">
      <alignment horizontal="center"/>
    </xf>
    <xf numFmtId="4" fontId="21" fillId="0" borderId="1" xfId="5" applyNumberFormat="1" applyFont="1" applyBorder="1" applyAlignment="1">
      <alignment horizontal="center"/>
    </xf>
    <xf numFmtId="4" fontId="38" fillId="0" borderId="1" xfId="5" applyNumberFormat="1" applyFont="1" applyBorder="1"/>
    <xf numFmtId="4" fontId="21" fillId="0" borderId="1" xfId="0" applyNumberFormat="1" applyFont="1" applyBorder="1"/>
    <xf numFmtId="4" fontId="21" fillId="0" borderId="1" xfId="0" applyNumberFormat="1" applyFont="1" applyBorder="1" applyAlignment="1">
      <alignment horizontal="center"/>
    </xf>
    <xf numFmtId="4" fontId="21" fillId="4" borderId="1" xfId="0" applyNumberFormat="1" applyFont="1" applyFill="1" applyBorder="1" applyAlignment="1">
      <alignment horizontal="center" vertical="center"/>
    </xf>
    <xf numFmtId="4" fontId="21" fillId="0" borderId="1" xfId="0" applyNumberFormat="1" applyFont="1" applyBorder="1" applyAlignment="1">
      <alignment horizontal="center" vertical="center"/>
    </xf>
    <xf numFmtId="4" fontId="21" fillId="0" borderId="1" xfId="5" applyNumberFormat="1" applyFont="1" applyBorder="1" applyAlignment="1">
      <alignment horizontal="center" vertical="center"/>
    </xf>
    <xf numFmtId="4" fontId="21" fillId="0" borderId="1" xfId="5" applyNumberFormat="1" applyFont="1" applyFill="1" applyBorder="1" applyAlignment="1">
      <alignment horizontal="center" vertical="center"/>
    </xf>
    <xf numFmtId="4" fontId="34" fillId="0" borderId="1" xfId="0" applyNumberFormat="1" applyFont="1" applyBorder="1" applyAlignment="1">
      <alignment horizontal="center" vertical="center" wrapText="1"/>
    </xf>
    <xf numFmtId="4" fontId="21" fillId="0" borderId="1" xfId="5" quotePrefix="1" applyNumberFormat="1" applyFont="1" applyBorder="1" applyAlignment="1">
      <alignment horizontal="center" vertical="center"/>
    </xf>
    <xf numFmtId="4" fontId="21" fillId="0" borderId="1" xfId="5" quotePrefix="1" applyNumberFormat="1" applyFont="1" applyFill="1" applyBorder="1" applyAlignment="1">
      <alignment horizontal="center" vertical="center"/>
    </xf>
    <xf numFmtId="4" fontId="21"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43" fillId="0" borderId="19" xfId="6" applyBorder="1"/>
    <xf numFmtId="0" fontId="3" fillId="2"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xf>
    <xf numFmtId="0" fontId="3" fillId="13" borderId="1" xfId="0" applyFont="1" applyFill="1" applyBorder="1" applyAlignment="1">
      <alignment horizontal="center" vertical="center" wrapText="1"/>
    </xf>
    <xf numFmtId="0" fontId="49" fillId="0" borderId="1" xfId="0" applyFont="1" applyBorder="1" applyAlignment="1">
      <alignment wrapText="1"/>
    </xf>
    <xf numFmtId="4" fontId="21" fillId="0" borderId="1" xfId="0" applyNumberFormat="1" applyFont="1" applyBorder="1" applyAlignment="1">
      <alignment vertical="center"/>
    </xf>
    <xf numFmtId="0" fontId="3" fillId="0" borderId="1" xfId="0" applyFont="1" applyBorder="1" applyAlignment="1">
      <alignment horizontal="left" vertical="center" wrapText="1"/>
    </xf>
    <xf numFmtId="0" fontId="2" fillId="0" borderId="18" xfId="4" applyFont="1" applyBorder="1"/>
    <xf numFmtId="0" fontId="2" fillId="9" borderId="19" xfId="4" applyFont="1" applyFill="1" applyBorder="1"/>
    <xf numFmtId="0" fontId="39" fillId="14" borderId="19" xfId="4" applyFont="1" applyFill="1" applyBorder="1" applyAlignment="1">
      <alignment wrapText="1"/>
    </xf>
    <xf numFmtId="0" fontId="30" fillId="14" borderId="19" xfId="4" applyFill="1" applyBorder="1"/>
    <xf numFmtId="0" fontId="39" fillId="14" borderId="19" xfId="4" applyFont="1" applyFill="1" applyBorder="1"/>
    <xf numFmtId="0" fontId="27" fillId="14" borderId="19" xfId="4" applyFont="1" applyFill="1" applyBorder="1"/>
    <xf numFmtId="0" fontId="49" fillId="14" borderId="19" xfId="4" applyFont="1" applyFill="1" applyBorder="1" applyAlignment="1">
      <alignment vertical="center" wrapText="1"/>
    </xf>
    <xf numFmtId="0" fontId="30" fillId="14" borderId="20" xfId="4" applyFill="1" applyBorder="1"/>
    <xf numFmtId="2" fontId="21" fillId="14" borderId="1" xfId="0" applyNumberFormat="1" applyFont="1" applyFill="1" applyBorder="1" applyAlignment="1">
      <alignment horizontal="center" vertical="center"/>
    </xf>
    <xf numFmtId="0" fontId="59" fillId="0" borderId="1" xfId="0" applyFont="1" applyBorder="1" applyAlignment="1">
      <alignment horizontal="center" vertical="center"/>
    </xf>
    <xf numFmtId="0" fontId="59" fillId="4" borderId="1" xfId="0" applyFont="1" applyFill="1" applyBorder="1" applyAlignment="1">
      <alignment horizontal="left" vertical="center" wrapText="1"/>
    </xf>
    <xf numFmtId="0" fontId="56" fillId="0" borderId="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0" xfId="0" applyFont="1" applyAlignment="1">
      <alignment horizontal="center" vertical="center" shrinkToFit="1"/>
    </xf>
    <xf numFmtId="0" fontId="56" fillId="0" borderId="13" xfId="0" applyFont="1" applyBorder="1" applyAlignment="1">
      <alignment horizontal="center" vertical="center" shrinkToFit="1"/>
    </xf>
    <xf numFmtId="0" fontId="56" fillId="0" borderId="14" xfId="0" applyFont="1" applyBorder="1" applyAlignment="1">
      <alignment horizontal="center" vertical="center" shrinkToFit="1"/>
    </xf>
    <xf numFmtId="0" fontId="56" fillId="0" borderId="15" xfId="0" applyFont="1" applyBorder="1" applyAlignment="1">
      <alignment horizontal="center" vertical="center" shrinkToFit="1"/>
    </xf>
    <xf numFmtId="0" fontId="56" fillId="0" borderId="16" xfId="0" applyFont="1" applyBorder="1" applyAlignment="1">
      <alignment horizontal="center" vertical="center" shrinkToFit="1"/>
    </xf>
    <xf numFmtId="0" fontId="39" fillId="0" borderId="0" xfId="0" applyFont="1"/>
    <xf numFmtId="0" fontId="21" fillId="0" borderId="0" xfId="0" applyFont="1"/>
    <xf numFmtId="0" fontId="55" fillId="5" borderId="9" xfId="0" applyFont="1" applyFill="1" applyBorder="1" applyAlignment="1">
      <alignment horizontal="center" wrapText="1" shrinkToFit="1"/>
    </xf>
    <xf numFmtId="0" fontId="55" fillId="5" borderId="10" xfId="0" applyFont="1" applyFill="1" applyBorder="1" applyAlignment="1">
      <alignment horizontal="center" wrapText="1" shrinkToFit="1"/>
    </xf>
    <xf numFmtId="0" fontId="55" fillId="5" borderId="11" xfId="0" applyFont="1" applyFill="1" applyBorder="1" applyAlignment="1">
      <alignment horizontal="center" wrapText="1" shrinkToFit="1"/>
    </xf>
    <xf numFmtId="0" fontId="55" fillId="5" borderId="14" xfId="0" applyFont="1" applyFill="1" applyBorder="1" applyAlignment="1">
      <alignment horizontal="center" wrapText="1" shrinkToFit="1"/>
    </xf>
    <xf numFmtId="0" fontId="55" fillId="5" borderId="15" xfId="0" applyFont="1" applyFill="1" applyBorder="1" applyAlignment="1">
      <alignment horizontal="center" wrapText="1" shrinkToFit="1"/>
    </xf>
    <xf numFmtId="0" fontId="55" fillId="5" borderId="16" xfId="0" applyFont="1" applyFill="1" applyBorder="1" applyAlignment="1">
      <alignment horizontal="center" wrapText="1" shrinkToFit="1"/>
    </xf>
    <xf numFmtId="44" fontId="21" fillId="3" borderId="1" xfId="0" applyNumberFormat="1" applyFont="1" applyFill="1" applyBorder="1" applyAlignment="1">
      <alignment horizontal="center" vertical="center" wrapText="1" shrinkToFit="1"/>
    </xf>
    <xf numFmtId="44" fontId="21" fillId="3" borderId="4" xfId="0" applyNumberFormat="1" applyFont="1" applyFill="1" applyBorder="1" applyAlignment="1">
      <alignment horizontal="center" vertical="center" wrapText="1" shrinkToFit="1"/>
    </xf>
    <xf numFmtId="0" fontId="21" fillId="3" borderId="1"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shrinkToFit="1"/>
    </xf>
    <xf numFmtId="0" fontId="21" fillId="3" borderId="4" xfId="0" applyFont="1" applyFill="1" applyBorder="1" applyAlignment="1">
      <alignment horizontal="center" vertical="center" wrapText="1" shrinkToFit="1"/>
    </xf>
    <xf numFmtId="0" fontId="21" fillId="3" borderId="3" xfId="0" applyFont="1" applyFill="1" applyBorder="1" applyAlignment="1">
      <alignment horizontal="center" vertical="center" wrapText="1"/>
    </xf>
    <xf numFmtId="0" fontId="21" fillId="3" borderId="1" xfId="0" applyFont="1" applyFill="1" applyBorder="1" applyAlignment="1">
      <alignment vertical="center" wrapText="1" shrinkToFit="1"/>
    </xf>
    <xf numFmtId="0" fontId="21" fillId="3" borderId="4" xfId="0" applyFont="1" applyFill="1" applyBorder="1" applyAlignment="1">
      <alignment vertical="center" wrapText="1" shrinkToFit="1"/>
    </xf>
    <xf numFmtId="0" fontId="5" fillId="3" borderId="1" xfId="0" applyFont="1" applyFill="1" applyBorder="1" applyAlignment="1">
      <alignment horizontal="center" vertical="center" wrapText="1" shrinkToFit="1"/>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center" vertical="center"/>
    </xf>
    <xf numFmtId="44" fontId="0" fillId="3" borderId="1" xfId="0" applyNumberFormat="1"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0" fillId="3"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5"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1" fillId="2" borderId="1" xfId="0" applyFont="1" applyFill="1" applyBorder="1" applyAlignment="1">
      <alignment horizontal="center"/>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44" fontId="22" fillId="3" borderId="1" xfId="0" applyNumberFormat="1" applyFont="1" applyFill="1" applyBorder="1" applyAlignment="1">
      <alignment horizontal="center" vertical="center" wrapText="1" shrinkToFit="1"/>
    </xf>
    <xf numFmtId="0" fontId="22" fillId="2"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shrinkToFit="1"/>
    </xf>
    <xf numFmtId="0" fontId="22" fillId="3" borderId="3" xfId="0" applyFont="1" applyFill="1" applyBorder="1" applyAlignment="1">
      <alignment horizontal="center" vertical="center" wrapText="1"/>
    </xf>
    <xf numFmtId="0" fontId="22" fillId="3" borderId="1" xfId="0" applyFont="1" applyFill="1" applyBorder="1" applyAlignment="1">
      <alignment vertical="center" wrapText="1" shrinkToFit="1"/>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Alignment="1">
      <alignment horizontal="center" vertical="center"/>
    </xf>
    <xf numFmtId="44" fontId="5" fillId="3" borderId="4" xfId="0" applyNumberFormat="1" applyFont="1" applyFill="1" applyBorder="1" applyAlignment="1">
      <alignment horizontal="center" vertical="center" wrapText="1" shrinkToFit="1"/>
    </xf>
    <xf numFmtId="44" fontId="21" fillId="3" borderId="5" xfId="0" applyNumberFormat="1" applyFont="1" applyFill="1" applyBorder="1" applyAlignment="1">
      <alignment horizontal="center" vertical="center" wrapText="1" shrinkToFit="1"/>
    </xf>
    <xf numFmtId="0" fontId="21" fillId="2" borderId="3" xfId="0" applyFont="1" applyFill="1" applyBorder="1" applyAlignment="1">
      <alignment horizontal="center" vertical="center"/>
    </xf>
    <xf numFmtId="0" fontId="21" fillId="2" borderId="0" xfId="0" applyFont="1" applyFill="1" applyAlignment="1">
      <alignment horizontal="center" vertical="center"/>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cellXfs>
  <cellStyles count="8">
    <cellStyle name="Entrée" xfId="3" builtinId="20"/>
    <cellStyle name="Insatisfaisant" xfId="2" builtinId="27"/>
    <cellStyle name="Lien hypertexte" xfId="6" builtinId="8"/>
    <cellStyle name="Milliers" xfId="5" builtinId="3"/>
    <cellStyle name="Normal" xfId="0" builtinId="0"/>
    <cellStyle name="Normal 2" xfId="4" xr:uid="{92E410BB-09AC-4C15-8313-3CC6BF6A9209}"/>
    <cellStyle name="Normal 3" xfId="7" xr:uid="{B3D6AB52-5492-49FC-9003-FE87E1429923}"/>
    <cellStyle name="Pourcentage" xfId="1" builtinId="5"/>
  </cellStyles>
  <dxfs count="15">
    <dxf>
      <font>
        <color rgb="FFFF0000"/>
      </font>
    </dxf>
    <dxf>
      <font>
        <color rgb="FF00B050"/>
      </font>
    </dxf>
    <dxf>
      <font>
        <color auto="1"/>
      </font>
    </dxf>
    <dxf>
      <font>
        <color auto="1"/>
      </font>
    </dxf>
    <dxf>
      <font>
        <color auto="1"/>
      </font>
    </dxf>
    <dxf>
      <font>
        <color rgb="FFFF0000"/>
      </font>
    </dxf>
    <dxf>
      <font>
        <color rgb="FF00B050"/>
      </font>
    </dxf>
    <dxf>
      <font>
        <color auto="1"/>
      </font>
    </dxf>
    <dxf>
      <font>
        <color auto="1"/>
      </font>
    </dxf>
    <dxf>
      <font>
        <color auto="1"/>
      </font>
    </dxf>
    <dxf>
      <font>
        <color rgb="FFFF0000"/>
      </font>
    </dxf>
    <dxf>
      <font>
        <color rgb="FF00B050"/>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persons/person.xml><?xml version="1.0" encoding="utf-8"?>
<personList xmlns="http://schemas.microsoft.com/office/spreadsheetml/2018/threadedcomments" xmlns:x="http://schemas.openxmlformats.org/spreadsheetml/2006/main">
  <person displayName="LAHAYE MAUD" id="{BBEFC4D7-8C62-4F7B-8D2C-0D44CBC4FB18}" userId="S::MAUD.LAHAYE@vivaqua.be::5a140d3a-c3b0-452a-9fec-a10c8f2e5337" providerId="AD"/>
  <person displayName="Jérémie Van Den Abeele" id="{DA8730FB-DB82-49EC-8C0A-FDAA1A12C5B9}" userId="S::jvandenabeele@brugel.brussels::a8ebd5b3-ab38-479a-a6ba-45dd716619e6" providerId="AD"/>
</personList>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 dT="2021-01-20T08:51:03.93" personId="{DA8730FB-DB82-49EC-8C0A-FDAA1A12C5B9}" id="{3D0D1035-DF87-4E51-A8D5-6F61A5193D6B}">
    <text>Une table des matières détaillée (sous format électronique, cette table des matières permettra un accès direct aux tarifs concernés)</text>
  </threadedComment>
</ThreadedComments>
</file>

<file path=xl/threadedComments/threadedComment10.xml><?xml version="1.0" encoding="utf-8"?>
<ThreadedComments xmlns="http://schemas.microsoft.com/office/spreadsheetml/2018/threadedcomments" xmlns:x="http://schemas.openxmlformats.org/spreadsheetml/2006/main">
  <threadedComment ref="A2" dT="2020-10-23T07:44:46.48" personId="{DA8730FB-DB82-49EC-8C0A-FDAA1A12C5B9}" id="{5C721CD8-A531-450D-8FD9-1D948D3BF38B}">
    <text>Si une réfence existe en interne chez Vivaqua</text>
  </threadedComment>
  <threadedComment ref="L2" dT="2020-10-23T08:57:08.00" personId="{DA8730FB-DB82-49EC-8C0A-FDAA1A12C5B9}" id="{FC076C8B-E43A-44B7-BA67-28E21BA139F7}">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778539AA-2335-4BCF-966F-D8577DF5FB16}">
    <text>Peut être consolidée pour l'ensemble de la prestation</text>
  </threadedComment>
  <threadedComment ref="P2" dT="2020-10-23T08:58:09.25" personId="{DA8730FB-DB82-49EC-8C0A-FDAA1A12C5B9}" id="{45A0D4BB-9172-492E-8256-706B0E791F65}">
    <text>oui/ non si oui motivation dans onglet spéraé</text>
  </threadedComment>
  <threadedComment ref="Q2" dT="2020-10-23T08:57:08.00" personId="{DA8730FB-DB82-49EC-8C0A-FDAA1A12C5B9}" id="{24D1FE94-792E-4FBC-8532-839A959B0A60}">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AE8AFB42-DACE-4B40-AC0E-1772CC34C75A}">
    <text>Peut être consolidée pour l'ensemble de la prestation</text>
  </threadedComment>
  <threadedComment ref="U2" dT="2020-10-23T08:58:09.25" personId="{DA8730FB-DB82-49EC-8C0A-FDAA1A12C5B9}" id="{F7E4A749-37B7-42FF-953C-499E3FED0C73}">
    <text>oui/ non si oui motivation dans onglet spéraé</text>
  </threadedComment>
  <threadedComment ref="V2" dT="2020-10-23T08:57:08.00" personId="{DA8730FB-DB82-49EC-8C0A-FDAA1A12C5B9}" id="{E31938BB-BEBE-44C8-9FC1-3AC32B0D38FF}">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BE7C0728-E7B0-433E-818C-AD6C9F05CF0C}">
    <text>Peut être consolidée pour l'ensemble de la prestation</text>
  </threadedComment>
  <threadedComment ref="Z2" dT="2020-10-23T08:58:09.25" personId="{DA8730FB-DB82-49EC-8C0A-FDAA1A12C5B9}" id="{DDA08782-FAAA-4E8A-86FF-D596DD76AC58}">
    <text>oui/ non si oui motivation dans onglet spéraé</text>
  </threadedComment>
  <threadedComment ref="AA2" dT="2020-10-23T08:57:08.00" personId="{DA8730FB-DB82-49EC-8C0A-FDAA1A12C5B9}" id="{81B567C6-204B-45EC-A2F8-91C4DB6A059D}">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C9C99AFA-CE56-47B5-ADE1-0C3E4E5CE381}">
    <text>Peut être consolidée pour l'ensemble de la prestation</text>
  </threadedComment>
  <threadedComment ref="AE2" dT="2020-10-23T08:58:09.25" personId="{DA8730FB-DB82-49EC-8C0A-FDAA1A12C5B9}" id="{A379599E-57A5-4EE9-BEB8-BF4EEF7BA43D}">
    <text>oui/ non si oui motivation dans onglet spéraé</text>
  </threadedComment>
  <threadedComment ref="AF2" dT="2020-10-23T08:57:08.00" personId="{DA8730FB-DB82-49EC-8C0A-FDAA1A12C5B9}" id="{032868E7-A5D4-4659-9FD0-B8897675DA67}">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C67D914B-6B86-46C3-A63E-5DBB72988D6C}">
    <text>Peut être consolidée pour l'ensemble de la prestation</text>
  </threadedComment>
  <threadedComment ref="AJ2" dT="2020-10-23T08:58:09.25" personId="{DA8730FB-DB82-49EC-8C0A-FDAA1A12C5B9}" id="{2D63E579-29E8-4E46-9E2F-38374F1FF0C4}">
    <text>oui/ non si oui motivation dans onglet spéraé</text>
  </threadedComment>
</ThreadedComments>
</file>

<file path=xl/threadedComments/threadedComment11.xml><?xml version="1.0" encoding="utf-8"?>
<ThreadedComments xmlns="http://schemas.microsoft.com/office/spreadsheetml/2018/threadedcomments" xmlns:x="http://schemas.openxmlformats.org/spreadsheetml/2006/main">
  <threadedComment ref="A1" dT="2020-10-23T07:44:46.48" personId="{DA8730FB-DB82-49EC-8C0A-FDAA1A12C5B9}" id="{35A04CC2-CEDB-412B-855E-4ECF6922B207}">
    <text>Si une réfence existe en interne chez Vivaqua</text>
  </threadedComment>
  <threadedComment ref="O1" dT="2020-10-23T08:49:50.26" personId="{DA8730FB-DB82-49EC-8C0A-FDAA1A12C5B9}" id="{EC39263A-58C1-4836-A9FE-E92D456AE7E4}">
    <text>tarif ayant fait l'objet d'une révision par rapport aux tarifs existants pour la péridoe antérieur ( nouveau tarif, tarif existant, tarif modifié, suppression de tarifs,...;</text>
  </threadedComment>
  <threadedComment ref="P1" dT="2020-10-23T08:44:22.30" personId="{DA8730FB-DB82-49EC-8C0A-FDAA1A12C5B9}" id="{90B11E87-CAFE-4A1A-8E85-9379471ED275}">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F698BC8C-B364-46A3-8F93-334A2A987B65}">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045441AA-8152-4E80-A2C6-79AE6C40B81E}">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F2067A31-2835-410D-8463-65AAD2D3EC8C}">
    <text>art. condition générale,...</text>
  </threadedComment>
  <threadedComment ref="U1" dT="2020-10-23T08:43:18.18" personId="{DA8730FB-DB82-49EC-8C0A-FDAA1A12C5B9}" id="{667ECDB9-B714-4F0D-B7BF-2DA68CB60660}">
    <text>si non repris dasn les CGV par exemple
paiement avant réalisation des tracaux, acompte de x% demadné,...</text>
  </threadedComment>
  <threadedComment ref="A3" dT="2023-12-12T07:51:12.42" personId="{BBEFC4D7-8C62-4F7B-8D2C-0D44CBC4FB18}" id="{C74ACA97-9AE7-4224-AB88-810EA1579433}">
    <text>Supprimé à partir de 2024 car intégré à l'Analyse 2</text>
  </threadedComment>
</ThreadedComments>
</file>

<file path=xl/threadedComments/threadedComment12.xml><?xml version="1.0" encoding="utf-8"?>
<ThreadedComments xmlns="http://schemas.microsoft.com/office/spreadsheetml/2018/threadedcomments" xmlns:x="http://schemas.openxmlformats.org/spreadsheetml/2006/main">
  <threadedComment ref="A2" dT="2020-10-23T07:44:46.48" personId="{DA8730FB-DB82-49EC-8C0A-FDAA1A12C5B9}" id="{2A510D20-16F2-4A81-BC69-08AAF9E0D653}">
    <text>Si une réfence existe en interne chez Vivaqua</text>
  </threadedComment>
  <threadedComment ref="L2" dT="2020-10-23T08:57:08.00" personId="{DA8730FB-DB82-49EC-8C0A-FDAA1A12C5B9}" id="{FFF41425-F008-4ADD-90ED-4BA76DE09917}">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47FCBBD0-20F2-4787-BA83-25F4F5CB0ABC}">
    <text>Peut être consolidée pour l'ensemble de la prestation</text>
  </threadedComment>
  <threadedComment ref="P2" dT="2020-10-23T08:58:09.25" personId="{DA8730FB-DB82-49EC-8C0A-FDAA1A12C5B9}" id="{38217E82-BD2B-4276-A5CE-F500FA3CC9A0}">
    <text>oui/ non si oui motivation dans onglet spéraé</text>
  </threadedComment>
  <threadedComment ref="Q2" dT="2020-10-23T08:57:08.00" personId="{DA8730FB-DB82-49EC-8C0A-FDAA1A12C5B9}" id="{33EE4EB3-DDA6-45B8-9097-EF3F491FF9A8}">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67967F21-346A-4561-AFD1-42A46738A4FF}">
    <text>Peut être consolidée pour l'ensemble de la prestation</text>
  </threadedComment>
  <threadedComment ref="U2" dT="2020-10-23T08:58:09.25" personId="{DA8730FB-DB82-49EC-8C0A-FDAA1A12C5B9}" id="{AC8A1EE3-95E7-44EC-BAA6-61110625B0D9}">
    <text>oui/ non si oui motivation dans onglet spéraé</text>
  </threadedComment>
  <threadedComment ref="V2" dT="2020-10-23T08:57:08.00" personId="{DA8730FB-DB82-49EC-8C0A-FDAA1A12C5B9}" id="{4AD76E05-9ED0-41FF-BF0C-08A448472D58}">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EB8F3908-F9AE-4703-A892-E4A652791056}">
    <text>Peut être consolidée pour l'ensemble de la prestation</text>
  </threadedComment>
  <threadedComment ref="Z2" dT="2020-10-23T08:58:09.25" personId="{DA8730FB-DB82-49EC-8C0A-FDAA1A12C5B9}" id="{C8017E15-C37D-4DE4-95E2-DC89A648526B}">
    <text>oui/ non si oui motivation dans onglet spéraé</text>
  </threadedComment>
  <threadedComment ref="AA2" dT="2020-10-23T08:57:08.00" personId="{DA8730FB-DB82-49EC-8C0A-FDAA1A12C5B9}" id="{C494555A-CDFB-47F6-ABDE-BEF0C92A98FC}">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3596849F-4099-49BB-949D-7DB688D5274B}">
    <text>Peut être consolidée pour l'ensemble de la prestation</text>
  </threadedComment>
  <threadedComment ref="AE2" dT="2020-10-23T08:58:09.25" personId="{DA8730FB-DB82-49EC-8C0A-FDAA1A12C5B9}" id="{44394FBC-A7D5-44F5-A2DE-2A8592D85EAC}">
    <text>oui/ non si oui motivation dans onglet spéraé</text>
  </threadedComment>
  <threadedComment ref="AF2" dT="2020-10-23T08:57:08.00" personId="{DA8730FB-DB82-49EC-8C0A-FDAA1A12C5B9}" id="{2F943E95-328C-4F74-8BED-CB55F355E230}">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CCE57A68-ED90-44E2-8917-A3BD9AE268CF}">
    <text>Peut être consolidée pour l'ensemble de la prestation</text>
  </threadedComment>
  <threadedComment ref="AJ2" dT="2020-10-23T08:58:09.25" personId="{DA8730FB-DB82-49EC-8C0A-FDAA1A12C5B9}" id="{A1809AC0-F913-4E71-ABFD-FCF7295DD0B1}">
    <text>oui/ non si oui motivation dans onglet spéraé</text>
  </threadedComment>
</ThreadedComments>
</file>

<file path=xl/threadedComments/threadedComment13.xml><?xml version="1.0" encoding="utf-8"?>
<ThreadedComments xmlns="http://schemas.microsoft.com/office/spreadsheetml/2018/threadedcomments" xmlns:x="http://schemas.openxmlformats.org/spreadsheetml/2006/main">
  <threadedComment ref="A1" dT="2020-10-23T07:44:46.48" personId="{DA8730FB-DB82-49EC-8C0A-FDAA1A12C5B9}" id="{FA4AA613-C34C-46D5-89D0-A02AEC7AD31F}">
    <text>Si une réfence existe en interne chez Vivaqua</text>
  </threadedComment>
  <threadedComment ref="O1" dT="2020-10-23T08:49:50.26" personId="{DA8730FB-DB82-49EC-8C0A-FDAA1A12C5B9}" id="{A54C22AF-0371-417B-AF88-E28DBB9DB606}">
    <text>tarif ayant fait l'objet d'une révision par rapport aux tarifs existants pour la péridoe antérieur ( nouveau tarif, tarif existant, tarif modifié, suppression de tarifs,...;</text>
  </threadedComment>
  <threadedComment ref="P1" dT="2020-10-23T08:44:22.30" personId="{DA8730FB-DB82-49EC-8C0A-FDAA1A12C5B9}" id="{34115899-81C5-4F53-90FD-1A90A950731E}">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6D33B79D-7AA3-4555-B21C-17C12C881224}">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7FCD1EC4-D18B-4EF2-82C1-9FFB0ACE1A4C}">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F64BE1A7-3F76-42AF-99C8-108BCF7B66C0}">
    <text>art. condition générale,...</text>
  </threadedComment>
  <threadedComment ref="U1" dT="2020-10-23T08:43:18.18" personId="{DA8730FB-DB82-49EC-8C0A-FDAA1A12C5B9}" id="{CF6C64F5-C5D3-48C3-9AE0-F289EC145C32}">
    <text>si non repris dasn les CGV par exemple
paiement avant réalisation des tracaux, acompte de x% demadné,...</text>
  </threadedComment>
</ThreadedComments>
</file>

<file path=xl/threadedComments/threadedComment14.xml><?xml version="1.0" encoding="utf-8"?>
<ThreadedComments xmlns="http://schemas.microsoft.com/office/spreadsheetml/2018/threadedcomments" xmlns:x="http://schemas.openxmlformats.org/spreadsheetml/2006/main">
  <threadedComment ref="A2" dT="2020-10-23T07:44:46.48" personId="{DA8730FB-DB82-49EC-8C0A-FDAA1A12C5B9}" id="{1AAE2922-47C8-4F22-8D79-E278116361B3}">
    <text>Si une réfence existe en interne chez Vivaqua</text>
  </threadedComment>
  <threadedComment ref="L2" dT="2020-10-23T08:57:08.00" personId="{DA8730FB-DB82-49EC-8C0A-FDAA1A12C5B9}" id="{8D0AAF9E-81A7-4FBB-9294-4EB297C0EABA}">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47EC5900-F23F-4627-9E5C-5960C0DBEA82}">
    <text>Peut être consolidée pour l'ensemble de la prestation</text>
  </threadedComment>
  <threadedComment ref="P2" dT="2020-10-23T08:58:09.25" personId="{DA8730FB-DB82-49EC-8C0A-FDAA1A12C5B9}" id="{6A5DC62A-C84C-45B9-ADDE-6D2B7522CBAC}">
    <text>oui/ non si oui motivation dans onglet spéraé</text>
  </threadedComment>
  <threadedComment ref="Q2" dT="2020-10-23T08:57:08.00" personId="{DA8730FB-DB82-49EC-8C0A-FDAA1A12C5B9}" id="{EBAD2247-9208-4370-989B-6D796E741586}">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4CC10E62-EBAB-47E0-97F9-023AD0B980C9}">
    <text>Peut être consolidée pour l'ensemble de la prestation</text>
  </threadedComment>
  <threadedComment ref="U2" dT="2020-10-23T08:58:09.25" personId="{DA8730FB-DB82-49EC-8C0A-FDAA1A12C5B9}" id="{44D00564-8857-4EBE-9A9A-C3D0D4597C0F}">
    <text>oui/ non si oui motivation dans onglet spéraé</text>
  </threadedComment>
  <threadedComment ref="V2" dT="2020-10-23T08:57:08.00" personId="{DA8730FB-DB82-49EC-8C0A-FDAA1A12C5B9}" id="{6934BA1A-6A79-49F7-BEA4-18DF9BF418D0}">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D2DF1BE1-79BE-46CC-88E8-396947F39C4F}">
    <text>Peut être consolidée pour l'ensemble de la prestation</text>
  </threadedComment>
  <threadedComment ref="Z2" dT="2020-10-23T08:58:09.25" personId="{DA8730FB-DB82-49EC-8C0A-FDAA1A12C5B9}" id="{6FB7470E-8347-4D36-91EB-C2B142B9B01B}">
    <text>oui/ non si oui motivation dans onglet spéraé</text>
  </threadedComment>
  <threadedComment ref="AA2" dT="2020-10-23T08:57:08.00" personId="{DA8730FB-DB82-49EC-8C0A-FDAA1A12C5B9}" id="{24BDA50B-DE3C-4F28-ACAC-BD273E7BD4A4}">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466DF76D-A708-437D-823E-FAE1C0E90EA9}">
    <text>Peut être consolidée pour l'ensemble de la prestation</text>
  </threadedComment>
  <threadedComment ref="AE2" dT="2020-10-23T08:58:09.25" personId="{DA8730FB-DB82-49EC-8C0A-FDAA1A12C5B9}" id="{808A3628-9170-4C4B-94A5-34D577E576CA}">
    <text>oui/ non si oui motivation dans onglet spéraé</text>
  </threadedComment>
  <threadedComment ref="AF2" dT="2020-10-23T08:57:08.00" personId="{DA8730FB-DB82-49EC-8C0A-FDAA1A12C5B9}" id="{D3AE79AA-D20C-474F-921E-7378B90B04B5}">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1BF18AD7-E752-4CEC-A79E-E39A4C2B4934}">
    <text>Peut être consolidée pour l'ensemble de la prestation</text>
  </threadedComment>
  <threadedComment ref="AJ2" dT="2020-10-23T08:58:09.25" personId="{DA8730FB-DB82-49EC-8C0A-FDAA1A12C5B9}" id="{FF00C7FA-92F6-471A-992C-1BC0E056062D}">
    <text>oui/ non si oui motivation dans onglet spéraé</text>
  </threadedComment>
</ThreadedComments>
</file>

<file path=xl/threadedComments/threadedComment15.xml><?xml version="1.0" encoding="utf-8"?>
<ThreadedComments xmlns="http://schemas.microsoft.com/office/spreadsheetml/2018/threadedcomments" xmlns:x="http://schemas.openxmlformats.org/spreadsheetml/2006/main">
  <threadedComment ref="A1" dT="2020-10-23T07:44:46.48" personId="{DA8730FB-DB82-49EC-8C0A-FDAA1A12C5B9}" id="{2E74B832-4DC7-47DA-95B3-D1AE36C1E988}">
    <text>Si une réfence existe en interne chez Vivaqua</text>
  </threadedComment>
  <threadedComment ref="O1" dT="2020-10-23T08:49:50.26" personId="{DA8730FB-DB82-49EC-8C0A-FDAA1A12C5B9}" id="{B349A3E6-98F1-484E-82A7-6E11C3297426}">
    <text>tarif ayant fait l'objet d'une révision par rapport aux tarifs existants pour la péridoe antérieur ( nouveau tarif, tarif existant, tarif modifié, suppression de tarifs,...;</text>
  </threadedComment>
  <threadedComment ref="P1" dT="2020-10-23T08:44:22.30" personId="{DA8730FB-DB82-49EC-8C0A-FDAA1A12C5B9}" id="{3DA861E1-0717-4282-99D1-4E34C86E8E08}">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837A151F-FA55-43E2-996C-9E5E39F18DE1}">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83D56944-63B0-4248-9D43-1DE9878CAA50}">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644E1124-AC83-48C9-BF20-89536EE884D2}">
    <text>art. condition générale,...</text>
  </threadedComment>
  <threadedComment ref="U1" dT="2020-10-23T08:43:18.18" personId="{DA8730FB-DB82-49EC-8C0A-FDAA1A12C5B9}" id="{39CA482A-815C-4A5E-8537-F0510B421B56}">
    <text>si non repris dasn les CGV par exemple
paiement avant réalisation des tracaux, acompte de x% demadné,...</text>
  </threadedComment>
</ThreadedComments>
</file>

<file path=xl/threadedComments/threadedComment16.xml><?xml version="1.0" encoding="utf-8"?>
<ThreadedComments xmlns="http://schemas.microsoft.com/office/spreadsheetml/2018/threadedcomments" xmlns:x="http://schemas.openxmlformats.org/spreadsheetml/2006/main">
  <threadedComment ref="A2" dT="2020-10-23T07:44:46.48" personId="{DA8730FB-DB82-49EC-8C0A-FDAA1A12C5B9}" id="{C755F391-4453-4EB2-B560-F45E85645271}">
    <text>Si une réfence existe en interne chez Vivaqua</text>
  </threadedComment>
  <threadedComment ref="L2" dT="2020-10-23T08:57:08.00" personId="{DA8730FB-DB82-49EC-8C0A-FDAA1A12C5B9}" id="{A3A61E64-A4C1-4570-8786-D6EEA86698FF}">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C37B51D8-05FC-4772-ACAA-27B49268E112}">
    <text>Peut être consolidée pour l'ensemble de la prestation</text>
  </threadedComment>
  <threadedComment ref="P2" dT="2020-10-23T08:58:09.25" personId="{DA8730FB-DB82-49EC-8C0A-FDAA1A12C5B9}" id="{76DF693F-E850-407B-B630-798F7B5EBBC7}">
    <text>oui/ non si oui motivation dans onglet spéraé</text>
  </threadedComment>
  <threadedComment ref="Q2" dT="2020-10-23T08:57:08.00" personId="{DA8730FB-DB82-49EC-8C0A-FDAA1A12C5B9}" id="{9D2A5608-3F29-44B8-B32E-4B9959721F6B}">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057FC121-827F-4D95-925A-884166A159F2}">
    <text>Peut être consolidée pour l'ensemble de la prestation</text>
  </threadedComment>
  <threadedComment ref="U2" dT="2020-10-23T08:58:09.25" personId="{DA8730FB-DB82-49EC-8C0A-FDAA1A12C5B9}" id="{CD752950-11BB-4005-9342-5A5C2410EF68}">
    <text>oui/ non si oui motivation dans onglet spéraé</text>
  </threadedComment>
  <threadedComment ref="V2" dT="2020-10-23T08:57:08.00" personId="{DA8730FB-DB82-49EC-8C0A-FDAA1A12C5B9}" id="{196C17A3-188F-4580-AFDF-3D10E1EFEBEE}">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647F3A6A-B33C-46EA-8C0E-FECEF948D389}">
    <text>Peut être consolidée pour l'ensemble de la prestation</text>
  </threadedComment>
  <threadedComment ref="Z2" dT="2020-10-23T08:58:09.25" personId="{DA8730FB-DB82-49EC-8C0A-FDAA1A12C5B9}" id="{557FDF51-27EF-4F10-A6AA-92068C613FC0}">
    <text>oui/ non si oui motivation dans onglet spéraé</text>
  </threadedComment>
  <threadedComment ref="AA2" dT="2020-10-23T08:57:08.00" personId="{DA8730FB-DB82-49EC-8C0A-FDAA1A12C5B9}" id="{60485FDC-E4AA-43BF-BD43-E3F4E3CFEBB5}">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3345CAD0-A767-4687-8623-EB0EB0EB5937}">
    <text>Peut être consolidée pour l'ensemble de la prestation</text>
  </threadedComment>
  <threadedComment ref="AE2" dT="2020-10-23T08:58:09.25" personId="{DA8730FB-DB82-49EC-8C0A-FDAA1A12C5B9}" id="{A7C0356A-C78F-403B-80A8-CE1A815D16B4}">
    <text>oui/ non si oui motivation dans onglet spéraé</text>
  </threadedComment>
  <threadedComment ref="AF2" dT="2020-10-23T08:57:08.00" personId="{DA8730FB-DB82-49EC-8C0A-FDAA1A12C5B9}" id="{4E85A292-E782-4CAD-87F3-792A30FDDA6F}">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B31C6D66-C3DD-4CA5-B2AF-75893B0D0B57}">
    <text>Peut être consolidée pour l'ensemble de la prestation</text>
  </threadedComment>
  <threadedComment ref="AJ2" dT="2020-10-23T08:58:09.25" personId="{DA8730FB-DB82-49EC-8C0A-FDAA1A12C5B9}" id="{04C864FF-561C-434B-96ED-FD511B7A2083}">
    <text>oui/ non si oui motivation dans onglet spéraé</text>
  </threadedComment>
</ThreadedComments>
</file>

<file path=xl/threadedComments/threadedComment17.xml><?xml version="1.0" encoding="utf-8"?>
<ThreadedComments xmlns="http://schemas.microsoft.com/office/spreadsheetml/2018/threadedcomments" xmlns:x="http://schemas.openxmlformats.org/spreadsheetml/2006/main">
  <threadedComment ref="A1" dT="2020-10-23T07:44:46.48" personId="{DA8730FB-DB82-49EC-8C0A-FDAA1A12C5B9}" id="{B31F2D36-8CEB-4D41-91EE-B2924DD6E146}">
    <text>Si une réfence existe en interne chez Vivaqua</text>
  </threadedComment>
  <threadedComment ref="O1" dT="2020-10-23T08:49:50.26" personId="{DA8730FB-DB82-49EC-8C0A-FDAA1A12C5B9}" id="{15C233BC-E253-460A-B344-BEABE7BD566A}">
    <text>tarif ayant fait l'objet d'une révision par rapport aux tarifs existants pour la péridoe antérieur ( nouveau tarif, tarif existant, tarif modifié, suppression de tarifs,...;</text>
  </threadedComment>
  <threadedComment ref="P1" dT="2020-10-23T08:44:22.30" personId="{DA8730FB-DB82-49EC-8C0A-FDAA1A12C5B9}" id="{B0AF9DB5-F356-4992-8D47-70BC73CEC0A1}">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989D13F0-CF7E-4D55-BE42-B9A07FB319DD}">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8A9F11CC-53EC-4F7B-ACFD-97B41A7161B4}">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C87686B6-BE45-49B5-AA15-AD5D4E58FBFB}">
    <text>art. condition générale,...</text>
  </threadedComment>
  <threadedComment ref="U1" dT="2020-10-23T08:43:18.18" personId="{DA8730FB-DB82-49EC-8C0A-FDAA1A12C5B9}" id="{D9456725-4A27-42A8-8759-9F863F660946}">
    <text>si non repris dasn les CGV par exemple
paiement avant réalisation des tracaux, acompte de x% demadné,...</text>
  </threadedComment>
</ThreadedComments>
</file>

<file path=xl/threadedComments/threadedComment18.xml><?xml version="1.0" encoding="utf-8"?>
<ThreadedComments xmlns="http://schemas.microsoft.com/office/spreadsheetml/2018/threadedcomments" xmlns:x="http://schemas.openxmlformats.org/spreadsheetml/2006/main">
  <threadedComment ref="A2" dT="2020-10-23T07:44:46.48" personId="{DA8730FB-DB82-49EC-8C0A-FDAA1A12C5B9}" id="{85DA9A5E-3E1E-486B-9DEE-93D0D7F0355B}">
    <text>Si une réfence existe en interne chez Vivaqua</text>
  </threadedComment>
  <threadedComment ref="L2" dT="2020-10-23T08:57:08.00" personId="{DA8730FB-DB82-49EC-8C0A-FDAA1A12C5B9}" id="{0E4E089F-B7CC-448B-9E7F-2A052362EA31}">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4BD42CD0-8B2C-48C0-A203-319E4B33039E}">
    <text>Peut être consolidée pour l'ensemble de la prestation</text>
  </threadedComment>
  <threadedComment ref="P2" dT="2020-10-23T08:58:09.25" personId="{DA8730FB-DB82-49EC-8C0A-FDAA1A12C5B9}" id="{5E35F7AC-6289-469B-8E29-A9C2C4B76870}">
    <text>oui/ non si oui motivation dans onglet spéraé</text>
  </threadedComment>
  <threadedComment ref="Q2" dT="2020-10-23T08:57:08.00" personId="{DA8730FB-DB82-49EC-8C0A-FDAA1A12C5B9}" id="{77A86D7D-1C47-4333-A3D5-68F999A6F7B0}">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CD6ED0BA-3947-42B2-A956-0B12909D658C}">
    <text>Peut être consolidée pour l'ensemble de la prestation</text>
  </threadedComment>
  <threadedComment ref="U2" dT="2020-10-23T08:58:09.25" personId="{DA8730FB-DB82-49EC-8C0A-FDAA1A12C5B9}" id="{2166B20D-7D29-4E25-81B1-F8F90BF687DB}">
    <text>oui/ non si oui motivation dans onglet spéraé</text>
  </threadedComment>
  <threadedComment ref="V2" dT="2020-10-23T08:57:08.00" personId="{DA8730FB-DB82-49EC-8C0A-FDAA1A12C5B9}" id="{4C8F77E8-66E1-454E-80BB-419D0D7D708F}">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2CBDD3C8-13AA-4A63-B93B-4CA51A5B1250}">
    <text>Peut être consolidée pour l'ensemble de la prestation</text>
  </threadedComment>
  <threadedComment ref="Z2" dT="2020-10-23T08:58:09.25" personId="{DA8730FB-DB82-49EC-8C0A-FDAA1A12C5B9}" id="{DBE59927-61D4-4506-8F10-DDF80E883DEB}">
    <text>oui/ non si oui motivation dans onglet spéraé</text>
  </threadedComment>
  <threadedComment ref="AA2" dT="2020-10-23T08:57:08.00" personId="{DA8730FB-DB82-49EC-8C0A-FDAA1A12C5B9}" id="{74E34740-6881-40ED-93E3-E22921E000D0}">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31AEA2DE-9D08-4789-9943-A121EF20D4D9}">
    <text>Peut être consolidée pour l'ensemble de la prestation</text>
  </threadedComment>
  <threadedComment ref="AE2" dT="2020-10-23T08:58:09.25" personId="{DA8730FB-DB82-49EC-8C0A-FDAA1A12C5B9}" id="{FD8FE3BC-6100-4FFF-B25D-E618DAB6529C}">
    <text>oui/ non si oui motivation dans onglet spéraé</text>
  </threadedComment>
  <threadedComment ref="AF2" dT="2020-10-23T08:57:08.00" personId="{DA8730FB-DB82-49EC-8C0A-FDAA1A12C5B9}" id="{06125EDD-E4BB-4EAC-83E0-842AD7DD58D5}">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84DB323B-93C2-4563-A4AF-7B3DDE558415}">
    <text>Peut être consolidée pour l'ensemble de la prestation</text>
  </threadedComment>
  <threadedComment ref="AJ2" dT="2020-10-23T08:58:09.25" personId="{DA8730FB-DB82-49EC-8C0A-FDAA1A12C5B9}" id="{2EB7C11A-2F94-4EF9-BE58-1B6873A2FE92}">
    <text>oui/ non si oui motivation dans onglet spéraé</text>
  </threadedComment>
</ThreadedComments>
</file>

<file path=xl/threadedComments/threadedComment19.xml><?xml version="1.0" encoding="utf-8"?>
<ThreadedComments xmlns="http://schemas.microsoft.com/office/spreadsheetml/2018/threadedcomments" xmlns:x="http://schemas.openxmlformats.org/spreadsheetml/2006/main">
  <threadedComment ref="A1" dT="2020-10-23T07:44:46.48" personId="{DA8730FB-DB82-49EC-8C0A-FDAA1A12C5B9}" id="{DB1E1463-8118-4494-8572-C2B9573F3B78}">
    <text>Si une réfence existe en interne chez Vivaqua</text>
  </threadedComment>
  <threadedComment ref="O1" dT="2020-10-23T08:49:50.26" personId="{DA8730FB-DB82-49EC-8C0A-FDAA1A12C5B9}" id="{1C3F0A73-05F9-4586-9B96-A6B139048C42}">
    <text>tarif ayant fait l'objet d'une révision par rapport aux tarifs existants pour la péridoe antérieur ( nouveau tarif, tarif existant, tarif modifié, suppression de tarifs,...;</text>
  </threadedComment>
  <threadedComment ref="P1" dT="2020-10-23T08:44:22.30" personId="{DA8730FB-DB82-49EC-8C0A-FDAA1A12C5B9}" id="{6BDA9E07-B45D-407D-90EA-7DB8483648A7}">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D97F811A-E77A-4108-8E92-6184E9DE1284}">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0A582F79-BE41-453F-BD8C-0E0893CFCC9D}">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EA368BEE-A778-4C7C-BDED-C10352CCD0EF}">
    <text>art. condition générale,...</text>
  </threadedComment>
  <threadedComment ref="U1" dT="2020-10-23T08:43:18.18" personId="{DA8730FB-DB82-49EC-8C0A-FDAA1A12C5B9}" id="{38B4DC8A-6229-40D1-AD39-1EFA1E422226}">
    <text>si non repris dasn les CGV par exemple
paiement avant réalisation des tracaux, acompte de x% demadné,...</text>
  </threadedComment>
</ThreadedComments>
</file>

<file path=xl/threadedComments/threadedComment2.xml><?xml version="1.0" encoding="utf-8"?>
<ThreadedComments xmlns="http://schemas.microsoft.com/office/spreadsheetml/2018/threadedcomments" xmlns:x="http://schemas.openxmlformats.org/spreadsheetml/2006/main">
  <threadedComment ref="D5" dT="2022-12-08T15:19:20.02" personId="{BBEFC4D7-8C62-4F7B-8D2C-0D44CBC4FB18}" id="{A22E7388-AD72-4310-BAC7-8BB22139E00B}">
    <text>chiffre donné par Geert le 08/12</text>
  </threadedComment>
  <threadedComment ref="E5" dT="2022-12-08T15:19:34.05" personId="{BBEFC4D7-8C62-4F7B-8D2C-0D44CBC4FB18}" id="{6EFDDFDC-AFB2-457A-ACC2-10817DB587AA}">
    <text>chiffre donné par Geert le 08/12</text>
  </threadedComment>
</ThreadedComments>
</file>

<file path=xl/threadedComments/threadedComment20.xml><?xml version="1.0" encoding="utf-8"?>
<ThreadedComments xmlns="http://schemas.microsoft.com/office/spreadsheetml/2018/threadedcomments" xmlns:x="http://schemas.openxmlformats.org/spreadsheetml/2006/main">
  <threadedComment ref="A2" dT="2020-10-23T07:44:46.48" personId="{DA8730FB-DB82-49EC-8C0A-FDAA1A12C5B9}" id="{AB2EBE66-887E-4716-8F44-D47AA1F43200}">
    <text>Si une réfence existe en interne chez Vivaqua</text>
  </threadedComment>
  <threadedComment ref="L2" dT="2020-10-23T08:57:08.00" personId="{DA8730FB-DB82-49EC-8C0A-FDAA1A12C5B9}" id="{47CA8CCA-CABF-4DF0-A61A-2ABE6CBD4950}">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8BA91471-3718-41DA-8E15-853B5594EA27}">
    <text>Peut être consolidée pour l'ensemble de la prestation</text>
  </threadedComment>
  <threadedComment ref="P2" dT="2020-10-23T08:58:09.25" personId="{DA8730FB-DB82-49EC-8C0A-FDAA1A12C5B9}" id="{8BD5009F-6397-4DAC-9AC1-46786F19108F}">
    <text>oui/ non si oui motivation dans onglet spéraé</text>
  </threadedComment>
  <threadedComment ref="Q2" dT="2020-10-23T08:57:08.00" personId="{DA8730FB-DB82-49EC-8C0A-FDAA1A12C5B9}" id="{0ACC5828-36DA-4B88-95EB-40E347FC2B4A}">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7F0C74E7-7D18-4ED2-B27E-F2CC9F5B638A}">
    <text>Peut être consolidée pour l'ensemble de la prestation</text>
  </threadedComment>
  <threadedComment ref="U2" dT="2020-10-23T08:58:09.25" personId="{DA8730FB-DB82-49EC-8C0A-FDAA1A12C5B9}" id="{E69D45DB-FCC0-4C13-9167-A6B359F02E01}">
    <text>oui/ non si oui motivation dans onglet spéraé</text>
  </threadedComment>
  <threadedComment ref="V2" dT="2020-10-23T08:57:08.00" personId="{DA8730FB-DB82-49EC-8C0A-FDAA1A12C5B9}" id="{8CC4BE2D-D156-4EA2-BBA7-C0011B745131}">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BB7D757E-32D2-40D1-A187-B36E81A7B630}">
    <text>Peut être consolidée pour l'ensemble de la prestation</text>
  </threadedComment>
  <threadedComment ref="Z2" dT="2020-10-23T08:58:09.25" personId="{DA8730FB-DB82-49EC-8C0A-FDAA1A12C5B9}" id="{3B873E68-22EC-44F4-A96D-44217427FE88}">
    <text>oui/ non si oui motivation dans onglet spéraé</text>
  </threadedComment>
  <threadedComment ref="AA2" dT="2020-10-23T08:57:08.00" personId="{DA8730FB-DB82-49EC-8C0A-FDAA1A12C5B9}" id="{16701B64-62B5-43DF-9A6A-CA76F2A98CFB}">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A8279118-62DE-4F76-BAE4-10B692D24103}">
    <text>Peut être consolidée pour l'ensemble de la prestation</text>
  </threadedComment>
  <threadedComment ref="AE2" dT="2020-10-23T08:58:09.25" personId="{DA8730FB-DB82-49EC-8C0A-FDAA1A12C5B9}" id="{6A8DFC51-35AA-42B3-916E-1AD4F5BDF024}">
    <text>oui/ non si oui motivation dans onglet spéraé</text>
  </threadedComment>
  <threadedComment ref="AF2" dT="2020-10-23T08:57:08.00" personId="{DA8730FB-DB82-49EC-8C0A-FDAA1A12C5B9}" id="{A52D191C-CF42-4566-BCEC-6352D3D1FCEF}">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4FC5C35D-D9C2-4E1F-B34A-EFF77EA20E0C}">
    <text>Peut être consolidée pour l'ensemble de la prestation</text>
  </threadedComment>
  <threadedComment ref="AJ2" dT="2020-10-23T08:58:09.25" personId="{DA8730FB-DB82-49EC-8C0A-FDAA1A12C5B9}" id="{A82682EF-4F22-4B72-A44A-71DED08FB36D}">
    <text>oui/ non si oui motivation dans onglet spéraé</text>
  </threadedComment>
</ThreadedComments>
</file>

<file path=xl/threadedComments/threadedComment21.xml><?xml version="1.0" encoding="utf-8"?>
<ThreadedComments xmlns="http://schemas.microsoft.com/office/spreadsheetml/2018/threadedcomments" xmlns:x="http://schemas.openxmlformats.org/spreadsheetml/2006/main">
  <threadedComment ref="A1" dT="2020-10-23T07:44:46.48" personId="{DA8730FB-DB82-49EC-8C0A-FDAA1A12C5B9}" id="{23FA9EF2-992D-4D50-8111-F7297A10CC2B}">
    <text>Si une réfence existe en interne chez Vivaqua</text>
  </threadedComment>
  <threadedComment ref="N1" dT="2020-10-23T08:49:50.26" personId="{DA8730FB-DB82-49EC-8C0A-FDAA1A12C5B9}" id="{5B9FC772-B0C9-4EAA-BFA8-37370B765071}">
    <text>tarif ayant fait l'objet d'une révision par rapport aux tarifs existants pour la péridoe antérieur ( nouveau tarif, tarif existant, tarif modifié, suppression de tarifs,...;</text>
  </threadedComment>
  <threadedComment ref="O1" dT="2020-10-23T08:44:22.30" personId="{DA8730FB-DB82-49EC-8C0A-FDAA1A12C5B9}" id="{BA499519-CC57-4E78-8B23-1F1D7E3A03AC}">
    <text>mécanisme de caclul avec le cas échéant renvoi vers note détaillée
il sera spécifié ici la méthodologie de calcul utilisée : sur abse des coûts unitiare théorique, coût unitaires réels, bottom up,....)</text>
  </threadedComment>
  <threadedComment ref="P1" dT="2020-10-23T08:46:41.74" personId="{DA8730FB-DB82-49EC-8C0A-FDAA1A12C5B9}" id="{05CDA476-ABA7-458C-8542-7CFBE3C168E6}">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Q1" dT="2020-10-23T08:44:40.56" personId="{DA8730FB-DB82-49EC-8C0A-FDAA1A12C5B9}" id="{730F0C33-D81E-42CF-880A-F063DDDA5AA8}">
    <text>par défaut 100% sauf demande de dérogation
Il peut être inférieru en cas de mutualisation des couts, 
Il peut également être supéreiru dans certain cas moyennant argumanetation de Vivaqua (tarif de dissuasiot, tarif incitatif,...)</text>
  </threadedComment>
  <threadedComment ref="S1" dT="2020-10-23T08:41:41.12" personId="{DA8730FB-DB82-49EC-8C0A-FDAA1A12C5B9}" id="{1D1A3B96-835C-49E4-BBF3-66EF38509EE3}">
    <text>art. condition générale,...</text>
  </threadedComment>
  <threadedComment ref="T1" dT="2020-10-23T08:43:18.18" personId="{DA8730FB-DB82-49EC-8C0A-FDAA1A12C5B9}" id="{62E7D8C2-2491-4D84-AFFD-5D3BD869445F}">
    <text>si non repris dasn les CGV par exemple
paiement avant réalisation des tracaux, acompte de x% demadné,...</text>
  </threadedComment>
</ThreadedComments>
</file>

<file path=xl/threadedComments/threadedComment22.xml><?xml version="1.0" encoding="utf-8"?>
<ThreadedComments xmlns="http://schemas.microsoft.com/office/spreadsheetml/2018/threadedcomments" xmlns:x="http://schemas.openxmlformats.org/spreadsheetml/2006/main">
  <threadedComment ref="A2" dT="2020-10-23T07:44:46.48" personId="{DA8730FB-DB82-49EC-8C0A-FDAA1A12C5B9}" id="{BFD0F08C-C662-4E76-A6D9-09546DA32EE0}">
    <text>Si une réfence existe en interne chez Vivaqua</text>
  </threadedComment>
  <threadedComment ref="L2" dT="2020-10-23T08:57:08.00" personId="{DA8730FB-DB82-49EC-8C0A-FDAA1A12C5B9}" id="{D84DD56D-7337-4B53-97E6-96D4FF1762F4}">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D67BE0EB-C618-4CCE-AA59-C9AA690A97E6}">
    <text>Peut être consolidée pour l'ensemble de la prestation</text>
  </threadedComment>
  <threadedComment ref="P2" dT="2020-10-23T08:58:09.25" personId="{DA8730FB-DB82-49EC-8C0A-FDAA1A12C5B9}" id="{AA84F3A7-BC35-4454-8413-E8C122DF4A5A}">
    <text>oui/ non si oui motivation dans onglet spéraé</text>
  </threadedComment>
  <threadedComment ref="Q2" dT="2020-10-23T08:57:08.00" personId="{DA8730FB-DB82-49EC-8C0A-FDAA1A12C5B9}" id="{E08819D8-DC8F-4C9F-9B19-DC3957369743}">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250B8BC4-1D92-41F9-BB07-E86C6F68F2D5}">
    <text>Peut être consolidée pour l'ensemble de la prestation</text>
  </threadedComment>
  <threadedComment ref="U2" dT="2020-10-23T08:58:09.25" personId="{DA8730FB-DB82-49EC-8C0A-FDAA1A12C5B9}" id="{AB356197-A396-4D31-8271-8F3281FC4D03}">
    <text>oui/ non si oui motivation dans onglet spéraé</text>
  </threadedComment>
  <threadedComment ref="V2" dT="2020-10-23T08:57:08.00" personId="{DA8730FB-DB82-49EC-8C0A-FDAA1A12C5B9}" id="{42B93E67-A8EF-494A-8D91-2DF8584A6EC3}">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248646C2-F5B7-4DE3-87D3-046E393F0F88}">
    <text>Peut être consolidée pour l'ensemble de la prestation</text>
  </threadedComment>
  <threadedComment ref="Z2" dT="2020-10-23T08:58:09.25" personId="{DA8730FB-DB82-49EC-8C0A-FDAA1A12C5B9}" id="{C37E1D4F-DE14-4B3B-8CB9-F6F99B87FBCF}">
    <text>oui/ non si oui motivation dans onglet spéraé</text>
  </threadedComment>
  <threadedComment ref="AA2" dT="2020-10-23T08:57:08.00" personId="{DA8730FB-DB82-49EC-8C0A-FDAA1A12C5B9}" id="{BB22A830-7F00-4210-8565-5EA032F9794D}">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5AA73D79-BF7C-40C1-B08F-06165534713E}">
    <text>Peut être consolidée pour l'ensemble de la prestation</text>
  </threadedComment>
  <threadedComment ref="AE2" dT="2020-10-23T08:58:09.25" personId="{DA8730FB-DB82-49EC-8C0A-FDAA1A12C5B9}" id="{D973E6A3-1991-4D07-8FB3-54423547DA44}">
    <text>oui/ non si oui motivation dans onglet spéraé</text>
  </threadedComment>
  <threadedComment ref="AF2" dT="2020-10-23T08:57:08.00" personId="{DA8730FB-DB82-49EC-8C0A-FDAA1A12C5B9}" id="{6196B1C7-C417-496A-B4DC-6B75609FD0A4}">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C28ED7CA-FA74-42C1-BFB1-0F215315B0A8}">
    <text>Peut être consolidée pour l'ensemble de la prestation</text>
  </threadedComment>
  <threadedComment ref="AJ2" dT="2020-10-23T08:58:09.25" personId="{DA8730FB-DB82-49EC-8C0A-FDAA1A12C5B9}" id="{8926C4EE-876B-470F-A8F1-15F2EC3CC862}">
    <text>oui/ non si oui motivation dans onglet spéraé</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10-23T07:44:46.48" personId="{DA8730FB-DB82-49EC-8C0A-FDAA1A12C5B9}" id="{39D68FD4-2536-40BB-B388-BDB92EDCE23A}">
    <text>Si une réfence existe en interne chez Vivaqua</text>
  </threadedComment>
  <threadedComment ref="B1" dT="2021-01-20T08:34:16.25" personId="{DA8730FB-DB82-49EC-8C0A-FDAA1A12C5B9}" id="{B2561C35-0556-4D50-AA98-D2D3B5B0161C}">
    <text>Pour chaque tarif in descriptif concis et clair des prestations couverte par ce tarifs devra être repris</text>
  </threadedComment>
  <threadedComment ref="E1" dT="2021-01-20T08:42:42.42" personId="{DA8730FB-DB82-49EC-8C0A-FDAA1A12C5B9}" id="{3E914750-CE03-4033-BFF3-B32B7B2356EC}">
    <text>d.	La démonstration du caractère forfaitaire ou unitaire du tarif - Le cas échéant en cas de tarif unitaire, le vecteur tarifaire sera spécifié (mètre, pièce, jour, heure, par compteur, …). Il appartiendra également à l’opérateur de motiver le choix d’une tarification sur base forfaire ;</text>
  </threadedComment>
  <threadedComment ref="N1" dT="2020-10-23T08:49:50.26" personId="{DA8730FB-DB82-49EC-8C0A-FDAA1A12C5B9}" id="{034F3C8C-0ECB-4112-BC0F-654331B88B04}">
    <text>tarif ayant fait l'objet d'une révision par rapport aux tarifs existants pour la péridoe antérieur ( nouveau tarif, tarif existant, tarif modifié, suppression de tarifs,...;</text>
  </threadedComment>
  <threadedComment ref="O1" dT="2020-10-23T08:44:22.30" personId="{DA8730FB-DB82-49EC-8C0A-FDAA1A12C5B9}" id="{6AF94765-8A7B-4325-9E81-9C996559ED97}">
    <text>mécanisme de caclul avec le cas échéant renvoi vers note détaillée
il sera spécifié ici la méthodologie de calcul utilisée : sur base des coûts unitaires théoriques, coûts unitaires réels, bottom up,....)</text>
  </threadedComment>
  <threadedComment ref="P1" dT="2020-10-23T08:46:41.74" personId="{DA8730FB-DB82-49EC-8C0A-FDAA1A12C5B9}" id="{668FDEDC-6241-468A-8479-D2C6EA5F5EFA}">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Q1" dT="2020-10-23T08:44:40.56" personId="{DA8730FB-DB82-49EC-8C0A-FDAA1A12C5B9}" id="{568EACD4-CA22-4BD9-9FA1-49DBE73F119E}">
    <text>par défaut 100% sauf demande de dérogation
Il peut être inférieru en cas de mutualisation des couts, 
Il peut également être supérieurs dans certain cas moyennant argumentation de Vivaqua (tarif de dissuasift, tarif incitatif,...)</text>
  </threadedComment>
  <threadedComment ref="S1" dT="2020-10-23T08:41:41.12" personId="{DA8730FB-DB82-49EC-8C0A-FDAA1A12C5B9}" id="{D2D3A18F-FF44-4F9A-AD1A-B6934015679B}">
    <text>art. condition générale,ordonnance,....</text>
  </threadedComment>
  <threadedComment ref="T1" dT="2020-10-23T08:43:18.18" personId="{DA8730FB-DB82-49EC-8C0A-FDAA1A12C5B9}" id="{81346CE4-7348-475A-BF37-29FBF777CECA}">
    <text>si non repris dasn les CGV par exemple
paiement avant réalisation des travaux, acompte de x% demandé,...</text>
  </threadedComment>
  <threadedComment ref="I7" dT="2023-07-10T07:34:56.31" personId="{BBEFC4D7-8C62-4F7B-8D2C-0D44CBC4FB18}" id="{C6978EF3-A46D-4045-8188-52CA69BEB648}">
    <text>Tarif modifié pour coller aux conditions générales - voir mail Geert</text>
  </threadedComment>
  <threadedComment ref="J7" dT="2023-12-21T07:58:27.91" personId="{BBEFC4D7-8C62-4F7B-8D2C-0D44CBC4FB18}" id="{06B5994C-9C9A-471A-93E4-2117A61B185B}">
    <text>Tarif à mettre à jour en 01/2024 car basé sur IPC déc 2023</text>
  </threadedComment>
  <threadedComment ref="I8" dT="2023-07-10T07:35:05.32" personId="{BBEFC4D7-8C62-4F7B-8D2C-0D44CBC4FB18}" id="{A14A6C6C-4BD1-41B1-9997-4CFD9F104092}">
    <text>Tarif modifié pour coller aux conditions générales - voir mail Geert</text>
  </threadedComment>
  <threadedComment ref="J8" dT="2023-12-21T07:58:33.63" personId="{BBEFC4D7-8C62-4F7B-8D2C-0D44CBC4FB18}" id="{9FDB9D91-CA1E-42BA-A2C1-056517D8522A}">
    <text>Tarif à mettre à jour en 01/2024 car basé sur IPC déc 2023</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0-10-23T07:44:46.48" personId="{DA8730FB-DB82-49EC-8C0A-FDAA1A12C5B9}" id="{43503CE4-E1DA-49DE-B093-32D9FB666E32}">
    <text>Si une réfence existe en interne chez Vivaqua</text>
  </threadedComment>
  <threadedComment ref="L2" dT="2020-10-23T08:57:08.00" personId="{DA8730FB-DB82-49EC-8C0A-FDAA1A12C5B9}" id="{403A540A-C705-4494-ADCE-807BAB87ECFA}">
    <text>Nombre d'occurence de facturation de l'année
Pour les prestations sur devis : nombre de devis par type de prestations + différents montants facturés : le détail peut être transmsis dans un onglet annexe</text>
  </threadedComment>
  <threadedComment ref="M2" dT="2020-10-23T08:44:22.30" personId="{DA8730FB-DB82-49EC-8C0A-FDAA1A12C5B9}" id="{635B2574-F7FA-469A-B30B-AC9301C3878D}">
    <text>Peut être consolidée pour l'ensemble de la prestation</text>
  </threadedComment>
  <threadedComment ref="O2" dT="2021-01-20T08:43:44.45" personId="{DA8730FB-DB82-49EC-8C0A-FDAA1A12C5B9}" id="{FC159194-96F9-4A16-A7DB-5D2591C2BD1D}">
    <text>c.	les éléments marquants pouvant justifier une fluctuation significative de certains postes ;</text>
  </threadedComment>
  <threadedComment ref="P2" dT="2020-10-23T08:58:09.25" personId="{DA8730FB-DB82-49EC-8C0A-FDAA1A12C5B9}" id="{3D7F0CA2-BB27-4C70-B56C-F279626A9268}">
    <text>oui/ non si oui motivation dans onglet séparé</text>
  </threadedComment>
  <threadedComment ref="Q2" dT="2020-10-23T08:57:08.00" personId="{DA8730FB-DB82-49EC-8C0A-FDAA1A12C5B9}" id="{4BCBBD8D-8403-4419-A864-F4B2A559DFBA}">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C62EE327-2F9E-44F3-9271-C2417958142F}">
    <text>Peut être consolidée pour l'ensemble de la prestation</text>
  </threadedComment>
  <threadedComment ref="U2" dT="2020-10-23T08:58:09.25" personId="{DA8730FB-DB82-49EC-8C0A-FDAA1A12C5B9}" id="{E4AC8DF3-50F7-4F4C-9772-3A4D494CB0B7}">
    <text>oui/ non si oui motivation dans onglet spéraé</text>
  </threadedComment>
  <threadedComment ref="V2" dT="2020-10-23T08:57:08.00" personId="{DA8730FB-DB82-49EC-8C0A-FDAA1A12C5B9}" id="{F24D8B52-D8D0-4CBE-A4D9-587E995EC495}">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649D0633-A27B-4315-8EC1-EAF881233D64}">
    <text>Peut être consolidée pour l'ensemble de la prestation</text>
  </threadedComment>
  <threadedComment ref="Z2" dT="2020-10-23T08:58:09.25" personId="{DA8730FB-DB82-49EC-8C0A-FDAA1A12C5B9}" id="{8C2DABC7-0BCD-45CE-B308-6D0F2C60D881}">
    <text>oui/ non si oui motivation dans onglet spéraé</text>
  </threadedComment>
  <threadedComment ref="AA2" dT="2020-10-23T08:57:08.00" personId="{DA8730FB-DB82-49EC-8C0A-FDAA1A12C5B9}" id="{566326E2-EEA7-42AB-9287-E0B5EED4F141}">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A97C1858-EC94-4FD2-B087-F6840B1B45D2}">
    <text>Peut être consolidée pour l'ensemble de la prestation</text>
  </threadedComment>
  <threadedComment ref="AE2" dT="2020-10-23T08:58:09.25" personId="{DA8730FB-DB82-49EC-8C0A-FDAA1A12C5B9}" id="{6D11EFB3-7AAB-4F8A-B787-072DD49CD7FD}">
    <text>oui/ non si oui motivation dans onglet spéraé</text>
  </threadedComment>
  <threadedComment ref="AF2" dT="2020-10-23T08:57:08.00" personId="{DA8730FB-DB82-49EC-8C0A-FDAA1A12C5B9}" id="{DC93C844-7343-463E-9A4D-40DE352458E6}">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57FC0502-9622-462D-8C4F-D4B10D008F32}">
    <text>Peut être consolidée pour l'ensemble de la prestation</text>
  </threadedComment>
  <threadedComment ref="AJ2" dT="2020-10-23T08:58:09.25" personId="{DA8730FB-DB82-49EC-8C0A-FDAA1A12C5B9}" id="{DC1AD32B-F43E-406D-9866-60377C56F69B}">
    <text>oui/ non si oui motivation dans onglet spéraé</text>
  </threadedComment>
</ThreadedComments>
</file>

<file path=xl/threadedComments/threadedComment5.xml><?xml version="1.0" encoding="utf-8"?>
<ThreadedComments xmlns="http://schemas.microsoft.com/office/spreadsheetml/2018/threadedcomments" xmlns:x="http://schemas.openxmlformats.org/spreadsheetml/2006/main">
  <threadedComment ref="A1" dT="2020-10-23T07:44:46.48" personId="{DA8730FB-DB82-49EC-8C0A-FDAA1A12C5B9}" id="{E3D02229-2070-476D-8ED1-C20D0DD7DD74}">
    <text>Si une réfence existe en interne chez Vivaqua</text>
  </threadedComment>
  <threadedComment ref="B1" dT="2021-01-20T08:34:16.25" personId="{DA8730FB-DB82-49EC-8C0A-FDAA1A12C5B9}" id="{E5EF1764-3D47-4ED8-B060-BF7966B77DD8}">
    <text>Pour chaque tarif in descriptif concis et clair des prestations couverte par ce tarifs devra être repris</text>
  </threadedComment>
  <threadedComment ref="E1" dT="2021-01-20T08:42:42.42" personId="{DA8730FB-DB82-49EC-8C0A-FDAA1A12C5B9}" id="{4A0CD73F-011D-4904-B6CC-C58415234900}">
    <text>d.	La démonstration du caractère forfaitaire ou unitaire du tarif - Le cas échéant en cas de tarif unitaire, le vecteur tarifaire sera spécifié (mètre, pièce, jour, heure, par compteur, …). Il appartiendra également à l’opérateur de motiver le choix d’une tarification sur base forfaire ;</text>
  </threadedComment>
  <threadedComment ref="N1" dT="2020-10-23T08:49:50.26" personId="{DA8730FB-DB82-49EC-8C0A-FDAA1A12C5B9}" id="{271E0ACF-81AB-4861-BB6C-8ABDDA7D032D}">
    <text>tarif ayant fait l'objet d'une révision par rapport aux tarifs existants pour la péridoe antérieur ( nouveau tarif, tarif existant, tarif modifié, suppression de tarifs,...;</text>
  </threadedComment>
  <threadedComment ref="O1" dT="2020-10-23T08:44:22.30" personId="{DA8730FB-DB82-49EC-8C0A-FDAA1A12C5B9}" id="{89471190-382A-4B4E-AB2D-1B926F875035}">
    <text>mécanisme de caclul avec le cas échéant renvoi vers note détaillée
il sera spécifié ici la méthodologie de calcul utilisée : sur base des coûts unitaires théoriques, coûts unitaires réels, bottom up,....)</text>
  </threadedComment>
  <threadedComment ref="P1" dT="2020-10-23T08:46:41.74" personId="{DA8730FB-DB82-49EC-8C0A-FDAA1A12C5B9}" id="{695F3261-8BA6-450A-965E-265A6D909F40}">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Q1" dT="2020-10-23T08:44:40.56" personId="{DA8730FB-DB82-49EC-8C0A-FDAA1A12C5B9}" id="{22A58ABA-97DE-4406-9F08-74DD2B75D3C4}">
    <text>par défaut 100% sauf demande de dérogation
Il peut être inférieru en cas de mutualisation des couts, 
Il peut également être supérieurs dans certain cas moyennant argumentation de Vivaqua (tarif de dissuasift, tarif incitatif,...)</text>
  </threadedComment>
  <threadedComment ref="S1" dT="2020-10-23T08:41:41.12" personId="{DA8730FB-DB82-49EC-8C0A-FDAA1A12C5B9}" id="{B9F31D90-2371-498F-86C7-E1A262C470E0}">
    <text>art. condition générale,ordonnance,....</text>
  </threadedComment>
  <threadedComment ref="T1" dT="2020-10-23T08:43:18.18" personId="{DA8730FB-DB82-49EC-8C0A-FDAA1A12C5B9}" id="{C0F7BC24-9501-4A8A-9177-9DC961EDFD8E}">
    <text>si non repris dasn les CGV par exemple
paiement avant réalisation des travaux, acompte de x% demandé,...</text>
  </threadedComment>
</ThreadedComments>
</file>

<file path=xl/threadedComments/threadedComment6.xml><?xml version="1.0" encoding="utf-8"?>
<ThreadedComments xmlns="http://schemas.microsoft.com/office/spreadsheetml/2018/threadedcomments" xmlns:x="http://schemas.openxmlformats.org/spreadsheetml/2006/main">
  <threadedComment ref="A2" dT="2020-10-23T07:44:46.48" personId="{DA8730FB-DB82-49EC-8C0A-FDAA1A12C5B9}" id="{E535AC31-8D2C-4138-9BB1-FF8DC822BF36}">
    <text>Si une réfence existe en interne chez Vivaqua</text>
  </threadedComment>
  <threadedComment ref="L2" dT="2020-10-23T08:57:08.00" personId="{DA8730FB-DB82-49EC-8C0A-FDAA1A12C5B9}" id="{42997D14-6281-49B1-A97C-4821755824BC}">
    <text>Nombre d'occurence de facturation de l'année
Pour les prestations sur devis : nombre de devis par type de prestations + différents montants facturés : le détail peut être transmsis dans un onglet annexe</text>
  </threadedComment>
  <threadedComment ref="M2" dT="2020-10-23T08:44:22.30" personId="{DA8730FB-DB82-49EC-8C0A-FDAA1A12C5B9}" id="{BA43E3FE-1E9D-471B-B194-0831A5687FB1}">
    <text>Peut être consolidée pour l'ensemble de la prestation</text>
  </threadedComment>
  <threadedComment ref="O2" dT="2021-01-20T08:43:44.45" personId="{DA8730FB-DB82-49EC-8C0A-FDAA1A12C5B9}" id="{9930B442-B7FE-4CB1-B930-5CB7323909AF}">
    <text>c.	les éléments marquants pouvant justifier une fluctuation significative de certains postes ;</text>
  </threadedComment>
  <threadedComment ref="P2" dT="2020-10-23T08:58:09.25" personId="{DA8730FB-DB82-49EC-8C0A-FDAA1A12C5B9}" id="{E69AE042-C483-4765-B150-5D67B8602848}">
    <text>oui/ non si oui motivation dans onglet séparé</text>
  </threadedComment>
  <threadedComment ref="Q2" dT="2020-10-23T08:57:08.00" personId="{DA8730FB-DB82-49EC-8C0A-FDAA1A12C5B9}" id="{39D8DE60-CDC8-43B8-B4CB-8FA08E60DE6D}">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FDAD176A-76B9-49BD-85C4-C65D78D6E158}">
    <text>Peut être consolidée pour l'ensemble de la prestation</text>
  </threadedComment>
  <threadedComment ref="U2" dT="2020-10-23T08:58:09.25" personId="{DA8730FB-DB82-49EC-8C0A-FDAA1A12C5B9}" id="{B8251C94-3D32-4F4C-A8B7-847293D4F082}">
    <text>oui/ non si oui motivation dans onglet spéraé</text>
  </threadedComment>
  <threadedComment ref="V2" dT="2020-10-23T08:57:08.00" personId="{DA8730FB-DB82-49EC-8C0A-FDAA1A12C5B9}" id="{15ACFD29-8CDF-4C22-AC07-C488D55C8887}">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07443D11-C8BE-4000-8D0D-0B04C857D3C7}">
    <text>Peut être consolidée pour l'ensemble de la prestation</text>
  </threadedComment>
  <threadedComment ref="Z2" dT="2020-10-23T08:58:09.25" personId="{DA8730FB-DB82-49EC-8C0A-FDAA1A12C5B9}" id="{56C081E9-7055-4BE7-B944-0AA53A56C40A}">
    <text>oui/ non si oui motivation dans onglet spéraé</text>
  </threadedComment>
  <threadedComment ref="AA2" dT="2020-10-23T08:57:08.00" personId="{DA8730FB-DB82-49EC-8C0A-FDAA1A12C5B9}" id="{E268873E-9B78-4BBD-9E51-931006734C68}">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7D3748D8-4ECC-45F1-A3B1-43DF3778E34F}">
    <text>Peut être consolidée pour l'ensemble de la prestation</text>
  </threadedComment>
  <threadedComment ref="AE2" dT="2020-10-23T08:58:09.25" personId="{DA8730FB-DB82-49EC-8C0A-FDAA1A12C5B9}" id="{EE630800-E452-4A2A-9920-83AA83E03D1D}">
    <text>oui/ non si oui motivation dans onglet spéraé</text>
  </threadedComment>
  <threadedComment ref="AF2" dT="2020-10-23T08:57:08.00" personId="{DA8730FB-DB82-49EC-8C0A-FDAA1A12C5B9}" id="{88EDC47C-3F93-49DD-8C82-5FA1C29418B1}">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3CBEAF86-25FD-4388-80F7-B004F217A80C}">
    <text>Peut être consolidée pour l'ensemble de la prestation</text>
  </threadedComment>
  <threadedComment ref="AJ2" dT="2020-10-23T08:58:09.25" personId="{DA8730FB-DB82-49EC-8C0A-FDAA1A12C5B9}" id="{7BC85AF7-7E37-487B-A280-4118B570AD71}">
    <text>oui/ non si oui motivation dans onglet spéraé</text>
  </threadedComment>
</ThreadedComments>
</file>

<file path=xl/threadedComments/threadedComment7.xml><?xml version="1.0" encoding="utf-8"?>
<ThreadedComments xmlns="http://schemas.microsoft.com/office/spreadsheetml/2018/threadedcomments" xmlns:x="http://schemas.openxmlformats.org/spreadsheetml/2006/main">
  <threadedComment ref="A1" dT="2020-10-23T07:44:46.48" personId="{DA8730FB-DB82-49EC-8C0A-FDAA1A12C5B9}" id="{5AFFD50F-B906-4228-860E-E645815331BA}">
    <text>Si une réfence existe en interne chez Vivaqua</text>
  </threadedComment>
  <threadedComment ref="O1" dT="2020-10-23T08:49:50.26" personId="{DA8730FB-DB82-49EC-8C0A-FDAA1A12C5B9}" id="{E4731946-084D-43DD-8237-D45A2318ACEB}">
    <text>tarif ayant fait l'objet d'une révision par rapport aux tarifs existants pour la péridoe antérieur ( nouveau tarif, tarif existant, tarif modifié, suppression de tarifs,...;</text>
  </threadedComment>
  <threadedComment ref="P1" dT="2020-10-23T08:44:22.30" personId="{DA8730FB-DB82-49EC-8C0A-FDAA1A12C5B9}" id="{EB2667C2-D4CD-4D80-8E54-41CD110723E8}">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82E55727-D284-47B4-8580-D727EB79D024}">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91C621A7-440A-48D0-9866-657ABA887E08}">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79032F49-68AC-42C9-A208-90EACBB05204}">
    <text>art. condition générale,...</text>
  </threadedComment>
  <threadedComment ref="U1" dT="2020-10-23T08:43:18.18" personId="{DA8730FB-DB82-49EC-8C0A-FDAA1A12C5B9}" id="{14800EFA-A3DE-43CA-9F25-8C35EB329D50}">
    <text>si non repris dasn les CGV par exemple
paiement avant réalisation des tracaux, acompte de x% demadné,...</text>
  </threadedComment>
</ThreadedComments>
</file>

<file path=xl/threadedComments/threadedComment8.xml><?xml version="1.0" encoding="utf-8"?>
<ThreadedComments xmlns="http://schemas.microsoft.com/office/spreadsheetml/2018/threadedcomments" xmlns:x="http://schemas.openxmlformats.org/spreadsheetml/2006/main">
  <threadedComment ref="A2" dT="2020-10-23T07:44:46.48" personId="{DA8730FB-DB82-49EC-8C0A-FDAA1A12C5B9}" id="{152639CD-4DF9-4D0C-91B9-BC724F3BDF83}">
    <text>Si une réfence existe en interne chez Vivaqua</text>
  </threadedComment>
  <threadedComment ref="L2" dT="2020-10-23T08:57:08.00" personId="{DA8730FB-DB82-49EC-8C0A-FDAA1A12C5B9}" id="{4E0B46A3-3BD8-4414-842C-8C8C1AF9F776}">
    <text>nombre d'occurence de facturation
pour les prestation sur devis : nombre de devis par type de prestation + différents montants facturée : le détail peut être transmsis dans un onglet annexe</text>
  </threadedComment>
  <threadedComment ref="M2" dT="2020-10-23T08:44:22.30" personId="{DA8730FB-DB82-49EC-8C0A-FDAA1A12C5B9}" id="{4D761070-CDE8-4F90-A163-2769FE3E4E09}">
    <text>Peut être consolidée pour l'ensemble de la prestation</text>
  </threadedComment>
  <threadedComment ref="P2" dT="2020-10-23T08:58:09.25" personId="{DA8730FB-DB82-49EC-8C0A-FDAA1A12C5B9}" id="{C7947C47-95DE-4A3D-8D45-507BF6CACBBC}">
    <text>oui/ non si oui motivation dans onglet spéraé</text>
  </threadedComment>
  <threadedComment ref="Q2" dT="2020-10-23T08:57:08.00" personId="{DA8730FB-DB82-49EC-8C0A-FDAA1A12C5B9}" id="{FD9CA7E1-A980-4787-BB9B-E875159E7311}">
    <text>nombre d'occurence de facturation
pour les prestation sur devis : nombre de devis par type de prestation + différents montants facturée : le détail peut être transmsis dans un onglet annexe</text>
  </threadedComment>
  <threadedComment ref="R2" dT="2020-10-23T08:44:22.30" personId="{DA8730FB-DB82-49EC-8C0A-FDAA1A12C5B9}" id="{2A293E2B-EA4F-4700-9DC0-3321D042E29B}">
    <text>Peut être consolidée pour l'ensemble de la prestation</text>
  </threadedComment>
  <threadedComment ref="U2" dT="2020-10-23T08:58:09.25" personId="{DA8730FB-DB82-49EC-8C0A-FDAA1A12C5B9}" id="{1307D9A4-00D8-494E-8354-3A954050DC50}">
    <text>oui/ non si oui motivation dans onglet spéraé</text>
  </threadedComment>
  <threadedComment ref="V2" dT="2020-10-23T08:57:08.00" personId="{DA8730FB-DB82-49EC-8C0A-FDAA1A12C5B9}" id="{1E9F05D4-0FB8-4A44-A729-BC1C6B2828BF}">
    <text>nombre d'occurence de facturation
pour les prestation sur devis : nombre de devis par type de prestation + différents montants facturée : le détail peut être transmsis dans un onglet annexe</text>
  </threadedComment>
  <threadedComment ref="W2" dT="2020-10-23T08:44:22.30" personId="{DA8730FB-DB82-49EC-8C0A-FDAA1A12C5B9}" id="{BA4FF26E-CA62-4BE0-906B-99D30A6C5DF9}">
    <text>Peut être consolidée pour l'ensemble de la prestation</text>
  </threadedComment>
  <threadedComment ref="Z2" dT="2020-10-23T08:58:09.25" personId="{DA8730FB-DB82-49EC-8C0A-FDAA1A12C5B9}" id="{2CB9C0F0-26C0-49BB-A04E-A5DE00A3D5F7}">
    <text>oui/ non si oui motivation dans onglet spéraé</text>
  </threadedComment>
  <threadedComment ref="AA2" dT="2020-10-23T08:57:08.00" personId="{DA8730FB-DB82-49EC-8C0A-FDAA1A12C5B9}" id="{EFB7133F-4134-4D60-8517-13DEC5F673CE}">
    <text>nombre d'occurence de facturation
pour les prestation sur devis : nombre de devis par type de prestation + différents montants facturée : le détail peut être transmsis dans un onglet annexe</text>
  </threadedComment>
  <threadedComment ref="AB2" dT="2020-10-23T08:44:22.30" personId="{DA8730FB-DB82-49EC-8C0A-FDAA1A12C5B9}" id="{23A2F156-7B8D-4129-97D9-44956EDA33B0}">
    <text>Peut être consolidée pour l'ensemble de la prestation</text>
  </threadedComment>
  <threadedComment ref="AE2" dT="2020-10-23T08:58:09.25" personId="{DA8730FB-DB82-49EC-8C0A-FDAA1A12C5B9}" id="{1B6AEC8A-DF74-4575-874E-86032D1CA009}">
    <text>oui/ non si oui motivation dans onglet spéraé</text>
  </threadedComment>
  <threadedComment ref="AF2" dT="2020-10-23T08:57:08.00" personId="{DA8730FB-DB82-49EC-8C0A-FDAA1A12C5B9}" id="{1EF2BF0B-9EB2-44FB-A6EF-059CD9FC6245}">
    <text>nombre d'occurence de facturation
pour les prestation sur devis : nombre de devis par type de prestation + différents montants facturée : le détail peut être transmsis dans un onglet annexe</text>
  </threadedComment>
  <threadedComment ref="AG2" dT="2020-10-23T08:44:22.30" personId="{DA8730FB-DB82-49EC-8C0A-FDAA1A12C5B9}" id="{0C5E0805-1495-4FE2-AAEA-0D7158B2D39F}">
    <text>Peut être consolidée pour l'ensemble de la prestation</text>
  </threadedComment>
  <threadedComment ref="AJ2" dT="2020-10-23T08:58:09.25" personId="{DA8730FB-DB82-49EC-8C0A-FDAA1A12C5B9}" id="{DDF936D9-48F6-4ACC-A152-5A40E9B62616}">
    <text>oui/ non si oui motivation dans onglet spéraé</text>
  </threadedComment>
</ThreadedComments>
</file>

<file path=xl/threadedComments/threadedComment9.xml><?xml version="1.0" encoding="utf-8"?>
<ThreadedComments xmlns="http://schemas.microsoft.com/office/spreadsheetml/2018/threadedcomments" xmlns:x="http://schemas.openxmlformats.org/spreadsheetml/2006/main">
  <threadedComment ref="A1" dT="2020-10-23T07:44:46.48" personId="{DA8730FB-DB82-49EC-8C0A-FDAA1A12C5B9}" id="{3693E6E0-FDD6-4DC9-BE6D-B2F8757CD29B}">
    <text>Si une réfence existe en interne chez Vivaqua</text>
  </threadedComment>
  <threadedComment ref="O1" dT="2020-10-23T08:49:50.26" personId="{DA8730FB-DB82-49EC-8C0A-FDAA1A12C5B9}" id="{52384432-DE77-4352-8B71-7126878B6E2B}">
    <text>tarif ayant fait l'objet d'une révision par rapport aux tarifs existants pour la péridoe antérieur ( nouveau tarif, tarif existant, tarif modifié, suppression de tarifs,...;</text>
  </threadedComment>
  <threadedComment ref="P1" dT="2020-10-23T08:44:22.30" personId="{DA8730FB-DB82-49EC-8C0A-FDAA1A12C5B9}" id="{CCC59DB5-61E3-4D4C-ABC2-FADB0EE789EF}">
    <text>mécanisme de caclul avec le cas échéant renvoi vers note détaillée
il sera spécifié ici la méthodologie de calcul utilisée : sur abse des coûts unitiare théorique, coût unitaires réels, bottom up,....)</text>
  </threadedComment>
  <threadedComment ref="Q1" dT="2020-10-23T08:46:41.74" personId="{DA8730FB-DB82-49EC-8C0A-FDAA1A12C5B9}" id="{A0C74051-0391-4620-B53A-2101696A9EC4}">
    <text>Par défaut, les tarifs seront indexés sur bases d’un taux d’indexation préalablement défini sur l’ensemble de la période. Toutefois, pour certains tarifs et moyennant une justification explicite de VIVAQUA ou à la demande de BRUGEL, un lissage ou une fixation d’un montant unique sur toute la période pour certains tarifs peut être envisagé.</text>
  </threadedComment>
  <threadedComment ref="R1" dT="2020-10-23T08:44:40.56" personId="{DA8730FB-DB82-49EC-8C0A-FDAA1A12C5B9}" id="{98351036-574B-4841-B4E9-617E82A81980}">
    <text>par défaut 100% sauf demande de dérogation
Il peut être inférieru en cas de mutualisation des couts, 
Il peut également être supéreiru dans certain cas moyennant argumanetation de Vivaqua (tarif de dissuasiot, tarif incitatif,...)</text>
  </threadedComment>
  <threadedComment ref="T1" dT="2020-10-23T08:41:41.12" personId="{DA8730FB-DB82-49EC-8C0A-FDAA1A12C5B9}" id="{0071070B-7A74-46E4-8A04-6B6203ABAA29}">
    <text>art. condition générale,...</text>
  </threadedComment>
  <threadedComment ref="U1" dT="2020-10-23T08:43:18.18" personId="{DA8730FB-DB82-49EC-8C0A-FDAA1A12C5B9}" id="{D07FE034-CC35-4B8D-950E-06DA9CDFAD9B}">
    <text>si non repris dasn les CGV par exemple
paiement avant réalisation des tracaux, acompte de x% demadné,...</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hyperlink" Target="https://customers.vivaqua.be/wp-content/uploads/2018/07/formulaire-unique-processus-racc-FR-1-papier.pdf" TargetMode="External"/><Relationship Id="rId2" Type="http://schemas.openxmlformats.org/officeDocument/2006/relationships/hyperlink" Target="https://customers.vivaqua.be/wp-content/uploads/2018/07/formulaire-unique-processus-racc-FR-1-papier.pdf" TargetMode="External"/><Relationship Id="rId1" Type="http://schemas.openxmlformats.org/officeDocument/2006/relationships/hyperlink" Target="https://customers.vivaqua.be/wp-content/uploads/2018/07/formulaire-unique-processus-racc-FR-1-papier.pdf"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microsoft.com/office/2017/10/relationships/threadedComment" Target="../threadedComments/threadedComment9.x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 Id="rId4" Type="http://schemas.microsoft.com/office/2017/10/relationships/threadedComment" Target="../threadedComments/threadedComment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20.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3" Type="http://schemas.openxmlformats.org/officeDocument/2006/relationships/hyperlink" Target="https://customers.vivaqua.be/wp-content/uploads/2018/07/formulaire-unique-processus-racc-FR-1-papier.pdf" TargetMode="External"/><Relationship Id="rId7" Type="http://schemas.openxmlformats.org/officeDocument/2006/relationships/printerSettings" Target="../printerSettings/printerSettings13.bin"/><Relationship Id="rId2" Type="http://schemas.openxmlformats.org/officeDocument/2006/relationships/hyperlink" Target="https://customers.vivaqua.be/wp-content/uploads/2018/07/formulaire-unique-processus-racc-FR-1-papier.pdf" TargetMode="External"/><Relationship Id="rId1" Type="http://schemas.openxmlformats.org/officeDocument/2006/relationships/hyperlink" Target="https://customers.vivaqua.be/wp-content/uploads/2018/07/formulaire-unique-processus-racc-FR-1-papier.pdf" TargetMode="External"/><Relationship Id="rId6" Type="http://schemas.openxmlformats.org/officeDocument/2006/relationships/hyperlink" Target="https://customers.vivaqua.be/wp-content/uploads/2018/07/formulaire-unique-processus-racc-FR-1-papier.pdf" TargetMode="External"/><Relationship Id="rId5" Type="http://schemas.openxmlformats.org/officeDocument/2006/relationships/hyperlink" Target="https://customers.vivaqua.be/wp-content/uploads/2018/07/formulaire-unique-processus-racc-FR-1-papier.pdf" TargetMode="External"/><Relationship Id="rId4" Type="http://schemas.openxmlformats.org/officeDocument/2006/relationships/hyperlink" Target="https://customers.vivaqua.be/wp-content/uploads/2018/07/formulaire-unique-processus-racc-FR-1-papier.pdf" TargetMode="External"/></Relationships>
</file>

<file path=xl/worksheets/_rels/sheet22.xml.rels><?xml version="1.0" encoding="UTF-8" standalone="yes"?>
<Relationships xmlns="http://schemas.openxmlformats.org/package/2006/relationships"><Relationship Id="rId3" Type="http://schemas.microsoft.com/office/2017/10/relationships/threadedComment" Target="../threadedComments/threadedComment15.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3.xml.rels><?xml version="1.0" encoding="UTF-8" standalone="yes"?>
<Relationships xmlns="http://schemas.openxmlformats.org/package/2006/relationships"><Relationship Id="rId3" Type="http://schemas.microsoft.com/office/2017/10/relationships/threadedComment" Target="../threadedComments/threadedComment16.xml"/><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4.bin"/><Relationship Id="rId4" Type="http://schemas.microsoft.com/office/2017/10/relationships/threadedComment" Target="../threadedComments/threadedComment17.xml"/></Relationships>
</file>

<file path=xl/worksheets/_rels/sheet26.xml.rels><?xml version="1.0" encoding="UTF-8" standalone="yes"?>
<Relationships xmlns="http://schemas.openxmlformats.org/package/2006/relationships"><Relationship Id="rId3" Type="http://schemas.microsoft.com/office/2017/10/relationships/threadedComment" Target="../threadedComments/threadedComment18.xml"/><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microsoft.com/office/2017/10/relationships/threadedComment" Target="../threadedComments/threadedComment19.xml"/><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9.xml.rels><?xml version="1.0" encoding="UTF-8" standalone="yes"?>
<Relationships xmlns="http://schemas.openxmlformats.org/package/2006/relationships"><Relationship Id="rId3" Type="http://schemas.microsoft.com/office/2017/10/relationships/threadedComment" Target="../threadedComments/threadedComment20.xml"/><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6.bin"/><Relationship Id="rId4" Type="http://schemas.microsoft.com/office/2017/10/relationships/threadedComment" Target="../threadedComments/threadedComment21.xml"/></Relationships>
</file>

<file path=xl/worksheets/_rels/sheet32.xml.rels><?xml version="1.0" encoding="UTF-8" standalone="yes"?>
<Relationships xmlns="http://schemas.openxmlformats.org/package/2006/relationships"><Relationship Id="rId3" Type="http://schemas.microsoft.com/office/2017/10/relationships/threadedComment" Target="../threadedComments/threadedComment22.xml"/><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8" Type="http://schemas.openxmlformats.org/officeDocument/2006/relationships/hyperlink" Target="https://customers.vivaqua.be/wp-content/uploads/2018/07/formulaire-unique-processus-racc-FR-1-papier.pdf" TargetMode="External"/><Relationship Id="rId3" Type="http://schemas.openxmlformats.org/officeDocument/2006/relationships/hyperlink" Target="https://customers.vivaqua.be/wp-content/uploads/2018/07/formulaire-unique-processus-racc-FR-1-papier.pdf" TargetMode="External"/><Relationship Id="rId7" Type="http://schemas.openxmlformats.org/officeDocument/2006/relationships/hyperlink" Target="https://customers.vivaqua.be/wp-content/uploads/2018/07/formulaire-unique-processus-racc-FR-1-papier.pdf" TargetMode="External"/><Relationship Id="rId2" Type="http://schemas.openxmlformats.org/officeDocument/2006/relationships/hyperlink" Target="https://customers.vivaqua.be/wp-content/uploads/2018/07/formulaire-unique-processus-racc-FR-1-papier.pdf" TargetMode="External"/><Relationship Id="rId1" Type="http://schemas.openxmlformats.org/officeDocument/2006/relationships/hyperlink" Target="https://customers.vivaqua.be/wp-content/uploads/2018/07/formulaire-unique-processus-racc-FR-1-papier.pdf" TargetMode="External"/><Relationship Id="rId6" Type="http://schemas.openxmlformats.org/officeDocument/2006/relationships/hyperlink" Target="https://customers.vivaqua.be/wp-content/uploads/2018/07/formulaire-unique-processus-racc-FR-1-papier.pdf" TargetMode="External"/><Relationship Id="rId11" Type="http://schemas.openxmlformats.org/officeDocument/2006/relationships/printerSettings" Target="../printerSettings/printerSettings6.bin"/><Relationship Id="rId5" Type="http://schemas.openxmlformats.org/officeDocument/2006/relationships/hyperlink" Target="https://customers.vivaqua.be/wp-content/uploads/2018/07/formulaire-unique-processus-racc-FR-1-papier.pdf" TargetMode="External"/><Relationship Id="rId10" Type="http://schemas.openxmlformats.org/officeDocument/2006/relationships/hyperlink" Target="https://customers.vivaqua.be/wp-content/uploads/2018/07/formulaire-unique-processus-racc-FR-1-papier.pdf" TargetMode="External"/><Relationship Id="rId4" Type="http://schemas.openxmlformats.org/officeDocument/2006/relationships/hyperlink" Target="https://customers.vivaqua.be/wp-content/uploads/2018/07/formulaire-unique-processus-racc-FR-1-papier.pdf" TargetMode="External"/><Relationship Id="rId9" Type="http://schemas.openxmlformats.org/officeDocument/2006/relationships/hyperlink" Target="https://customers.vivaqua.be/wp-content/uploads/2018/07/formulaire-unique-processus-racc-FR-1-papie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C26C-CA8F-4E62-B727-A34CD6811CA1}">
  <sheetPr>
    <tabColor theme="0" tint="-0.499984740745262"/>
  </sheetPr>
  <dimension ref="A1:J24"/>
  <sheetViews>
    <sheetView zoomScale="80" zoomScaleNormal="80" workbookViewId="0">
      <selection activeCell="A2" sqref="A2"/>
    </sheetView>
  </sheetViews>
  <sheetFormatPr baseColWidth="10" defaultColWidth="0" defaultRowHeight="13.8" x14ac:dyDescent="0.25"/>
  <cols>
    <col min="1" max="1" width="26.77734375" style="94" bestFit="1" customWidth="1"/>
    <col min="2" max="10" width="11.44140625" style="94" customWidth="1"/>
    <col min="11" max="16384" width="11.44140625" style="94" hidden="1"/>
  </cols>
  <sheetData>
    <row r="1" spans="1:10" x14ac:dyDescent="0.25">
      <c r="A1" s="126"/>
      <c r="B1" s="126"/>
      <c r="C1" s="126"/>
      <c r="D1" s="126"/>
      <c r="E1" s="126"/>
      <c r="F1" s="126"/>
      <c r="G1" s="126"/>
      <c r="H1" s="126"/>
      <c r="I1" s="126"/>
      <c r="J1" s="126"/>
    </row>
    <row r="2" spans="1:10" ht="14.4" thickBot="1" x14ac:dyDescent="0.3">
      <c r="A2" s="126"/>
      <c r="B2" s="126"/>
      <c r="C2" s="126"/>
      <c r="D2" s="126"/>
      <c r="E2" s="126"/>
      <c r="F2" s="126"/>
      <c r="G2" s="126"/>
      <c r="H2" s="126"/>
      <c r="I2" s="126"/>
      <c r="J2" s="126"/>
    </row>
    <row r="3" spans="1:10" x14ac:dyDescent="0.25">
      <c r="A3" s="245" t="s">
        <v>697</v>
      </c>
      <c r="B3" s="246"/>
      <c r="C3" s="246"/>
      <c r="D3" s="246"/>
      <c r="E3" s="246"/>
      <c r="F3" s="246"/>
      <c r="G3" s="246"/>
      <c r="H3" s="246"/>
      <c r="I3" s="246"/>
      <c r="J3" s="247"/>
    </row>
    <row r="4" spans="1:10" x14ac:dyDescent="0.25">
      <c r="A4" s="248"/>
      <c r="B4" s="249"/>
      <c r="C4" s="249"/>
      <c r="D4" s="249"/>
      <c r="E4" s="249"/>
      <c r="F4" s="249"/>
      <c r="G4" s="249"/>
      <c r="H4" s="249"/>
      <c r="I4" s="249"/>
      <c r="J4" s="250"/>
    </row>
    <row r="5" spans="1:10" x14ac:dyDescent="0.25">
      <c r="A5" s="248"/>
      <c r="B5" s="249"/>
      <c r="C5" s="249"/>
      <c r="D5" s="249"/>
      <c r="E5" s="249"/>
      <c r="F5" s="249"/>
      <c r="G5" s="249"/>
      <c r="H5" s="249"/>
      <c r="I5" s="249"/>
      <c r="J5" s="250"/>
    </row>
    <row r="6" spans="1:10" x14ac:dyDescent="0.25">
      <c r="A6" s="248"/>
      <c r="B6" s="249"/>
      <c r="C6" s="249"/>
      <c r="D6" s="249"/>
      <c r="E6" s="249"/>
      <c r="F6" s="249"/>
      <c r="G6" s="249"/>
      <c r="H6" s="249"/>
      <c r="I6" s="249"/>
      <c r="J6" s="250"/>
    </row>
    <row r="7" spans="1:10" x14ac:dyDescent="0.25">
      <c r="A7" s="248"/>
      <c r="B7" s="249"/>
      <c r="C7" s="249"/>
      <c r="D7" s="249"/>
      <c r="E7" s="249"/>
      <c r="F7" s="249"/>
      <c r="G7" s="249"/>
      <c r="H7" s="249"/>
      <c r="I7" s="249"/>
      <c r="J7" s="250"/>
    </row>
    <row r="8" spans="1:10" ht="14.4" thickBot="1" x14ac:dyDescent="0.3">
      <c r="A8" s="251"/>
      <c r="B8" s="252"/>
      <c r="C8" s="252"/>
      <c r="D8" s="252"/>
      <c r="E8" s="252"/>
      <c r="F8" s="252"/>
      <c r="G8" s="252"/>
      <c r="H8" s="252"/>
      <c r="I8" s="252"/>
      <c r="J8" s="253"/>
    </row>
    <row r="10" spans="1:10" x14ac:dyDescent="0.25">
      <c r="A10" s="254" t="s">
        <v>583</v>
      </c>
      <c r="B10" s="254"/>
      <c r="C10" s="254"/>
      <c r="D10" s="254"/>
      <c r="E10" s="254"/>
      <c r="F10" s="254"/>
      <c r="G10" s="254"/>
      <c r="H10" s="254"/>
      <c r="I10" s="254"/>
      <c r="J10" s="254"/>
    </row>
    <row r="12" spans="1:10" x14ac:dyDescent="0.25">
      <c r="A12" s="254" t="s">
        <v>26</v>
      </c>
      <c r="B12" s="255"/>
      <c r="C12" s="255"/>
    </row>
    <row r="14" spans="1:10" x14ac:dyDescent="0.25">
      <c r="A14" s="94" t="s">
        <v>38</v>
      </c>
      <c r="B14" s="94" t="s">
        <v>93</v>
      </c>
      <c r="C14" s="148" t="s">
        <v>467</v>
      </c>
      <c r="D14" s="148" t="s">
        <v>468</v>
      </c>
      <c r="E14" s="131"/>
    </row>
    <row r="15" spans="1:10" x14ac:dyDescent="0.25">
      <c r="A15" s="94" t="s">
        <v>30</v>
      </c>
      <c r="B15" s="94" t="s">
        <v>89</v>
      </c>
      <c r="C15" s="148" t="s">
        <v>467</v>
      </c>
      <c r="D15" s="148" t="s">
        <v>468</v>
      </c>
      <c r="E15" s="131"/>
    </row>
    <row r="16" spans="1:10" x14ac:dyDescent="0.25">
      <c r="A16" s="94" t="s">
        <v>31</v>
      </c>
      <c r="B16" s="94" t="s">
        <v>90</v>
      </c>
      <c r="C16" s="148" t="s">
        <v>467</v>
      </c>
      <c r="D16" s="148" t="s">
        <v>468</v>
      </c>
      <c r="E16" s="131"/>
    </row>
    <row r="17" spans="1:5" x14ac:dyDescent="0.25">
      <c r="A17" s="94" t="s">
        <v>32</v>
      </c>
      <c r="B17" s="94" t="s">
        <v>40</v>
      </c>
      <c r="C17" s="148" t="s">
        <v>467</v>
      </c>
      <c r="D17" s="148" t="s">
        <v>468</v>
      </c>
      <c r="E17" s="131"/>
    </row>
    <row r="18" spans="1:5" x14ac:dyDescent="0.25">
      <c r="A18" s="94" t="s">
        <v>33</v>
      </c>
      <c r="B18" s="94" t="s">
        <v>91</v>
      </c>
      <c r="C18" s="148" t="s">
        <v>467</v>
      </c>
      <c r="D18" s="148" t="s">
        <v>468</v>
      </c>
      <c r="E18" s="131"/>
    </row>
    <row r="19" spans="1:5" x14ac:dyDescent="0.25">
      <c r="A19" s="94" t="s">
        <v>34</v>
      </c>
      <c r="B19" s="94" t="s">
        <v>41</v>
      </c>
      <c r="C19" s="148" t="s">
        <v>467</v>
      </c>
      <c r="D19" s="148" t="s">
        <v>468</v>
      </c>
      <c r="E19" s="131"/>
    </row>
    <row r="20" spans="1:5" x14ac:dyDescent="0.25">
      <c r="A20" s="94" t="s">
        <v>35</v>
      </c>
      <c r="B20" s="94" t="s">
        <v>42</v>
      </c>
      <c r="C20" s="148" t="s">
        <v>467</v>
      </c>
      <c r="D20" s="148" t="s">
        <v>468</v>
      </c>
      <c r="E20" s="131"/>
    </row>
    <row r="21" spans="1:5" x14ac:dyDescent="0.25">
      <c r="A21" s="94" t="s">
        <v>36</v>
      </c>
      <c r="B21" s="94" t="s">
        <v>36</v>
      </c>
      <c r="C21" s="148" t="s">
        <v>467</v>
      </c>
      <c r="D21" s="148" t="s">
        <v>468</v>
      </c>
      <c r="E21" s="131"/>
    </row>
    <row r="22" spans="1:5" x14ac:dyDescent="0.25">
      <c r="A22" s="94" t="s">
        <v>37</v>
      </c>
      <c r="B22" s="94" t="s">
        <v>92</v>
      </c>
      <c r="C22" s="148" t="s">
        <v>467</v>
      </c>
      <c r="D22" s="148" t="s">
        <v>468</v>
      </c>
      <c r="E22" s="131"/>
    </row>
    <row r="23" spans="1:5" x14ac:dyDescent="0.25">
      <c r="A23" s="94" t="s">
        <v>43</v>
      </c>
      <c r="B23" s="94" t="s">
        <v>45</v>
      </c>
      <c r="C23" s="148" t="s">
        <v>467</v>
      </c>
      <c r="D23" s="131"/>
      <c r="E23" s="131"/>
    </row>
    <row r="24" spans="1:5" x14ac:dyDescent="0.25">
      <c r="A24" s="94" t="s">
        <v>44</v>
      </c>
      <c r="B24" s="94" t="s">
        <v>46</v>
      </c>
      <c r="C24" s="148" t="s">
        <v>467</v>
      </c>
      <c r="D24" s="131"/>
      <c r="E24" s="131"/>
    </row>
  </sheetData>
  <sheetProtection algorithmName="SHA-512" hashValue="VoN6EmNxqXlYDc+O7sSGNNUg0sIlnpGCVS+M3QQhz+a/sQGvouSRBm3ebJcYid0XmASl2oA2wzarAUgRXSevtQ==" saltValue="fMhxZlKafs6YWj0LxlX9Zw==" spinCount="100000" sheet="1" objects="1" scenarios="1"/>
  <mergeCells count="3">
    <mergeCell ref="A3:J8"/>
    <mergeCell ref="A12:C12"/>
    <mergeCell ref="A10:J10"/>
  </mergeCells>
  <hyperlinks>
    <hyperlink ref="C14" location="'Général ex ante'!A1" display="ex-ante" xr:uid="{2B117019-C095-4017-AB53-8D393A261BC5}"/>
    <hyperlink ref="C15" location="'Raccordement eau pot ex ante'!A1" display="ex-ante" xr:uid="{578C4013-7925-476F-9C7A-8CA8DB0152D4}"/>
    <hyperlink ref="C16" location="'Compteurs ex ante'!A1" display="ex-ante" xr:uid="{1FDCCBFF-5CEE-4345-9A9B-2A0102558799}"/>
    <hyperlink ref="C17" location="'Compteurs ex ante'!A1" display="ex-ante" xr:uid="{B2761D8B-E6CA-4CC6-9C57-13A76E4424FD}"/>
    <hyperlink ref="C18" location="'Analyse eau ex ante'!A1" display="ex-ante" xr:uid="{F824BA8D-5721-49EA-BFF0-B19D4C42F85F}"/>
    <hyperlink ref="C19" location="'Prest. assainissement ex ante'!A1" display="ex-ante" xr:uid="{B7987D42-63F8-4F5D-869C-C803B7B295CA}"/>
    <hyperlink ref="C20" location="'BOP ex ante'!A1" display="ex-ante" xr:uid="{D5A4A641-5B22-4E5A-B248-8B16A19CA65F}"/>
    <hyperlink ref="C21" location="'Réseaux ex ante'!A1" display="ex-ante" xr:uid="{18DE9DA6-5689-4EE3-B077-1BB8B7304C44}"/>
    <hyperlink ref="C22" location="'Divers ex ante'!A1" display="ex-ante" xr:uid="{DE411947-C68E-439B-AECF-F3BB971FC44A}"/>
    <hyperlink ref="C23" location="'Fraudes et fuites ex ante'!A1" display="ex-ante" xr:uid="{3A549A63-173D-418E-9972-BC17C6828A91}"/>
    <hyperlink ref="C24" location="'Fraudes et fuites ex ante'!A1" display="ex-ante" xr:uid="{C16F275C-77E8-473D-8A82-4822CE1A2492}"/>
    <hyperlink ref="D14" location="'Général - fiches'!A1" display="fiches" xr:uid="{93EC45E2-0C64-45B3-A3F7-4FC36813BB95}"/>
    <hyperlink ref="D15" location="'Racc - fiches'!A1" display="fiches" xr:uid="{67D90D63-2D9D-4CEE-83A4-0951E187EE39}"/>
    <hyperlink ref="D16" location="'Compteurs - fiches'!A1" display="fiches" xr:uid="{BA2ACB88-4B4E-44E3-A7DE-8DB71543BDD1}"/>
    <hyperlink ref="D17" location="'CDC - fiches'!A1" display="fiches" xr:uid="{5511E931-90F2-4D0D-8335-CFC0FD34FA9E}"/>
    <hyperlink ref="D18" location="'Analyse - fiches'!A1" display="fiches" xr:uid="{87F48166-D05F-475D-B532-EA4293A4DAAF}"/>
    <hyperlink ref="D19" location="'Ass - fiches'!A1" display="fiches" xr:uid="{D2E8E879-5A2C-4552-802E-629758340AF6}"/>
    <hyperlink ref="D20" location="'BOP - fiches'!A1" display="fiches" xr:uid="{3A28BD3C-A98B-4D5F-AE14-5C570E7512E0}"/>
    <hyperlink ref="D21" location="'Réseaux - fiches'!A1" display="fiches" xr:uid="{23081313-73D1-4342-BF66-1B64FE79CD8D}"/>
    <hyperlink ref="D22" location="'Divers - fiches'!A1" display="fiches" xr:uid="{1997426C-3938-4932-AB75-2C4CADB62B08}"/>
  </hyperlink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F838-2243-4941-8360-505F2DE02A61}">
  <sheetPr>
    <tabColor rgb="FFFFC000"/>
  </sheetPr>
  <dimension ref="A1:V31"/>
  <sheetViews>
    <sheetView zoomScale="80" zoomScaleNormal="80" workbookViewId="0">
      <pane xSplit="2" ySplit="2" topLeftCell="C11" activePane="bottomRight" state="frozen"/>
      <selection activeCell="E17" sqref="E17"/>
      <selection pane="topRight" activeCell="E17" sqref="E17"/>
      <selection pane="bottomLeft" activeCell="E17" sqref="E17"/>
      <selection pane="bottomRight" activeCell="I2" sqref="I2"/>
    </sheetView>
  </sheetViews>
  <sheetFormatPr baseColWidth="10" defaultColWidth="11.44140625" defaultRowHeight="13.8" x14ac:dyDescent="0.25"/>
  <cols>
    <col min="1" max="1" width="11" style="94" customWidth="1"/>
    <col min="2" max="2" width="66.88671875" style="118" customWidth="1"/>
    <col min="3" max="3" width="17.44140625" style="94" customWidth="1"/>
    <col min="4" max="4" width="20.44140625" style="94" customWidth="1"/>
    <col min="5" max="5" width="8.109375" style="94" customWidth="1"/>
    <col min="6" max="6" width="15.44140625" style="94" customWidth="1"/>
    <col min="7" max="7" width="0" style="94" hidden="1" customWidth="1"/>
    <col min="8" max="13" width="11.44140625" style="94"/>
    <col min="14" max="14" width="2.77734375" style="94" customWidth="1"/>
    <col min="15" max="15" width="18.21875" style="94" bestFit="1" customWidth="1"/>
    <col min="16" max="16" width="16.77734375" style="94" bestFit="1" customWidth="1"/>
    <col min="17" max="17" width="13.21875" style="94" customWidth="1"/>
    <col min="18" max="18" width="19.77734375" style="94" customWidth="1"/>
    <col min="19" max="19" width="15.21875" style="94" customWidth="1"/>
    <col min="20" max="20" width="11.44140625" style="118"/>
    <col min="21" max="21" width="20" style="94" customWidth="1"/>
    <col min="22" max="22" width="11" style="94" customWidth="1"/>
    <col min="23" max="16384" width="11.44140625" style="94"/>
  </cols>
  <sheetData>
    <row r="1" spans="1:22" ht="30" customHeight="1" x14ac:dyDescent="0.25">
      <c r="A1" s="275" t="s">
        <v>2</v>
      </c>
      <c r="B1" s="287" t="s">
        <v>7</v>
      </c>
      <c r="C1" s="288" t="s">
        <v>0</v>
      </c>
      <c r="D1" s="275" t="s">
        <v>9</v>
      </c>
      <c r="E1" s="275" t="s">
        <v>6</v>
      </c>
      <c r="F1" s="275" t="s">
        <v>8</v>
      </c>
      <c r="G1" s="272" t="s">
        <v>1</v>
      </c>
      <c r="H1" s="273"/>
      <c r="I1" s="273"/>
      <c r="J1" s="273"/>
      <c r="K1" s="273"/>
      <c r="L1" s="273"/>
      <c r="M1" s="274"/>
      <c r="O1" s="284" t="s">
        <v>79</v>
      </c>
      <c r="P1" s="266" t="s">
        <v>5</v>
      </c>
      <c r="Q1" s="268" t="s">
        <v>12</v>
      </c>
      <c r="R1" s="266" t="s">
        <v>3</v>
      </c>
      <c r="S1" s="269" t="s">
        <v>4</v>
      </c>
      <c r="T1" s="271" t="s">
        <v>29</v>
      </c>
      <c r="U1" s="262" t="s">
        <v>11</v>
      </c>
      <c r="V1" s="262" t="s">
        <v>20</v>
      </c>
    </row>
    <row r="2" spans="1:22" ht="55.2" x14ac:dyDescent="0.25">
      <c r="A2" s="275"/>
      <c r="B2" s="287"/>
      <c r="C2" s="289"/>
      <c r="D2" s="275"/>
      <c r="E2" s="275"/>
      <c r="F2" s="275"/>
      <c r="G2" s="210">
        <v>2021</v>
      </c>
      <c r="H2" s="210">
        <v>2022</v>
      </c>
      <c r="I2" s="230" t="s">
        <v>708</v>
      </c>
      <c r="J2" s="228" t="s">
        <v>704</v>
      </c>
      <c r="K2" s="210">
        <v>2024</v>
      </c>
      <c r="L2" s="211">
        <v>2025</v>
      </c>
      <c r="M2" s="211">
        <v>2026</v>
      </c>
      <c r="O2" s="264"/>
      <c r="P2" s="266"/>
      <c r="Q2" s="268"/>
      <c r="R2" s="266"/>
      <c r="S2" s="269"/>
      <c r="T2" s="266"/>
      <c r="U2" s="262"/>
      <c r="V2" s="262"/>
    </row>
    <row r="3" spans="1:22" ht="41.4" x14ac:dyDescent="0.25">
      <c r="A3" s="107" t="s">
        <v>214</v>
      </c>
      <c r="B3" s="103" t="s">
        <v>197</v>
      </c>
      <c r="C3" s="97"/>
      <c r="D3" s="97" t="s">
        <v>88</v>
      </c>
      <c r="E3" s="97"/>
      <c r="F3" s="127" t="s">
        <v>218</v>
      </c>
      <c r="G3" s="212">
        <v>107.3</v>
      </c>
      <c r="H3" s="212">
        <v>150</v>
      </c>
      <c r="I3" s="212">
        <v>155.25</v>
      </c>
      <c r="J3" s="213">
        <f>H3+(H3*PARAM!D$5)</f>
        <v>171.75</v>
      </c>
      <c r="K3" s="214">
        <f>J3+(J3*PARAM!E$5)</f>
        <v>178.79175000000001</v>
      </c>
      <c r="L3" s="214">
        <f>K3+(K3*PARAM!F$5)</f>
        <v>182.36758500000002</v>
      </c>
      <c r="M3" s="214">
        <f>L3+(L3*PARAM!G$5)</f>
        <v>186.01493670000002</v>
      </c>
      <c r="N3" s="97"/>
      <c r="O3" s="97" t="s">
        <v>260</v>
      </c>
      <c r="P3" s="71" t="s">
        <v>499</v>
      </c>
      <c r="Q3" s="97" t="s">
        <v>261</v>
      </c>
      <c r="R3" s="102">
        <v>1</v>
      </c>
      <c r="S3" s="97"/>
      <c r="T3" s="156" t="s">
        <v>599</v>
      </c>
      <c r="U3" s="97"/>
      <c r="V3" s="97"/>
    </row>
    <row r="4" spans="1:22" ht="41.4" x14ac:dyDescent="0.25">
      <c r="A4" s="107" t="s">
        <v>214</v>
      </c>
      <c r="B4" s="103" t="s">
        <v>198</v>
      </c>
      <c r="C4" s="97"/>
      <c r="D4" s="97" t="s">
        <v>88</v>
      </c>
      <c r="E4" s="103"/>
      <c r="F4" s="127" t="s">
        <v>218</v>
      </c>
      <c r="G4" s="212">
        <v>222.2</v>
      </c>
      <c r="H4" s="212">
        <v>290</v>
      </c>
      <c r="I4" s="212">
        <v>300.14999999999998</v>
      </c>
      <c r="J4" s="213">
        <f>H4+(H4*PARAM!D$5)</f>
        <v>332.05</v>
      </c>
      <c r="K4" s="214">
        <f>J4+(J4*PARAM!E$5)</f>
        <v>345.66405000000003</v>
      </c>
      <c r="L4" s="214">
        <f>K4+(K4*PARAM!F$5)</f>
        <v>352.57733100000002</v>
      </c>
      <c r="M4" s="214">
        <f>L4+(L4*PARAM!G$5)</f>
        <v>359.62887762000003</v>
      </c>
      <c r="N4" s="97"/>
      <c r="O4" s="97" t="s">
        <v>260</v>
      </c>
      <c r="P4" s="71" t="s">
        <v>499</v>
      </c>
      <c r="Q4" s="97" t="s">
        <v>261</v>
      </c>
      <c r="R4" s="102">
        <v>1</v>
      </c>
      <c r="S4" s="97"/>
      <c r="T4" s="156" t="s">
        <v>599</v>
      </c>
      <c r="U4" s="97"/>
      <c r="V4" s="97"/>
    </row>
    <row r="5" spans="1:22" ht="41.4" x14ac:dyDescent="0.25">
      <c r="A5" s="107" t="s">
        <v>214</v>
      </c>
      <c r="B5" s="103" t="s">
        <v>199</v>
      </c>
      <c r="C5" s="97"/>
      <c r="D5" s="97" t="s">
        <v>88</v>
      </c>
      <c r="E5" s="103"/>
      <c r="F5" s="127" t="s">
        <v>218</v>
      </c>
      <c r="G5" s="212">
        <v>209.23</v>
      </c>
      <c r="H5" s="212">
        <v>480</v>
      </c>
      <c r="I5" s="212">
        <v>496.79999999999995</v>
      </c>
      <c r="J5" s="213">
        <f>H5+(H5*PARAM!D$5)</f>
        <v>549.6</v>
      </c>
      <c r="K5" s="214">
        <f>J5+(J5*PARAM!E$5)</f>
        <v>572.1336</v>
      </c>
      <c r="L5" s="214">
        <f>K5+(K5*PARAM!F$5)</f>
        <v>583.57627200000002</v>
      </c>
      <c r="M5" s="214">
        <f>L5+(L5*PARAM!G$5)</f>
        <v>595.24779744</v>
      </c>
      <c r="N5" s="97"/>
      <c r="O5" s="97" t="s">
        <v>260</v>
      </c>
      <c r="P5" s="71" t="s">
        <v>499</v>
      </c>
      <c r="Q5" s="97" t="s">
        <v>261</v>
      </c>
      <c r="R5" s="102">
        <v>1</v>
      </c>
      <c r="S5" s="97"/>
      <c r="T5" s="156" t="s">
        <v>599</v>
      </c>
      <c r="U5" s="97"/>
      <c r="V5" s="97"/>
    </row>
    <row r="6" spans="1:22" ht="48" customHeight="1" x14ac:dyDescent="0.25">
      <c r="A6" s="107" t="s">
        <v>214</v>
      </c>
      <c r="B6" s="103" t="s">
        <v>200</v>
      </c>
      <c r="C6" s="97"/>
      <c r="D6" s="97" t="s">
        <v>88</v>
      </c>
      <c r="E6" s="103"/>
      <c r="F6" s="127" t="s">
        <v>218</v>
      </c>
      <c r="G6" s="212">
        <v>360.84</v>
      </c>
      <c r="H6" s="212">
        <v>660</v>
      </c>
      <c r="I6" s="212">
        <v>683.09999999999991</v>
      </c>
      <c r="J6" s="213">
        <f>H6+(H6*PARAM!D$5)</f>
        <v>755.7</v>
      </c>
      <c r="K6" s="214">
        <f>J6+(J6*PARAM!E$5)</f>
        <v>786.68370000000004</v>
      </c>
      <c r="L6" s="214">
        <f>K6+(K6*PARAM!F$5)</f>
        <v>802.417374</v>
      </c>
      <c r="M6" s="214">
        <f>L6+(L6*PARAM!G$5)</f>
        <v>818.46572147999996</v>
      </c>
      <c r="N6" s="97"/>
      <c r="O6" s="97" t="s">
        <v>260</v>
      </c>
      <c r="P6" s="71" t="s">
        <v>499</v>
      </c>
      <c r="Q6" s="97" t="s">
        <v>261</v>
      </c>
      <c r="R6" s="102">
        <v>1</v>
      </c>
      <c r="S6" s="97"/>
      <c r="T6" s="157" t="s">
        <v>599</v>
      </c>
      <c r="U6" s="97"/>
      <c r="V6" s="97"/>
    </row>
    <row r="7" spans="1:22" ht="41.4" x14ac:dyDescent="0.25">
      <c r="A7" s="107" t="s">
        <v>214</v>
      </c>
      <c r="B7" s="103" t="s">
        <v>201</v>
      </c>
      <c r="C7" s="97"/>
      <c r="D7" s="97" t="s">
        <v>88</v>
      </c>
      <c r="E7" s="103"/>
      <c r="F7" s="127" t="s">
        <v>218</v>
      </c>
      <c r="G7" s="212">
        <v>427.27</v>
      </c>
      <c r="H7" s="212">
        <v>800</v>
      </c>
      <c r="I7" s="212">
        <v>827.99999999999989</v>
      </c>
      <c r="J7" s="213">
        <f>H7+(H7*PARAM!D$5)</f>
        <v>916</v>
      </c>
      <c r="K7" s="214">
        <f>J7+(J7*PARAM!E$5)</f>
        <v>953.55600000000004</v>
      </c>
      <c r="L7" s="214">
        <f>K7+(K7*PARAM!F$5)</f>
        <v>972.62711999999999</v>
      </c>
      <c r="M7" s="214">
        <f>L7+(L7*PARAM!G$5)</f>
        <v>992.07966239999996</v>
      </c>
      <c r="N7" s="97"/>
      <c r="O7" s="97" t="s">
        <v>260</v>
      </c>
      <c r="P7" s="71" t="s">
        <v>499</v>
      </c>
      <c r="Q7" s="97" t="s">
        <v>261</v>
      </c>
      <c r="R7" s="102">
        <v>1</v>
      </c>
      <c r="S7" s="97"/>
      <c r="T7" s="157" t="s">
        <v>599</v>
      </c>
      <c r="U7" s="97"/>
      <c r="V7" s="97"/>
    </row>
    <row r="8" spans="1:22" ht="41.4" x14ac:dyDescent="0.25">
      <c r="A8" s="107" t="s">
        <v>214</v>
      </c>
      <c r="B8" s="103" t="s">
        <v>202</v>
      </c>
      <c r="C8" s="97"/>
      <c r="D8" s="97" t="s">
        <v>88</v>
      </c>
      <c r="E8" s="103"/>
      <c r="F8" s="127" t="s">
        <v>218</v>
      </c>
      <c r="G8" s="212">
        <v>696.86</v>
      </c>
      <c r="H8" s="212">
        <v>1580</v>
      </c>
      <c r="I8" s="212">
        <v>1635.3</v>
      </c>
      <c r="J8" s="213">
        <f>H8+(H8*PARAM!D$5)</f>
        <v>1809.1</v>
      </c>
      <c r="K8" s="214">
        <f>J8+(J8*PARAM!E$5)</f>
        <v>1883.2730999999999</v>
      </c>
      <c r="L8" s="214">
        <f>K8+(K8*PARAM!F$5)</f>
        <v>1920.9385619999998</v>
      </c>
      <c r="M8" s="214">
        <f>L8+(L8*PARAM!G$5)</f>
        <v>1959.3573332399999</v>
      </c>
      <c r="N8" s="97"/>
      <c r="O8" s="97" t="s">
        <v>260</v>
      </c>
      <c r="P8" s="71" t="s">
        <v>499</v>
      </c>
      <c r="Q8" s="97" t="s">
        <v>261</v>
      </c>
      <c r="R8" s="102">
        <v>1</v>
      </c>
      <c r="S8" s="97"/>
      <c r="T8" s="157" t="s">
        <v>599</v>
      </c>
      <c r="U8" s="97"/>
      <c r="V8" s="97"/>
    </row>
    <row r="9" spans="1:22" ht="41.4" x14ac:dyDescent="0.25">
      <c r="A9" s="107" t="s">
        <v>214</v>
      </c>
      <c r="B9" s="103" t="s">
        <v>203</v>
      </c>
      <c r="C9" s="97"/>
      <c r="D9" s="97" t="s">
        <v>88</v>
      </c>
      <c r="E9" s="103"/>
      <c r="F9" s="127" t="s">
        <v>218</v>
      </c>
      <c r="G9" s="215">
        <v>1028.21</v>
      </c>
      <c r="H9" s="212">
        <v>1180</v>
      </c>
      <c r="I9" s="212">
        <v>1221.3</v>
      </c>
      <c r="J9" s="213">
        <f>H9+(H9*PARAM!D$5)</f>
        <v>1351.1</v>
      </c>
      <c r="K9" s="214">
        <f>J9+(J9*PARAM!E$5)</f>
        <v>1406.4950999999999</v>
      </c>
      <c r="L9" s="214">
        <f>K9+(K9*PARAM!F$5)</f>
        <v>1434.6250019999998</v>
      </c>
      <c r="M9" s="214">
        <f>L9+(L9*PARAM!G$5)</f>
        <v>1463.3175020399997</v>
      </c>
      <c r="N9" s="97"/>
      <c r="O9" s="97" t="s">
        <v>260</v>
      </c>
      <c r="P9" s="71" t="s">
        <v>499</v>
      </c>
      <c r="Q9" s="97" t="s">
        <v>261</v>
      </c>
      <c r="R9" s="102">
        <v>1</v>
      </c>
      <c r="S9" s="97"/>
      <c r="T9" s="157" t="s">
        <v>599</v>
      </c>
      <c r="U9" s="97"/>
      <c r="V9" s="97"/>
    </row>
    <row r="10" spans="1:22" ht="34.200000000000003" x14ac:dyDescent="0.25">
      <c r="A10" s="107" t="s">
        <v>215</v>
      </c>
      <c r="B10" s="103" t="s">
        <v>204</v>
      </c>
      <c r="C10" s="97"/>
      <c r="D10" s="97" t="s">
        <v>88</v>
      </c>
      <c r="E10" s="103"/>
      <c r="F10" s="127" t="s">
        <v>218</v>
      </c>
      <c r="G10" s="212">
        <v>36.130000000000003</v>
      </c>
      <c r="H10" s="212">
        <v>180</v>
      </c>
      <c r="I10" s="212">
        <v>186.29999999999998</v>
      </c>
      <c r="J10" s="213">
        <f>H10+(H10*PARAM!D$5)</f>
        <v>206.1</v>
      </c>
      <c r="K10" s="214">
        <f>J10+(J10*PARAM!E$5)</f>
        <v>214.55009999999999</v>
      </c>
      <c r="L10" s="214">
        <f>K10+(K10*PARAM!F$5)</f>
        <v>218.84110199999998</v>
      </c>
      <c r="M10" s="214">
        <f>L10+(L10*PARAM!G$5)</f>
        <v>223.21792403999999</v>
      </c>
      <c r="N10" s="97"/>
      <c r="O10" s="97" t="s">
        <v>260</v>
      </c>
      <c r="P10" s="71" t="s">
        <v>499</v>
      </c>
      <c r="Q10" s="97" t="s">
        <v>261</v>
      </c>
      <c r="R10" s="102">
        <v>1</v>
      </c>
      <c r="S10" s="97"/>
      <c r="T10" s="156" t="s">
        <v>600</v>
      </c>
      <c r="U10" s="97"/>
      <c r="V10" s="97"/>
    </row>
    <row r="11" spans="1:22" s="111" customFormat="1" ht="144" customHeight="1" x14ac:dyDescent="0.3">
      <c r="A11" s="107" t="s">
        <v>216</v>
      </c>
      <c r="B11" s="101" t="s">
        <v>205</v>
      </c>
      <c r="C11" s="96"/>
      <c r="D11" s="96" t="s">
        <v>88</v>
      </c>
      <c r="E11" s="101"/>
      <c r="F11" s="119" t="s">
        <v>219</v>
      </c>
      <c r="G11" s="232"/>
      <c r="H11" s="232" t="s">
        <v>195</v>
      </c>
      <c r="I11" s="232" t="s">
        <v>195</v>
      </c>
      <c r="J11" s="232" t="s">
        <v>195</v>
      </c>
      <c r="K11" s="232" t="s">
        <v>195</v>
      </c>
      <c r="L11" s="232" t="s">
        <v>195</v>
      </c>
      <c r="M11" s="232" t="s">
        <v>195</v>
      </c>
      <c r="N11" s="96"/>
      <c r="O11" s="130" t="s">
        <v>73</v>
      </c>
      <c r="P11" s="101"/>
      <c r="Q11" s="149" t="s">
        <v>587</v>
      </c>
      <c r="R11" s="102">
        <v>1</v>
      </c>
      <c r="S11" s="96"/>
      <c r="T11" s="153" t="s">
        <v>601</v>
      </c>
      <c r="U11" s="96"/>
      <c r="V11" s="96"/>
    </row>
    <row r="12" spans="1:22" ht="14.4" x14ac:dyDescent="0.3">
      <c r="A12" s="107" t="s">
        <v>217</v>
      </c>
      <c r="B12" s="231" t="s">
        <v>206</v>
      </c>
      <c r="C12" s="97"/>
      <c r="D12" s="97"/>
      <c r="E12" s="103"/>
      <c r="F12" s="97"/>
      <c r="G12" s="216"/>
      <c r="H12" s="216"/>
      <c r="I12" s="216"/>
      <c r="J12" s="217"/>
      <c r="K12" s="217"/>
      <c r="L12" s="217"/>
      <c r="M12" s="217"/>
      <c r="N12" s="97"/>
      <c r="O12" s="97"/>
      <c r="P12" s="97"/>
      <c r="Q12" s="97"/>
      <c r="R12" s="97"/>
      <c r="S12" s="97"/>
      <c r="T12" s="156" t="s">
        <v>602</v>
      </c>
      <c r="U12" s="97"/>
      <c r="V12" s="97"/>
    </row>
    <row r="13" spans="1:22" x14ac:dyDescent="0.25">
      <c r="A13" s="107"/>
      <c r="B13" s="103" t="s">
        <v>207</v>
      </c>
      <c r="C13" s="97"/>
      <c r="D13" s="97" t="s">
        <v>88</v>
      </c>
      <c r="E13" s="103"/>
      <c r="F13" s="127" t="s">
        <v>115</v>
      </c>
      <c r="G13" s="216">
        <v>67</v>
      </c>
      <c r="H13" s="216">
        <v>201</v>
      </c>
      <c r="I13" s="216">
        <v>208.035</v>
      </c>
      <c r="J13" s="217">
        <f>H13+(H13*PARAM!D$5)</f>
        <v>230.14500000000001</v>
      </c>
      <c r="K13" s="217">
        <f>J13+(J13*PARAM!E$5)</f>
        <v>239.58094500000001</v>
      </c>
      <c r="L13" s="217">
        <f>K13+(K13*PARAM!F$5)</f>
        <v>244.37256390000002</v>
      </c>
      <c r="M13" s="217">
        <f>L13+(L13*PARAM!G$5)</f>
        <v>249.260015178</v>
      </c>
      <c r="N13" s="132"/>
      <c r="O13" s="97" t="s">
        <v>328</v>
      </c>
      <c r="P13" s="101" t="s">
        <v>328</v>
      </c>
      <c r="Q13" s="97" t="s">
        <v>298</v>
      </c>
      <c r="R13" s="97"/>
      <c r="S13" s="97"/>
      <c r="T13" s="157"/>
      <c r="U13" s="97"/>
      <c r="V13" s="97"/>
    </row>
    <row r="14" spans="1:22" ht="34.200000000000003" x14ac:dyDescent="0.25">
      <c r="A14" s="107"/>
      <c r="B14" s="103" t="s">
        <v>208</v>
      </c>
      <c r="C14" s="97"/>
      <c r="D14" s="97" t="s">
        <v>88</v>
      </c>
      <c r="E14" s="103"/>
      <c r="F14" s="127" t="s">
        <v>115</v>
      </c>
      <c r="G14" s="216">
        <v>36.130000000000003</v>
      </c>
      <c r="H14" s="216">
        <v>150</v>
      </c>
      <c r="I14" s="216">
        <v>155.25</v>
      </c>
      <c r="J14" s="217">
        <f>H14+(H14*PARAM!D$5)</f>
        <v>171.75</v>
      </c>
      <c r="K14" s="217">
        <f>J14+(J14*PARAM!E$5)</f>
        <v>178.79175000000001</v>
      </c>
      <c r="L14" s="217">
        <f>K14+(K14*PARAM!F$5)</f>
        <v>182.36758500000002</v>
      </c>
      <c r="M14" s="217">
        <f>L14+(L14*PARAM!G$5)</f>
        <v>186.01493670000002</v>
      </c>
      <c r="N14" s="132"/>
      <c r="O14" s="97" t="s">
        <v>260</v>
      </c>
      <c r="P14" s="71" t="s">
        <v>499</v>
      </c>
      <c r="Q14" s="97" t="s">
        <v>261</v>
      </c>
      <c r="R14" s="102">
        <v>1</v>
      </c>
      <c r="S14" s="97"/>
      <c r="T14" s="157"/>
      <c r="U14" s="97"/>
      <c r="V14" s="97"/>
    </row>
    <row r="15" spans="1:22" ht="14.4" x14ac:dyDescent="0.3">
      <c r="A15" s="107" t="s">
        <v>217</v>
      </c>
      <c r="B15" s="231" t="s">
        <v>209</v>
      </c>
      <c r="C15" s="97"/>
      <c r="D15" s="97"/>
      <c r="E15" s="103"/>
      <c r="F15" s="97"/>
      <c r="G15" s="216"/>
      <c r="H15" s="216"/>
      <c r="I15" s="216"/>
      <c r="J15" s="217"/>
      <c r="K15" s="217"/>
      <c r="L15" s="217"/>
      <c r="M15" s="217"/>
      <c r="N15" s="132"/>
      <c r="O15" s="97"/>
      <c r="P15" s="97"/>
      <c r="Q15" s="97"/>
      <c r="R15" s="97"/>
      <c r="S15" s="97"/>
      <c r="T15" s="157" t="s">
        <v>602</v>
      </c>
      <c r="U15" s="97"/>
      <c r="V15" s="97"/>
    </row>
    <row r="16" spans="1:22" x14ac:dyDescent="0.25">
      <c r="A16" s="107"/>
      <c r="B16" s="103" t="s">
        <v>207</v>
      </c>
      <c r="C16" s="97"/>
      <c r="D16" s="97" t="s">
        <v>88</v>
      </c>
      <c r="E16" s="103"/>
      <c r="F16" s="127" t="s">
        <v>115</v>
      </c>
      <c r="G16" s="216">
        <v>67</v>
      </c>
      <c r="H16" s="216">
        <v>201</v>
      </c>
      <c r="I16" s="216">
        <v>208.035</v>
      </c>
      <c r="J16" s="217">
        <f>H16+(H16*PARAM!D$5)</f>
        <v>230.14500000000001</v>
      </c>
      <c r="K16" s="217">
        <f>J16+(J16*PARAM!E$5)</f>
        <v>239.58094500000001</v>
      </c>
      <c r="L16" s="217">
        <f>K16+(K16*PARAM!F$5)</f>
        <v>244.37256390000002</v>
      </c>
      <c r="M16" s="217">
        <f>L16+(L16*PARAM!G$5)</f>
        <v>249.260015178</v>
      </c>
      <c r="N16" s="132"/>
      <c r="O16" s="97" t="s">
        <v>328</v>
      </c>
      <c r="P16" s="101" t="s">
        <v>328</v>
      </c>
      <c r="Q16" s="97" t="s">
        <v>298</v>
      </c>
      <c r="R16" s="97"/>
      <c r="S16" s="97"/>
      <c r="T16" s="157"/>
      <c r="U16" s="97"/>
      <c r="V16" s="97"/>
    </row>
    <row r="17" spans="1:22" ht="34.200000000000003" x14ac:dyDescent="0.25">
      <c r="A17" s="107"/>
      <c r="B17" s="103" t="s">
        <v>208</v>
      </c>
      <c r="C17" s="97"/>
      <c r="D17" s="97" t="s">
        <v>88</v>
      </c>
      <c r="E17" s="103"/>
      <c r="F17" s="127" t="s">
        <v>115</v>
      </c>
      <c r="G17" s="216">
        <v>36.130000000000003</v>
      </c>
      <c r="H17" s="216">
        <v>290</v>
      </c>
      <c r="I17" s="216">
        <v>300.14999999999998</v>
      </c>
      <c r="J17" s="217">
        <f>H17+(H17*PARAM!D$5)</f>
        <v>332.05</v>
      </c>
      <c r="K17" s="217">
        <f>J17+(J17*PARAM!E$5)</f>
        <v>345.66405000000003</v>
      </c>
      <c r="L17" s="217">
        <f>K17+(K17*PARAM!F$5)</f>
        <v>352.57733100000002</v>
      </c>
      <c r="M17" s="217">
        <f>L17+(L17*PARAM!G$5)</f>
        <v>359.62887762000003</v>
      </c>
      <c r="N17" s="132"/>
      <c r="O17" s="97" t="s">
        <v>260</v>
      </c>
      <c r="P17" s="71" t="s">
        <v>499</v>
      </c>
      <c r="Q17" s="97" t="s">
        <v>261</v>
      </c>
      <c r="R17" s="102">
        <v>1</v>
      </c>
      <c r="S17" s="97"/>
      <c r="T17" s="157"/>
      <c r="U17" s="97"/>
      <c r="V17" s="97"/>
    </row>
    <row r="18" spans="1:22" ht="14.4" x14ac:dyDescent="0.3">
      <c r="A18" s="107" t="s">
        <v>217</v>
      </c>
      <c r="B18" s="231" t="s">
        <v>210</v>
      </c>
      <c r="C18" s="97"/>
      <c r="D18" s="97"/>
      <c r="E18" s="103"/>
      <c r="F18" s="97"/>
      <c r="G18" s="216"/>
      <c r="H18" s="216"/>
      <c r="I18" s="216"/>
      <c r="J18" s="217"/>
      <c r="K18" s="217"/>
      <c r="L18" s="217"/>
      <c r="M18" s="217"/>
      <c r="N18" s="132"/>
      <c r="O18" s="97"/>
      <c r="P18" s="97"/>
      <c r="Q18" s="97"/>
      <c r="R18" s="97"/>
      <c r="S18" s="97"/>
      <c r="T18" s="157" t="s">
        <v>602</v>
      </c>
      <c r="U18" s="97"/>
      <c r="V18" s="97"/>
    </row>
    <row r="19" spans="1:22" x14ac:dyDescent="0.25">
      <c r="A19" s="107"/>
      <c r="B19" s="103" t="s">
        <v>207</v>
      </c>
      <c r="C19" s="97"/>
      <c r="D19" s="97" t="s">
        <v>88</v>
      </c>
      <c r="E19" s="103"/>
      <c r="F19" s="127" t="s">
        <v>115</v>
      </c>
      <c r="G19" s="216">
        <v>89</v>
      </c>
      <c r="H19" s="216">
        <v>267</v>
      </c>
      <c r="I19" s="216">
        <v>276.34499999999997</v>
      </c>
      <c r="J19" s="217">
        <f>H19+(H19*PARAM!D$5)</f>
        <v>305.71499999999997</v>
      </c>
      <c r="K19" s="217">
        <f>J19+(J19*PARAM!E$5)</f>
        <v>318.24931499999997</v>
      </c>
      <c r="L19" s="217">
        <f>K19+(K19*PARAM!F$5)</f>
        <v>324.61430129999997</v>
      </c>
      <c r="M19" s="217">
        <f>L19+(L19*PARAM!G$5)</f>
        <v>331.10658732599995</v>
      </c>
      <c r="N19" s="132"/>
      <c r="O19" s="97" t="s">
        <v>328</v>
      </c>
      <c r="P19" s="101" t="s">
        <v>328</v>
      </c>
      <c r="Q19" s="97" t="s">
        <v>298</v>
      </c>
      <c r="R19" s="97"/>
      <c r="S19" s="97"/>
      <c r="T19" s="157"/>
      <c r="U19" s="97"/>
      <c r="V19" s="97"/>
    </row>
    <row r="20" spans="1:22" ht="34.200000000000003" x14ac:dyDescent="0.25">
      <c r="A20" s="107"/>
      <c r="B20" s="103" t="s">
        <v>208</v>
      </c>
      <c r="C20" s="97"/>
      <c r="D20" s="97" t="s">
        <v>88</v>
      </c>
      <c r="E20" s="103"/>
      <c r="F20" s="127" t="s">
        <v>115</v>
      </c>
      <c r="G20" s="216">
        <v>36.130000000000003</v>
      </c>
      <c r="H20" s="216">
        <v>480</v>
      </c>
      <c r="I20" s="216">
        <v>496.79999999999995</v>
      </c>
      <c r="J20" s="217">
        <f>H20+(H20*PARAM!D$5)</f>
        <v>549.6</v>
      </c>
      <c r="K20" s="217">
        <f>J20+(J20*PARAM!E$5)</f>
        <v>572.1336</v>
      </c>
      <c r="L20" s="217">
        <f>K20+(K20*PARAM!F$5)</f>
        <v>583.57627200000002</v>
      </c>
      <c r="M20" s="217">
        <f>L20+(L20*PARAM!G$5)</f>
        <v>595.24779744</v>
      </c>
      <c r="N20" s="132"/>
      <c r="O20" s="97" t="s">
        <v>260</v>
      </c>
      <c r="P20" s="71" t="s">
        <v>499</v>
      </c>
      <c r="Q20" s="97" t="s">
        <v>261</v>
      </c>
      <c r="R20" s="102">
        <v>1</v>
      </c>
      <c r="S20" s="97"/>
      <c r="T20" s="157"/>
      <c r="U20" s="97"/>
      <c r="V20" s="97"/>
    </row>
    <row r="21" spans="1:22" ht="14.4" x14ac:dyDescent="0.3">
      <c r="A21" s="107" t="s">
        <v>217</v>
      </c>
      <c r="B21" s="231" t="s">
        <v>211</v>
      </c>
      <c r="C21" s="97"/>
      <c r="D21" s="97"/>
      <c r="E21" s="103"/>
      <c r="F21" s="97"/>
      <c r="G21" s="216"/>
      <c r="H21" s="216"/>
      <c r="I21" s="216"/>
      <c r="J21" s="217"/>
      <c r="K21" s="217"/>
      <c r="L21" s="217"/>
      <c r="M21" s="217"/>
      <c r="N21" s="132"/>
      <c r="O21" s="97"/>
      <c r="P21" s="97"/>
      <c r="Q21" s="97"/>
      <c r="R21" s="97"/>
      <c r="S21" s="97"/>
      <c r="T21" s="157" t="s">
        <v>602</v>
      </c>
      <c r="U21" s="97"/>
      <c r="V21" s="97"/>
    </row>
    <row r="22" spans="1:22" x14ac:dyDescent="0.25">
      <c r="A22" s="107"/>
      <c r="B22" s="103" t="s">
        <v>207</v>
      </c>
      <c r="C22" s="97"/>
      <c r="D22" s="97" t="s">
        <v>88</v>
      </c>
      <c r="E22" s="103"/>
      <c r="F22" s="127" t="s">
        <v>115</v>
      </c>
      <c r="G22" s="216">
        <v>89</v>
      </c>
      <c r="H22" s="216">
        <v>267</v>
      </c>
      <c r="I22" s="216">
        <v>276.34499999999997</v>
      </c>
      <c r="J22" s="217">
        <f>H22+(H22*PARAM!D$5)</f>
        <v>305.71499999999997</v>
      </c>
      <c r="K22" s="217">
        <f>J22+(J22*PARAM!E$5)</f>
        <v>318.24931499999997</v>
      </c>
      <c r="L22" s="217">
        <f>K22+(K22*PARAM!F$5)</f>
        <v>324.61430129999997</v>
      </c>
      <c r="M22" s="217">
        <f>L22+(L22*PARAM!G$5)</f>
        <v>331.10658732599995</v>
      </c>
      <c r="N22" s="132"/>
      <c r="O22" s="97" t="s">
        <v>328</v>
      </c>
      <c r="P22" s="101" t="s">
        <v>328</v>
      </c>
      <c r="Q22" s="97" t="s">
        <v>298</v>
      </c>
      <c r="R22" s="97"/>
      <c r="S22" s="97"/>
      <c r="T22" s="157"/>
      <c r="U22" s="97"/>
      <c r="V22" s="97"/>
    </row>
    <row r="23" spans="1:22" ht="34.200000000000003" x14ac:dyDescent="0.25">
      <c r="A23" s="107"/>
      <c r="B23" s="103" t="s">
        <v>208</v>
      </c>
      <c r="C23" s="97"/>
      <c r="D23" s="97" t="s">
        <v>88</v>
      </c>
      <c r="E23" s="103"/>
      <c r="F23" s="127" t="s">
        <v>115</v>
      </c>
      <c r="G23" s="216">
        <v>36.130000000000003</v>
      </c>
      <c r="H23" s="216">
        <v>660</v>
      </c>
      <c r="I23" s="216">
        <v>683.09999999999991</v>
      </c>
      <c r="J23" s="217">
        <f>H23+(H23*PARAM!D$5)</f>
        <v>755.7</v>
      </c>
      <c r="K23" s="217">
        <f>J23+(J23*PARAM!E$5)</f>
        <v>786.68370000000004</v>
      </c>
      <c r="L23" s="217">
        <f>K23+(K23*PARAM!F$5)</f>
        <v>802.417374</v>
      </c>
      <c r="M23" s="217">
        <f>L23+(L23*PARAM!G$5)</f>
        <v>818.46572147999996</v>
      </c>
      <c r="N23" s="132"/>
      <c r="O23" s="97" t="s">
        <v>260</v>
      </c>
      <c r="P23" s="71" t="s">
        <v>499</v>
      </c>
      <c r="Q23" s="97" t="s">
        <v>261</v>
      </c>
      <c r="R23" s="102">
        <v>1</v>
      </c>
      <c r="S23" s="97"/>
      <c r="T23" s="157"/>
      <c r="U23" s="97"/>
      <c r="V23" s="97"/>
    </row>
    <row r="24" spans="1:22" ht="14.4" x14ac:dyDescent="0.3">
      <c r="A24" s="107" t="s">
        <v>217</v>
      </c>
      <c r="B24" s="231" t="s">
        <v>212</v>
      </c>
      <c r="C24" s="97"/>
      <c r="D24" s="97"/>
      <c r="E24" s="103"/>
      <c r="F24" s="97"/>
      <c r="G24" s="216"/>
      <c r="H24" s="216"/>
      <c r="I24" s="216"/>
      <c r="J24" s="217"/>
      <c r="K24" s="217"/>
      <c r="L24" s="217"/>
      <c r="M24" s="217"/>
      <c r="N24" s="132"/>
      <c r="O24" s="97"/>
      <c r="P24" s="97"/>
      <c r="Q24" s="97"/>
      <c r="R24" s="97"/>
      <c r="S24" s="97"/>
      <c r="T24" s="157" t="s">
        <v>602</v>
      </c>
      <c r="U24" s="97"/>
      <c r="V24" s="97"/>
    </row>
    <row r="25" spans="1:22" x14ac:dyDescent="0.25">
      <c r="A25" s="107"/>
      <c r="B25" s="103" t="s">
        <v>207</v>
      </c>
      <c r="C25" s="97"/>
      <c r="D25" s="97" t="s">
        <v>88</v>
      </c>
      <c r="E25" s="103"/>
      <c r="F25" s="127" t="s">
        <v>115</v>
      </c>
      <c r="G25" s="216">
        <v>89</v>
      </c>
      <c r="H25" s="216">
        <v>267</v>
      </c>
      <c r="I25" s="216">
        <v>276.34499999999997</v>
      </c>
      <c r="J25" s="217">
        <f>H25+(H25*PARAM!D$5)</f>
        <v>305.71499999999997</v>
      </c>
      <c r="K25" s="217">
        <f>J25+(J25*PARAM!E$5)</f>
        <v>318.24931499999997</v>
      </c>
      <c r="L25" s="217">
        <f>K25+(K25*PARAM!F$5)</f>
        <v>324.61430129999997</v>
      </c>
      <c r="M25" s="217">
        <f>L25+(L25*PARAM!G$5)</f>
        <v>331.10658732599995</v>
      </c>
      <c r="N25" s="133"/>
      <c r="O25" s="97" t="s">
        <v>328</v>
      </c>
      <c r="P25" s="101" t="s">
        <v>328</v>
      </c>
      <c r="Q25" s="97" t="s">
        <v>298</v>
      </c>
      <c r="R25" s="97"/>
      <c r="S25" s="97"/>
      <c r="T25" s="157"/>
      <c r="U25" s="97"/>
      <c r="V25" s="97"/>
    </row>
    <row r="26" spans="1:22" ht="34.200000000000003" x14ac:dyDescent="0.25">
      <c r="A26" s="97"/>
      <c r="B26" s="103" t="s">
        <v>208</v>
      </c>
      <c r="C26" s="10"/>
      <c r="D26" s="97" t="s">
        <v>88</v>
      </c>
      <c r="E26" s="97"/>
      <c r="F26" s="127" t="s">
        <v>115</v>
      </c>
      <c r="G26" s="216">
        <v>36.130000000000003</v>
      </c>
      <c r="H26" s="216">
        <v>800</v>
      </c>
      <c r="I26" s="216">
        <v>827.99999999999989</v>
      </c>
      <c r="J26" s="217">
        <f>H26+(H26*PARAM!D$5)</f>
        <v>916</v>
      </c>
      <c r="K26" s="217">
        <f>J26+(J26*PARAM!E$5)</f>
        <v>953.55600000000004</v>
      </c>
      <c r="L26" s="217">
        <f>K26+(K26*PARAM!F$5)</f>
        <v>972.62711999999999</v>
      </c>
      <c r="M26" s="217">
        <f>L26+(L26*PARAM!G$5)</f>
        <v>992.07966239999996</v>
      </c>
      <c r="O26" s="97" t="s">
        <v>260</v>
      </c>
      <c r="P26" s="71" t="s">
        <v>499</v>
      </c>
      <c r="Q26" s="97" t="s">
        <v>261</v>
      </c>
      <c r="R26" s="102">
        <v>1</v>
      </c>
      <c r="S26" s="97"/>
      <c r="T26" s="157"/>
      <c r="U26" s="97"/>
      <c r="V26" s="97"/>
    </row>
    <row r="27" spans="1:22" ht="14.4" x14ac:dyDescent="0.3">
      <c r="A27" s="107" t="s">
        <v>217</v>
      </c>
      <c r="B27" s="231" t="s">
        <v>213</v>
      </c>
      <c r="C27" s="10"/>
      <c r="D27" s="97"/>
      <c r="E27" s="97"/>
      <c r="F27" s="97"/>
      <c r="G27" s="216"/>
      <c r="H27" s="216"/>
      <c r="I27" s="216" t="s">
        <v>705</v>
      </c>
      <c r="J27" s="217"/>
      <c r="K27" s="217"/>
      <c r="L27" s="217"/>
      <c r="M27" s="217"/>
      <c r="O27" s="97"/>
      <c r="P27" s="97"/>
      <c r="Q27" s="97"/>
      <c r="R27" s="97"/>
      <c r="S27" s="97"/>
      <c r="T27" s="157" t="s">
        <v>602</v>
      </c>
      <c r="U27" s="97"/>
      <c r="V27" s="97"/>
    </row>
    <row r="28" spans="1:22" x14ac:dyDescent="0.25">
      <c r="A28" s="97"/>
      <c r="B28" s="103" t="s">
        <v>207</v>
      </c>
      <c r="C28" s="10"/>
      <c r="D28" s="97" t="s">
        <v>88</v>
      </c>
      <c r="E28" s="97"/>
      <c r="F28" s="127" t="s">
        <v>115</v>
      </c>
      <c r="G28" s="216">
        <v>179</v>
      </c>
      <c r="H28" s="216">
        <v>267</v>
      </c>
      <c r="I28" s="216">
        <v>276.34499999999997</v>
      </c>
      <c r="J28" s="217">
        <f>H28+(H28*PARAM!D$5)</f>
        <v>305.71499999999997</v>
      </c>
      <c r="K28" s="217">
        <f>J28+(J28*PARAM!E$5)</f>
        <v>318.24931499999997</v>
      </c>
      <c r="L28" s="217">
        <f>K28+(K28*PARAM!F$5)</f>
        <v>324.61430129999997</v>
      </c>
      <c r="M28" s="217">
        <f>L28+(L28*PARAM!G$5)</f>
        <v>331.10658732599995</v>
      </c>
      <c r="O28" s="97" t="s">
        <v>328</v>
      </c>
      <c r="P28" s="101" t="s">
        <v>328</v>
      </c>
      <c r="Q28" s="97" t="s">
        <v>298</v>
      </c>
      <c r="R28" s="97"/>
      <c r="S28" s="97"/>
      <c r="T28" s="157"/>
      <c r="U28" s="97"/>
      <c r="V28" s="97"/>
    </row>
    <row r="29" spans="1:22" ht="34.200000000000003" x14ac:dyDescent="0.25">
      <c r="A29" s="97"/>
      <c r="B29" s="103" t="s">
        <v>208</v>
      </c>
      <c r="C29" s="11"/>
      <c r="D29" s="97" t="s">
        <v>88</v>
      </c>
      <c r="E29" s="97"/>
      <c r="F29" s="127" t="s">
        <v>115</v>
      </c>
      <c r="G29" s="216">
        <v>36.130000000000003</v>
      </c>
      <c r="H29" s="216">
        <v>1580</v>
      </c>
      <c r="I29" s="216">
        <v>1635.3</v>
      </c>
      <c r="J29" s="217">
        <f>H29+(H29*PARAM!D$5)</f>
        <v>1809.1</v>
      </c>
      <c r="K29" s="217">
        <f>J29+(J29*PARAM!E$5)</f>
        <v>1883.2730999999999</v>
      </c>
      <c r="L29" s="217">
        <f>K29+(K29*PARAM!F$5)</f>
        <v>1920.9385619999998</v>
      </c>
      <c r="M29" s="217">
        <f>L29+(L29*PARAM!G$5)</f>
        <v>1959.3573332399999</v>
      </c>
      <c r="O29" s="97" t="s">
        <v>260</v>
      </c>
      <c r="P29" s="71" t="s">
        <v>499</v>
      </c>
      <c r="Q29" s="97" t="s">
        <v>261</v>
      </c>
      <c r="R29" s="102">
        <v>1</v>
      </c>
      <c r="S29" s="97"/>
      <c r="T29" s="157"/>
      <c r="U29" s="97"/>
      <c r="V29" s="97"/>
    </row>
    <row r="31" spans="1:22" x14ac:dyDescent="0.25">
      <c r="K31" s="134"/>
      <c r="L31" s="134"/>
      <c r="M31" s="134"/>
      <c r="T31" s="94"/>
    </row>
  </sheetData>
  <sheetProtection algorithmName="SHA-512" hashValue="dDwvSUjWNRcHNGWijEKfJaaIkX380/GpPS9sN/g2NBZveIvZlcn4+W2OS2DOpx4iZitwua/WvBToxN3arDS2wQ==" saltValue="ZNMgFxPHKUAWMkQZO7XNbA==" spinCount="100000" sheet="1" objects="1" scenarios="1"/>
  <autoFilter ref="A2:V29" xr:uid="{CD9802ED-597D-4A37-BF8A-C5A68D291B3D}"/>
  <mergeCells count="15">
    <mergeCell ref="O1:O2"/>
    <mergeCell ref="P1:P2"/>
    <mergeCell ref="F1:F2"/>
    <mergeCell ref="A1:A2"/>
    <mergeCell ref="B1:B2"/>
    <mergeCell ref="C1:C2"/>
    <mergeCell ref="D1:D2"/>
    <mergeCell ref="E1:E2"/>
    <mergeCell ref="G1:M1"/>
    <mergeCell ref="T1:T2"/>
    <mergeCell ref="U1:U2"/>
    <mergeCell ref="V1:V2"/>
    <mergeCell ref="Q1:Q2"/>
    <mergeCell ref="R1:R2"/>
    <mergeCell ref="S1:S2"/>
  </mergeCells>
  <phoneticPr fontId="32" type="noConversion"/>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5D5D9-9510-44D7-9C81-CD0DA551B485}">
  <sheetPr>
    <tabColor theme="3"/>
  </sheetPr>
  <dimension ref="A1:AJ3"/>
  <sheetViews>
    <sheetView workbookViewId="0"/>
  </sheetViews>
  <sheetFormatPr baseColWidth="10" defaultColWidth="11.44140625" defaultRowHeight="13.8" x14ac:dyDescent="0.25"/>
  <cols>
    <col min="1" max="1" width="11" style="94" customWidth="1"/>
    <col min="2" max="2" width="54.44140625" style="94" customWidth="1"/>
    <col min="3" max="3" width="5.5546875" style="94" bestFit="1" customWidth="1"/>
    <col min="4" max="4" width="12" style="94" bestFit="1" customWidth="1"/>
    <col min="5" max="5" width="13.21875" style="94"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sheetData>
  <mergeCells count="36">
    <mergeCell ref="A2:A3"/>
    <mergeCell ref="B2:B3"/>
    <mergeCell ref="C2:C3"/>
    <mergeCell ref="D2:D3"/>
    <mergeCell ref="L1:P1"/>
    <mergeCell ref="E2:E3"/>
    <mergeCell ref="F2:J2"/>
    <mergeCell ref="L2:L3"/>
    <mergeCell ref="M2:M3"/>
    <mergeCell ref="N2:N3"/>
    <mergeCell ref="O2:O3"/>
    <mergeCell ref="P2:P3"/>
    <mergeCell ref="Q1:U1"/>
    <mergeCell ref="V1:Z1"/>
    <mergeCell ref="AA1:AE1"/>
    <mergeCell ref="AF1:AJ1"/>
    <mergeCell ref="U2:U3"/>
    <mergeCell ref="Q2:Q3"/>
    <mergeCell ref="R2:R3"/>
    <mergeCell ref="S2:S3"/>
    <mergeCell ref="T2:T3"/>
    <mergeCell ref="V2:V3"/>
    <mergeCell ref="AH2:AH3"/>
    <mergeCell ref="AI2:AI3"/>
    <mergeCell ref="AJ2:AJ3"/>
    <mergeCell ref="AB2:AB3"/>
    <mergeCell ref="AC2:AC3"/>
    <mergeCell ref="AD2:AD3"/>
    <mergeCell ref="AE2:AE3"/>
    <mergeCell ref="AF2:AF3"/>
    <mergeCell ref="AG2:AG3"/>
    <mergeCell ref="W2:W3"/>
    <mergeCell ref="X2:X3"/>
    <mergeCell ref="Y2:Y3"/>
    <mergeCell ref="Z2:Z3"/>
    <mergeCell ref="AA2:AA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1400-D521-403E-9993-7D7E6D5D732A}">
  <dimension ref="A1:A86"/>
  <sheetViews>
    <sheetView zoomScale="70" zoomScaleNormal="70" workbookViewId="0">
      <selection activeCell="E17" sqref="E17"/>
    </sheetView>
  </sheetViews>
  <sheetFormatPr baseColWidth="10" defaultColWidth="9.21875" defaultRowHeight="13.8" x14ac:dyDescent="0.25"/>
  <cols>
    <col min="1" max="1" width="156.5546875" style="25" bestFit="1" customWidth="1"/>
    <col min="2" max="4" width="9.21875" style="17"/>
    <col min="5" max="5" width="114.5546875" style="17" customWidth="1"/>
    <col min="6" max="16384" width="9.21875" style="17"/>
  </cols>
  <sheetData>
    <row r="1" spans="1:1" x14ac:dyDescent="0.25">
      <c r="A1" s="21" t="s">
        <v>306</v>
      </c>
    </row>
    <row r="2" spans="1:1" x14ac:dyDescent="0.25">
      <c r="A2" s="22" t="s">
        <v>529</v>
      </c>
    </row>
    <row r="3" spans="1:1" x14ac:dyDescent="0.25">
      <c r="A3" s="19"/>
    </row>
    <row r="4" spans="1:1" x14ac:dyDescent="0.25">
      <c r="A4" s="23" t="s">
        <v>640</v>
      </c>
    </row>
    <row r="5" spans="1:1" x14ac:dyDescent="0.25">
      <c r="A5" s="19"/>
    </row>
    <row r="6" spans="1:1" x14ac:dyDescent="0.25">
      <c r="A6" s="23" t="s">
        <v>120</v>
      </c>
    </row>
    <row r="7" spans="1:1" x14ac:dyDescent="0.25">
      <c r="A7" s="19" t="s">
        <v>135</v>
      </c>
    </row>
    <row r="8" spans="1:1" x14ac:dyDescent="0.25">
      <c r="A8" s="19" t="s">
        <v>315</v>
      </c>
    </row>
    <row r="9" spans="1:1" x14ac:dyDescent="0.25">
      <c r="A9" s="19" t="s">
        <v>123</v>
      </c>
    </row>
    <row r="10" spans="1:1" x14ac:dyDescent="0.25">
      <c r="A10" s="19" t="s">
        <v>641</v>
      </c>
    </row>
    <row r="11" spans="1:1" x14ac:dyDescent="0.25">
      <c r="A11" s="19" t="s">
        <v>313</v>
      </c>
    </row>
    <row r="12" spans="1:1" x14ac:dyDescent="0.25">
      <c r="A12" s="19"/>
    </row>
    <row r="13" spans="1:1" x14ac:dyDescent="0.25">
      <c r="A13" s="23" t="s">
        <v>126</v>
      </c>
    </row>
    <row r="14" spans="1:1" x14ac:dyDescent="0.25">
      <c r="A14" s="19" t="s">
        <v>307</v>
      </c>
    </row>
    <row r="15" spans="1:1" x14ac:dyDescent="0.25">
      <c r="A15" s="19" t="s">
        <v>127</v>
      </c>
    </row>
    <row r="16" spans="1:1" x14ac:dyDescent="0.25">
      <c r="A16" s="19"/>
    </row>
    <row r="17" spans="1:1" x14ac:dyDescent="0.25">
      <c r="A17" s="23" t="s">
        <v>497</v>
      </c>
    </row>
    <row r="18" spans="1:1" x14ac:dyDescent="0.25">
      <c r="A18" s="19" t="s">
        <v>676</v>
      </c>
    </row>
    <row r="19" spans="1:1" x14ac:dyDescent="0.25">
      <c r="A19" s="19" t="s">
        <v>300</v>
      </c>
    </row>
    <row r="20" spans="1:1" ht="14.4" x14ac:dyDescent="0.3">
      <c r="A20" s="24" t="s">
        <v>301</v>
      </c>
    </row>
    <row r="21" spans="1:1" ht="14.4" thickBot="1" x14ac:dyDescent="0.3">
      <c r="A21" s="20" t="s">
        <v>302</v>
      </c>
    </row>
    <row r="23" spans="1:1" ht="14.4" thickBot="1" x14ac:dyDescent="0.3"/>
    <row r="24" spans="1:1" x14ac:dyDescent="0.25">
      <c r="A24" s="21" t="s">
        <v>306</v>
      </c>
    </row>
    <row r="25" spans="1:1" x14ac:dyDescent="0.25">
      <c r="A25" s="22" t="s">
        <v>530</v>
      </c>
    </row>
    <row r="26" spans="1:1" x14ac:dyDescent="0.25">
      <c r="A26" s="19"/>
    </row>
    <row r="27" spans="1:1" x14ac:dyDescent="0.25">
      <c r="A27" s="23" t="s">
        <v>310</v>
      </c>
    </row>
    <row r="28" spans="1:1" x14ac:dyDescent="0.25">
      <c r="A28" s="19"/>
    </row>
    <row r="29" spans="1:1" x14ac:dyDescent="0.25">
      <c r="A29" s="23" t="s">
        <v>120</v>
      </c>
    </row>
    <row r="30" spans="1:1" x14ac:dyDescent="0.25">
      <c r="A30" s="19" t="s">
        <v>135</v>
      </c>
    </row>
    <row r="31" spans="1:1" x14ac:dyDescent="0.25">
      <c r="A31" s="19" t="s">
        <v>311</v>
      </c>
    </row>
    <row r="32" spans="1:1" x14ac:dyDescent="0.25">
      <c r="A32" s="19" t="s">
        <v>123</v>
      </c>
    </row>
    <row r="33" spans="1:1" x14ac:dyDescent="0.25">
      <c r="A33" s="19" t="s">
        <v>312</v>
      </c>
    </row>
    <row r="34" spans="1:1" x14ac:dyDescent="0.25">
      <c r="A34" s="19" t="s">
        <v>313</v>
      </c>
    </row>
    <row r="35" spans="1:1" x14ac:dyDescent="0.25">
      <c r="A35" s="19"/>
    </row>
    <row r="36" spans="1:1" x14ac:dyDescent="0.25">
      <c r="A36" s="23" t="s">
        <v>126</v>
      </c>
    </row>
    <row r="37" spans="1:1" x14ac:dyDescent="0.25">
      <c r="A37" s="19" t="s">
        <v>307</v>
      </c>
    </row>
    <row r="38" spans="1:1" x14ac:dyDescent="0.25">
      <c r="A38" s="19" t="s">
        <v>127</v>
      </c>
    </row>
    <row r="39" spans="1:1" x14ac:dyDescent="0.25">
      <c r="A39" s="19"/>
    </row>
    <row r="40" spans="1:1" x14ac:dyDescent="0.25">
      <c r="A40" s="23" t="s">
        <v>497</v>
      </c>
    </row>
    <row r="41" spans="1:1" x14ac:dyDescent="0.25">
      <c r="A41" s="19" t="s">
        <v>132</v>
      </c>
    </row>
    <row r="42" spans="1:1" x14ac:dyDescent="0.25">
      <c r="A42" s="19" t="s">
        <v>300</v>
      </c>
    </row>
    <row r="43" spans="1:1" ht="14.4" x14ac:dyDescent="0.3">
      <c r="A43" s="24" t="s">
        <v>301</v>
      </c>
    </row>
    <row r="44" spans="1:1" ht="14.4" thickBot="1" x14ac:dyDescent="0.3">
      <c r="A44" s="20" t="s">
        <v>302</v>
      </c>
    </row>
    <row r="45" spans="1:1" x14ac:dyDescent="0.25">
      <c r="A45" s="18"/>
    </row>
    <row r="46" spans="1:1" ht="14.4" thickBot="1" x14ac:dyDescent="0.3"/>
    <row r="47" spans="1:1" x14ac:dyDescent="0.25">
      <c r="A47" s="21" t="s">
        <v>306</v>
      </c>
    </row>
    <row r="48" spans="1:1" x14ac:dyDescent="0.25">
      <c r="A48" s="22" t="s">
        <v>531</v>
      </c>
    </row>
    <row r="49" spans="1:1" x14ac:dyDescent="0.25">
      <c r="A49" s="19"/>
    </row>
    <row r="50" spans="1:1" x14ac:dyDescent="0.25">
      <c r="A50" s="23" t="s">
        <v>675</v>
      </c>
    </row>
    <row r="51" spans="1:1" x14ac:dyDescent="0.25">
      <c r="A51" s="19"/>
    </row>
    <row r="52" spans="1:1" x14ac:dyDescent="0.25">
      <c r="A52" s="23" t="s">
        <v>120</v>
      </c>
    </row>
    <row r="53" spans="1:1" x14ac:dyDescent="0.25">
      <c r="A53" s="19" t="s">
        <v>135</v>
      </c>
    </row>
    <row r="54" spans="1:1" x14ac:dyDescent="0.25">
      <c r="A54" s="19" t="s">
        <v>123</v>
      </c>
    </row>
    <row r="55" spans="1:1" x14ac:dyDescent="0.25">
      <c r="A55" s="19" t="s">
        <v>314</v>
      </c>
    </row>
    <row r="56" spans="1:1" x14ac:dyDescent="0.25">
      <c r="A56" s="19"/>
    </row>
    <row r="57" spans="1:1" x14ac:dyDescent="0.25">
      <c r="A57" s="23" t="s">
        <v>126</v>
      </c>
    </row>
    <row r="58" spans="1:1" x14ac:dyDescent="0.25">
      <c r="A58" s="19" t="s">
        <v>307</v>
      </c>
    </row>
    <row r="59" spans="1:1" x14ac:dyDescent="0.25">
      <c r="A59" s="19" t="s">
        <v>127</v>
      </c>
    </row>
    <row r="60" spans="1:1" x14ac:dyDescent="0.25">
      <c r="A60" s="19"/>
    </row>
    <row r="61" spans="1:1" x14ac:dyDescent="0.25">
      <c r="A61" s="23" t="s">
        <v>497</v>
      </c>
    </row>
    <row r="62" spans="1:1" x14ac:dyDescent="0.25">
      <c r="A62" s="19" t="s">
        <v>132</v>
      </c>
    </row>
    <row r="63" spans="1:1" x14ac:dyDescent="0.25">
      <c r="A63" s="19" t="s">
        <v>300</v>
      </c>
    </row>
    <row r="64" spans="1:1" x14ac:dyDescent="0.25">
      <c r="A64" s="19" t="s">
        <v>301</v>
      </c>
    </row>
    <row r="65" spans="1:1" ht="14.4" thickBot="1" x14ac:dyDescent="0.3">
      <c r="A65" s="20" t="s">
        <v>302</v>
      </c>
    </row>
    <row r="66" spans="1:1" ht="14.4" thickBot="1" x14ac:dyDescent="0.3"/>
    <row r="67" spans="1:1" x14ac:dyDescent="0.25">
      <c r="A67" s="26" t="s">
        <v>306</v>
      </c>
    </row>
    <row r="68" spans="1:1" x14ac:dyDescent="0.25">
      <c r="A68" s="30" t="s">
        <v>532</v>
      </c>
    </row>
    <row r="69" spans="1:1" x14ac:dyDescent="0.25">
      <c r="A69" s="27"/>
    </row>
    <row r="70" spans="1:1" x14ac:dyDescent="0.25">
      <c r="A70" s="28" t="s">
        <v>336</v>
      </c>
    </row>
    <row r="71" spans="1:1" x14ac:dyDescent="0.25">
      <c r="A71" s="27"/>
    </row>
    <row r="72" spans="1:1" x14ac:dyDescent="0.25">
      <c r="A72" s="28" t="s">
        <v>120</v>
      </c>
    </row>
    <row r="73" spans="1:1" x14ac:dyDescent="0.25">
      <c r="A73" s="27" t="s">
        <v>135</v>
      </c>
    </row>
    <row r="74" spans="1:1" x14ac:dyDescent="0.25">
      <c r="A74" s="27" t="s">
        <v>329</v>
      </c>
    </row>
    <row r="75" spans="1:1" x14ac:dyDescent="0.25">
      <c r="A75" s="27" t="s">
        <v>330</v>
      </c>
    </row>
    <row r="76" spans="1:1" x14ac:dyDescent="0.25">
      <c r="A76" s="27" t="s">
        <v>331</v>
      </c>
    </row>
    <row r="77" spans="1:1" s="171" customFormat="1" x14ac:dyDescent="0.25">
      <c r="A77" s="27" t="s">
        <v>642</v>
      </c>
    </row>
    <row r="78" spans="1:1" x14ac:dyDescent="0.25">
      <c r="A78" s="27" t="s">
        <v>332</v>
      </c>
    </row>
    <row r="79" spans="1:1" x14ac:dyDescent="0.25">
      <c r="A79" s="27"/>
    </row>
    <row r="80" spans="1:1" x14ac:dyDescent="0.25">
      <c r="A80" s="28" t="s">
        <v>126</v>
      </c>
    </row>
    <row r="81" spans="1:1" x14ac:dyDescent="0.25">
      <c r="A81" s="27" t="s">
        <v>333</v>
      </c>
    </row>
    <row r="82" spans="1:1" x14ac:dyDescent="0.25">
      <c r="A82" s="27" t="s">
        <v>127</v>
      </c>
    </row>
    <row r="83" spans="1:1" x14ac:dyDescent="0.25">
      <c r="A83" s="27"/>
    </row>
    <row r="84" spans="1:1" x14ac:dyDescent="0.25">
      <c r="A84" s="28" t="s">
        <v>128</v>
      </c>
    </row>
    <row r="85" spans="1:1" x14ac:dyDescent="0.25">
      <c r="A85" s="27" t="s">
        <v>334</v>
      </c>
    </row>
    <row r="86" spans="1:1" ht="14.4" thickBot="1" x14ac:dyDescent="0.3">
      <c r="A86" s="29" t="s">
        <v>335</v>
      </c>
    </row>
  </sheetData>
  <sheetProtection algorithmName="SHA-512" hashValue="gbmLvW002NBszg4HgurfQ6n1yjhytp+pRKIPjZ9QR3aVbMk65h3msBP36f+7aavnokgyLSHBJIpfPq9g5rM2Kw==" saltValue="O9gN0iYCF2VJyy8uhzY3/w==" spinCount="100000" sheet="1" objects="1" scenarios="1"/>
  <hyperlinks>
    <hyperlink ref="A43" r:id="rId1" xr:uid="{2E7759FA-34CB-4D6A-B748-6F5EA684B787}"/>
    <hyperlink ref="A20" r:id="rId2" xr:uid="{A5C791A7-16C5-439B-B22D-04E04DC837B0}"/>
    <hyperlink ref="A64" r:id="rId3" xr:uid="{542165DC-3609-467A-B044-A1665BACEBF0}"/>
  </hyperlink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602DA-EB08-4A1F-BCC0-562838380E73}">
  <sheetPr>
    <tabColor rgb="FFFFC000"/>
  </sheetPr>
  <dimension ref="A1:V10"/>
  <sheetViews>
    <sheetView topLeftCell="E1" zoomScale="85" zoomScaleNormal="85" workbookViewId="0">
      <selection activeCell="I2" sqref="I2"/>
    </sheetView>
  </sheetViews>
  <sheetFormatPr baseColWidth="10" defaultColWidth="11.44140625" defaultRowHeight="13.8" x14ac:dyDescent="0.25"/>
  <cols>
    <col min="1" max="1" width="11" style="75" customWidth="1"/>
    <col min="2" max="2" width="38" style="75" customWidth="1"/>
    <col min="3" max="3" width="45.77734375" style="75" customWidth="1"/>
    <col min="4" max="4" width="20.44140625" style="75" customWidth="1"/>
    <col min="5" max="5" width="49.5546875" style="75" customWidth="1"/>
    <col min="6" max="6" width="15.44140625" style="75" customWidth="1"/>
    <col min="7" max="7" width="12.77734375" style="75" hidden="1" customWidth="1"/>
    <col min="8" max="8" width="19.21875" style="75" customWidth="1"/>
    <col min="9" max="9" width="12.77734375" style="75" customWidth="1"/>
    <col min="10" max="11" width="13.5546875" style="75" bestFit="1" customWidth="1"/>
    <col min="12" max="13" width="13.5546875" style="75" customWidth="1"/>
    <col min="14" max="14" width="2.77734375" style="75" customWidth="1"/>
    <col min="15" max="15" width="27.77734375" style="75" customWidth="1"/>
    <col min="16" max="16" width="16.77734375" style="75" bestFit="1" customWidth="1"/>
    <col min="17" max="17" width="13.21875" style="75" customWidth="1"/>
    <col min="18" max="18" width="19.77734375" style="75" customWidth="1"/>
    <col min="19" max="19" width="15.21875" style="75" customWidth="1"/>
    <col min="20" max="20" width="11.44140625" style="151"/>
    <col min="21" max="21" width="55" style="75" customWidth="1"/>
    <col min="22" max="22" width="11" style="75" customWidth="1"/>
    <col min="23" max="25" width="11.44140625" style="75"/>
    <col min="26" max="26" width="32" style="75" bestFit="1" customWidth="1"/>
    <col min="27" max="30" width="11.44140625" style="75"/>
    <col min="31" max="31" width="10.77734375" style="75" bestFit="1" customWidth="1"/>
    <col min="32" max="32" width="13.21875" style="75" bestFit="1" customWidth="1"/>
    <col min="33" max="33" width="187.21875" style="75" bestFit="1" customWidth="1"/>
    <col min="34" max="16384" width="11.44140625" style="75"/>
  </cols>
  <sheetData>
    <row r="1" spans="1:22" ht="30" customHeight="1" x14ac:dyDescent="0.25">
      <c r="A1" s="291" t="s">
        <v>2</v>
      </c>
      <c r="B1" s="291" t="s">
        <v>7</v>
      </c>
      <c r="C1" s="296" t="s">
        <v>0</v>
      </c>
      <c r="D1" s="291" t="s">
        <v>9</v>
      </c>
      <c r="E1" s="291" t="s">
        <v>6</v>
      </c>
      <c r="F1" s="291" t="s">
        <v>8</v>
      </c>
      <c r="G1" s="298" t="s">
        <v>1</v>
      </c>
      <c r="H1" s="299"/>
      <c r="I1" s="299"/>
      <c r="J1" s="299"/>
      <c r="K1" s="299"/>
      <c r="L1" s="299"/>
      <c r="M1" s="299"/>
      <c r="O1" s="284" t="s">
        <v>79</v>
      </c>
      <c r="P1" s="293" t="s">
        <v>5</v>
      </c>
      <c r="Q1" s="294" t="s">
        <v>12</v>
      </c>
      <c r="R1" s="293" t="s">
        <v>3</v>
      </c>
      <c r="S1" s="295" t="s">
        <v>4</v>
      </c>
      <c r="T1" s="271" t="s">
        <v>29</v>
      </c>
      <c r="U1" s="290" t="s">
        <v>11</v>
      </c>
      <c r="V1" s="290" t="s">
        <v>20</v>
      </c>
    </row>
    <row r="2" spans="1:22" ht="55.2" x14ac:dyDescent="0.25">
      <c r="A2" s="291"/>
      <c r="B2" s="291"/>
      <c r="C2" s="297"/>
      <c r="D2" s="291"/>
      <c r="E2" s="291"/>
      <c r="F2" s="291"/>
      <c r="G2" s="80">
        <v>2021</v>
      </c>
      <c r="H2" s="80">
        <v>2022</v>
      </c>
      <c r="I2" s="230" t="s">
        <v>708</v>
      </c>
      <c r="J2" s="228" t="s">
        <v>704</v>
      </c>
      <c r="K2" s="80">
        <v>2024</v>
      </c>
      <c r="L2" s="80">
        <v>2025</v>
      </c>
      <c r="M2" s="80">
        <v>2026</v>
      </c>
      <c r="O2" s="292"/>
      <c r="P2" s="293"/>
      <c r="Q2" s="294"/>
      <c r="R2" s="293"/>
      <c r="S2" s="295"/>
      <c r="T2" s="293"/>
      <c r="U2" s="290"/>
      <c r="V2" s="290"/>
    </row>
    <row r="3" spans="1:22" ht="30" customHeight="1" x14ac:dyDescent="0.25">
      <c r="A3" s="81" t="s">
        <v>322</v>
      </c>
      <c r="B3" s="83" t="s">
        <v>561</v>
      </c>
      <c r="C3" s="77" t="s">
        <v>19</v>
      </c>
      <c r="D3" s="77" t="s">
        <v>10</v>
      </c>
      <c r="F3" s="77" t="s">
        <v>560</v>
      </c>
      <c r="G3" s="90">
        <v>68.16</v>
      </c>
      <c r="H3" s="90">
        <v>90</v>
      </c>
      <c r="I3" s="90">
        <v>93.149999999999991</v>
      </c>
      <c r="J3" s="189">
        <f>H3+(H3*PARAM!D5)</f>
        <v>103.05</v>
      </c>
      <c r="K3" s="91">
        <f>J3+(J3*PARAM!E5)</f>
        <v>107.27504999999999</v>
      </c>
      <c r="L3" s="91">
        <f>K3+(K3*PARAM!F5)</f>
        <v>109.42055099999999</v>
      </c>
      <c r="M3" s="91">
        <f>L3+(L3*PARAM!G5)</f>
        <v>111.60896201999999</v>
      </c>
      <c r="N3" s="77"/>
      <c r="O3" s="77" t="s">
        <v>260</v>
      </c>
      <c r="P3" s="77"/>
      <c r="Q3" s="82" t="s">
        <v>261</v>
      </c>
      <c r="R3" s="92">
        <v>1</v>
      </c>
      <c r="S3" s="77"/>
      <c r="T3" s="156" t="s">
        <v>604</v>
      </c>
      <c r="U3" s="77"/>
      <c r="V3" s="77"/>
    </row>
    <row r="4" spans="1:22" ht="27.6" x14ac:dyDescent="0.25">
      <c r="A4" s="81" t="s">
        <v>322</v>
      </c>
      <c r="B4" s="3" t="s">
        <v>562</v>
      </c>
      <c r="C4" s="77"/>
      <c r="D4" s="77"/>
      <c r="E4" s="83"/>
      <c r="F4" s="77" t="s">
        <v>560</v>
      </c>
      <c r="G4" s="84">
        <v>2000</v>
      </c>
      <c r="H4" s="85">
        <v>1000</v>
      </c>
      <c r="I4" s="85">
        <v>1000</v>
      </c>
      <c r="J4" s="190">
        <v>1000</v>
      </c>
      <c r="K4" s="190">
        <v>1000</v>
      </c>
      <c r="L4" s="190">
        <v>1000</v>
      </c>
      <c r="M4" s="190">
        <v>1000</v>
      </c>
      <c r="O4" s="77" t="s">
        <v>260</v>
      </c>
      <c r="P4" s="77"/>
      <c r="Q4" s="82"/>
      <c r="R4" s="77"/>
      <c r="S4" s="77"/>
      <c r="T4" s="156" t="s">
        <v>603</v>
      </c>
      <c r="U4" s="77"/>
      <c r="V4" s="77"/>
    </row>
    <row r="5" spans="1:22" ht="40.5" customHeight="1" x14ac:dyDescent="0.25">
      <c r="A5" s="81" t="s">
        <v>322</v>
      </c>
      <c r="B5" s="3" t="s">
        <v>563</v>
      </c>
      <c r="C5" s="77"/>
      <c r="D5" s="77"/>
      <c r="E5" s="83"/>
      <c r="F5" s="77" t="s">
        <v>560</v>
      </c>
      <c r="G5" s="84"/>
      <c r="H5" s="85">
        <v>50</v>
      </c>
      <c r="I5" s="85">
        <v>51.749999999999993</v>
      </c>
      <c r="J5" s="191">
        <f>H5+(H5*PARAM!D5)</f>
        <v>57.25</v>
      </c>
      <c r="K5" s="86">
        <f>J5+(J5*PARAM!E5)</f>
        <v>59.597250000000003</v>
      </c>
      <c r="L5" s="86">
        <f>K5+(K5*PARAM!F5)</f>
        <v>60.789194999999999</v>
      </c>
      <c r="M5" s="86">
        <f>L5+(L5*PARAM!G5)</f>
        <v>62.004978899999998</v>
      </c>
      <c r="O5" s="77" t="s">
        <v>291</v>
      </c>
      <c r="P5" s="77"/>
      <c r="Q5" s="82" t="s">
        <v>261</v>
      </c>
      <c r="R5" s="77"/>
      <c r="S5" s="77"/>
      <c r="T5" s="156" t="s">
        <v>604</v>
      </c>
      <c r="U5" s="77"/>
      <c r="V5" s="77"/>
    </row>
    <row r="6" spans="1:22" ht="27.6" x14ac:dyDescent="0.25">
      <c r="A6" s="81" t="s">
        <v>322</v>
      </c>
      <c r="B6" s="3" t="s">
        <v>292</v>
      </c>
      <c r="C6" s="77"/>
      <c r="D6" s="77"/>
      <c r="E6" s="83"/>
      <c r="F6" s="77" t="s">
        <v>560</v>
      </c>
      <c r="G6" s="84"/>
      <c r="H6" s="85">
        <v>100</v>
      </c>
      <c r="I6" s="85">
        <v>103.49999999999999</v>
      </c>
      <c r="J6" s="191">
        <f>H6+(H6*PARAM!D5)</f>
        <v>114.5</v>
      </c>
      <c r="K6" s="86">
        <f>J6+(J6*PARAM!E5)</f>
        <v>119.19450000000001</v>
      </c>
      <c r="L6" s="86">
        <f>K6+(K6*PARAM!F5)</f>
        <v>121.57839</v>
      </c>
      <c r="M6" s="86">
        <f>L6+(L6*PARAM!G5)</f>
        <v>124.0099578</v>
      </c>
      <c r="O6" s="77" t="s">
        <v>291</v>
      </c>
      <c r="P6" s="77"/>
      <c r="Q6" s="82" t="s">
        <v>261</v>
      </c>
      <c r="R6" s="77"/>
      <c r="S6" s="77"/>
      <c r="T6" s="156" t="s">
        <v>604</v>
      </c>
      <c r="U6" s="77"/>
      <c r="V6" s="77"/>
    </row>
    <row r="7" spans="1:22" ht="27.6" x14ac:dyDescent="0.25">
      <c r="A7" s="81" t="s">
        <v>322</v>
      </c>
      <c r="B7" s="3" t="s">
        <v>293</v>
      </c>
      <c r="C7" s="77"/>
      <c r="D7" s="77"/>
      <c r="E7" s="83"/>
      <c r="F7" s="77" t="s">
        <v>560</v>
      </c>
      <c r="G7" s="84"/>
      <c r="H7" s="85">
        <v>540</v>
      </c>
      <c r="I7" s="85">
        <v>558.9</v>
      </c>
      <c r="J7" s="191">
        <f>H7+(H7*PARAM!D5)</f>
        <v>618.29999999999995</v>
      </c>
      <c r="K7" s="86">
        <f>J7+(J7*PARAM!E5)</f>
        <v>643.6502999999999</v>
      </c>
      <c r="L7" s="86">
        <f>K7+(K7*PARAM!F5)</f>
        <v>656.52330599999993</v>
      </c>
      <c r="M7" s="86">
        <f>L7+(L7*PARAM!G5)</f>
        <v>669.65377211999999</v>
      </c>
      <c r="O7" s="77" t="s">
        <v>291</v>
      </c>
      <c r="P7" s="77"/>
      <c r="Q7" s="82" t="s">
        <v>261</v>
      </c>
      <c r="R7" s="77"/>
      <c r="S7" s="77"/>
      <c r="T7" s="156" t="s">
        <v>604</v>
      </c>
      <c r="U7" s="77"/>
      <c r="V7" s="77"/>
    </row>
    <row r="8" spans="1:22" ht="27.6" x14ac:dyDescent="0.25">
      <c r="A8" s="81" t="s">
        <v>322</v>
      </c>
      <c r="B8" s="3" t="s">
        <v>294</v>
      </c>
      <c r="C8" s="77"/>
      <c r="D8" s="77"/>
      <c r="E8" s="83"/>
      <c r="F8" s="77" t="s">
        <v>560</v>
      </c>
      <c r="G8" s="84"/>
      <c r="H8" s="85">
        <v>1000</v>
      </c>
      <c r="I8" s="85">
        <v>1035</v>
      </c>
      <c r="J8" s="191">
        <f>H8+(H8*PARAM!D5)</f>
        <v>1145</v>
      </c>
      <c r="K8" s="86">
        <f>J8+(J8*PARAM!E5)</f>
        <v>1191.9449999999999</v>
      </c>
      <c r="L8" s="86">
        <f>K8+(K8*PARAM!F5)</f>
        <v>1215.7838999999999</v>
      </c>
      <c r="M8" s="86">
        <f>L8+(L8*PARAM!G5)</f>
        <v>1240.0995779999998</v>
      </c>
      <c r="O8" s="77" t="s">
        <v>291</v>
      </c>
      <c r="P8" s="77"/>
      <c r="Q8" s="82" t="s">
        <v>261</v>
      </c>
      <c r="R8" s="77"/>
      <c r="S8" s="77"/>
      <c r="T8" s="156" t="s">
        <v>604</v>
      </c>
      <c r="U8" s="77"/>
      <c r="V8" s="77"/>
    </row>
    <row r="9" spans="1:22" ht="27.6" x14ac:dyDescent="0.25">
      <c r="A9" s="81" t="s">
        <v>322</v>
      </c>
      <c r="B9" s="87" t="s">
        <v>295</v>
      </c>
      <c r="C9" s="77"/>
      <c r="D9" s="77"/>
      <c r="E9" s="83"/>
      <c r="F9" s="77" t="s">
        <v>560</v>
      </c>
      <c r="G9" s="84"/>
      <c r="H9" s="85">
        <v>200</v>
      </c>
      <c r="I9" s="85">
        <v>206.99999999999997</v>
      </c>
      <c r="J9" s="191">
        <f>H9+(H9*PARAM!D5)</f>
        <v>229</v>
      </c>
      <c r="K9" s="86">
        <f>J9+(J9*PARAM!E5)</f>
        <v>238.38900000000001</v>
      </c>
      <c r="L9" s="86">
        <f>K9+(K9*PARAM!F5)</f>
        <v>243.15678</v>
      </c>
      <c r="M9" s="86">
        <f>L9+(L9*PARAM!G5)</f>
        <v>248.01991559999999</v>
      </c>
      <c r="O9" s="77" t="s">
        <v>291</v>
      </c>
      <c r="P9" s="77"/>
      <c r="Q9" s="82" t="s">
        <v>261</v>
      </c>
      <c r="R9" s="77"/>
      <c r="S9" s="77"/>
      <c r="T9" s="156" t="s">
        <v>604</v>
      </c>
      <c r="U9" s="77"/>
      <c r="V9" s="77"/>
    </row>
    <row r="10" spans="1:22" ht="55.2" x14ac:dyDescent="0.25">
      <c r="A10" s="81" t="s">
        <v>323</v>
      </c>
      <c r="B10" s="87" t="s">
        <v>296</v>
      </c>
      <c r="C10" s="77"/>
      <c r="D10" s="77"/>
      <c r="E10" s="83"/>
      <c r="F10" s="77" t="s">
        <v>560</v>
      </c>
      <c r="G10" s="84">
        <v>271.01</v>
      </c>
      <c r="H10" s="85">
        <v>100</v>
      </c>
      <c r="I10" s="85">
        <v>103.49999999999999</v>
      </c>
      <c r="J10" s="191">
        <f>H10+(H10*PARAM!D5)</f>
        <v>114.5</v>
      </c>
      <c r="K10" s="86">
        <f>J10+(J10*PARAM!E5)</f>
        <v>119.19450000000001</v>
      </c>
      <c r="L10" s="86">
        <f>K10+(K10*PARAM!F5)</f>
        <v>121.57839</v>
      </c>
      <c r="M10" s="86">
        <f>L10+(L10*PARAM!G5)</f>
        <v>124.0099578</v>
      </c>
      <c r="O10" s="93" t="s">
        <v>260</v>
      </c>
      <c r="P10" s="81"/>
      <c r="Q10" s="81" t="s">
        <v>261</v>
      </c>
      <c r="R10" s="81" t="s">
        <v>225</v>
      </c>
      <c r="S10" s="77"/>
      <c r="T10" s="87" t="s">
        <v>604</v>
      </c>
      <c r="U10" s="87" t="s">
        <v>557</v>
      </c>
      <c r="V10" s="77"/>
    </row>
  </sheetData>
  <sheetProtection algorithmName="SHA-512" hashValue="4zesuwOUjnahLtwaAdXV2O8V0CRsrB+vnSKHu1HGjalgLdG02gyEwcnZulT0z28VvtuNuonSa3Jx5pwlN39lCA==" saltValue="Qm2FaKQ98ozk2Q7HzVLpLw==" spinCount="100000" sheet="1" objects="1" scenarios="1"/>
  <mergeCells count="15">
    <mergeCell ref="V1:V2"/>
    <mergeCell ref="A1:A2"/>
    <mergeCell ref="B1:B2"/>
    <mergeCell ref="D1:D2"/>
    <mergeCell ref="E1:E2"/>
    <mergeCell ref="F1:F2"/>
    <mergeCell ref="U1:U2"/>
    <mergeCell ref="O1:O2"/>
    <mergeCell ref="P1:P2"/>
    <mergeCell ref="Q1:Q2"/>
    <mergeCell ref="R1:R2"/>
    <mergeCell ref="S1:S2"/>
    <mergeCell ref="T1:T2"/>
    <mergeCell ref="C1:C2"/>
    <mergeCell ref="G1:M1"/>
  </mergeCells>
  <phoneticPr fontId="32" type="noConversion"/>
  <conditionalFormatting sqref="H6:I10">
    <cfRule type="expression" dxfId="9" priority="11">
      <formula>ISTEXT($R1048493)</formula>
    </cfRule>
    <cfRule type="expression" dxfId="8" priority="12">
      <formula>ISTEXT($O1048493)</formula>
    </cfRule>
    <cfRule type="expression" dxfId="7" priority="13">
      <formula>ISBLANK($O1048493)</formula>
    </cfRule>
    <cfRule type="expression" dxfId="6" priority="14">
      <formula>$R1048493&lt;$O1048493</formula>
    </cfRule>
    <cfRule type="expression" dxfId="5" priority="15">
      <formula>$R1048493&gt;$O1048493</formula>
    </cfRule>
  </conditionalFormatting>
  <conditionalFormatting sqref="J4:M4 H4:I5">
    <cfRule type="expression" dxfId="4" priority="1">
      <formula>ISTEXT($R1048490)</formula>
    </cfRule>
    <cfRule type="expression" dxfId="3" priority="2">
      <formula>ISTEXT($O1048490)</formula>
    </cfRule>
    <cfRule type="expression" dxfId="2" priority="3">
      <formula>ISBLANK($O1048490)</formula>
    </cfRule>
    <cfRule type="expression" dxfId="1" priority="4">
      <formula>$R1048490&lt;$O1048490</formula>
    </cfRule>
    <cfRule type="expression" dxfId="0" priority="5">
      <formula>$R1048490&gt;$O1048490</formula>
    </cfRule>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67D81-D8D9-40BB-B0C2-47D0A8EBEE23}">
  <sheetPr>
    <tabColor theme="3"/>
  </sheetPr>
  <dimension ref="A1:AJ3"/>
  <sheetViews>
    <sheetView workbookViewId="0">
      <selection activeCell="D4" sqref="D4"/>
    </sheetView>
  </sheetViews>
  <sheetFormatPr baseColWidth="10" defaultColWidth="11.44140625" defaultRowHeight="13.8" x14ac:dyDescent="0.25"/>
  <cols>
    <col min="1" max="1" width="11" style="94" customWidth="1"/>
    <col min="2" max="2" width="66.21875" style="94" customWidth="1"/>
    <col min="3" max="3" width="5.5546875" style="94" bestFit="1" customWidth="1"/>
    <col min="4" max="4" width="12" style="94" bestFit="1" customWidth="1"/>
    <col min="5" max="5" width="13.21875" style="94"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sheetData>
  <mergeCells count="36">
    <mergeCell ref="AF1:AJ1"/>
    <mergeCell ref="AF2:AF3"/>
    <mergeCell ref="AG2:AG3"/>
    <mergeCell ref="AH2:AH3"/>
    <mergeCell ref="AI2:AI3"/>
    <mergeCell ref="AJ2:AJ3"/>
    <mergeCell ref="Z2:Z3"/>
    <mergeCell ref="AA1:AE1"/>
    <mergeCell ref="AA2:AA3"/>
    <mergeCell ref="AB2:AB3"/>
    <mergeCell ref="AC2:AC3"/>
    <mergeCell ref="AD2:AD3"/>
    <mergeCell ref="AE2:AE3"/>
    <mergeCell ref="V1:Z1"/>
    <mergeCell ref="V2:V3"/>
    <mergeCell ref="W2:W3"/>
    <mergeCell ref="X2:X3"/>
    <mergeCell ref="Y2:Y3"/>
    <mergeCell ref="L2:L3"/>
    <mergeCell ref="M2:M3"/>
    <mergeCell ref="N2:N3"/>
    <mergeCell ref="L1:P1"/>
    <mergeCell ref="Q1:U1"/>
    <mergeCell ref="Q2:Q3"/>
    <mergeCell ref="T2:T3"/>
    <mergeCell ref="U2:U3"/>
    <mergeCell ref="R2:R3"/>
    <mergeCell ref="S2:S3"/>
    <mergeCell ref="O2:O3"/>
    <mergeCell ref="P2:P3"/>
    <mergeCell ref="A2:A3"/>
    <mergeCell ref="B2:B3"/>
    <mergeCell ref="C2:C3"/>
    <mergeCell ref="D2:D3"/>
    <mergeCell ref="F2:J2"/>
    <mergeCell ref="E2:E3"/>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24C2-764B-4320-AA10-AF4C9CA48F16}">
  <dimension ref="A1:D57"/>
  <sheetViews>
    <sheetView zoomScale="80" zoomScaleNormal="80" workbookViewId="0">
      <selection activeCell="E17" sqref="E17"/>
    </sheetView>
  </sheetViews>
  <sheetFormatPr baseColWidth="10" defaultColWidth="9.21875" defaultRowHeight="13.8" x14ac:dyDescent="0.25"/>
  <cols>
    <col min="1" max="1" width="135.77734375" style="25" bestFit="1" customWidth="1"/>
    <col min="2" max="16384" width="9.21875" style="17"/>
  </cols>
  <sheetData>
    <row r="1" spans="1:4" x14ac:dyDescent="0.25">
      <c r="A1" s="21" t="s">
        <v>306</v>
      </c>
    </row>
    <row r="2" spans="1:4" x14ac:dyDescent="0.25">
      <c r="A2" s="22" t="s">
        <v>513</v>
      </c>
    </row>
    <row r="3" spans="1:4" x14ac:dyDescent="0.25">
      <c r="A3" s="19"/>
      <c r="D3" s="43"/>
    </row>
    <row r="4" spans="1:4" x14ac:dyDescent="0.25">
      <c r="A4" s="23" t="s">
        <v>324</v>
      </c>
    </row>
    <row r="5" spans="1:4" x14ac:dyDescent="0.25">
      <c r="A5" s="19"/>
    </row>
    <row r="6" spans="1:4" x14ac:dyDescent="0.25">
      <c r="A6" s="23" t="s">
        <v>120</v>
      </c>
    </row>
    <row r="7" spans="1:4" x14ac:dyDescent="0.25">
      <c r="A7" s="19" t="s">
        <v>135</v>
      </c>
    </row>
    <row r="8" spans="1:4" x14ac:dyDescent="0.25">
      <c r="A8" s="19" t="s">
        <v>325</v>
      </c>
      <c r="C8" s="54"/>
    </row>
    <row r="9" spans="1:4" x14ac:dyDescent="0.25">
      <c r="A9" s="19" t="s">
        <v>558</v>
      </c>
    </row>
    <row r="10" spans="1:4" x14ac:dyDescent="0.25">
      <c r="A10" s="19"/>
    </row>
    <row r="11" spans="1:4" x14ac:dyDescent="0.25">
      <c r="A11" s="23" t="s">
        <v>678</v>
      </c>
    </row>
    <row r="12" spans="1:4" x14ac:dyDescent="0.25">
      <c r="A12" s="19" t="s">
        <v>677</v>
      </c>
    </row>
    <row r="13" spans="1:4" x14ac:dyDescent="0.25">
      <c r="A13" s="19"/>
    </row>
    <row r="14" spans="1:4" s="37" customFormat="1" x14ac:dyDescent="0.25">
      <c r="A14" s="23" t="s">
        <v>511</v>
      </c>
    </row>
    <row r="15" spans="1:4" s="37" customFormat="1" x14ac:dyDescent="0.25">
      <c r="A15" s="19" t="s">
        <v>498</v>
      </c>
    </row>
    <row r="16" spans="1:4" s="37" customFormat="1" x14ac:dyDescent="0.25">
      <c r="A16" s="19" t="s">
        <v>559</v>
      </c>
    </row>
    <row r="17" spans="1:3" x14ac:dyDescent="0.25">
      <c r="A17" s="19"/>
      <c r="C17" s="62"/>
    </row>
    <row r="18" spans="1:3" x14ac:dyDescent="0.25">
      <c r="A18" s="23" t="s">
        <v>512</v>
      </c>
    </row>
    <row r="19" spans="1:3" x14ac:dyDescent="0.25">
      <c r="A19" s="19" t="s">
        <v>130</v>
      </c>
    </row>
    <row r="20" spans="1:3" ht="14.4" x14ac:dyDescent="0.3">
      <c r="A20" s="24"/>
    </row>
    <row r="21" spans="1:3" ht="14.4" thickBot="1" x14ac:dyDescent="0.3">
      <c r="A21" s="20" t="s">
        <v>326</v>
      </c>
    </row>
    <row r="22" spans="1:3" x14ac:dyDescent="0.25">
      <c r="A22" s="18"/>
    </row>
    <row r="23" spans="1:3" ht="14.4" thickBot="1" x14ac:dyDescent="0.3">
      <c r="A23" s="18"/>
    </row>
    <row r="24" spans="1:3" x14ac:dyDescent="0.25">
      <c r="A24" s="21" t="s">
        <v>306</v>
      </c>
    </row>
    <row r="25" spans="1:3" x14ac:dyDescent="0.25">
      <c r="A25" s="177" t="s">
        <v>514</v>
      </c>
    </row>
    <row r="26" spans="1:3" x14ac:dyDescent="0.25">
      <c r="A26" s="15"/>
    </row>
    <row r="27" spans="1:3" x14ac:dyDescent="0.25">
      <c r="A27" s="178" t="s">
        <v>327</v>
      </c>
    </row>
    <row r="28" spans="1:3" x14ac:dyDescent="0.25">
      <c r="A28" s="15"/>
    </row>
    <row r="29" spans="1:3" x14ac:dyDescent="0.25">
      <c r="A29" s="38" t="s">
        <v>120</v>
      </c>
    </row>
    <row r="30" spans="1:3" x14ac:dyDescent="0.25">
      <c r="A30" s="38"/>
    </row>
    <row r="31" spans="1:3" ht="27.6" x14ac:dyDescent="0.25">
      <c r="A31" s="36" t="s">
        <v>464</v>
      </c>
    </row>
    <row r="32" spans="1:3" x14ac:dyDescent="0.25">
      <c r="A32" s="36"/>
    </row>
    <row r="33" spans="1:1" x14ac:dyDescent="0.25">
      <c r="A33" s="15" t="s">
        <v>135</v>
      </c>
    </row>
    <row r="34" spans="1:1" x14ac:dyDescent="0.25">
      <c r="A34" s="15" t="s">
        <v>461</v>
      </c>
    </row>
    <row r="35" spans="1:1" x14ac:dyDescent="0.25">
      <c r="A35" s="15" t="s">
        <v>448</v>
      </c>
    </row>
    <row r="36" spans="1:1" x14ac:dyDescent="0.25">
      <c r="A36" s="15" t="s">
        <v>449</v>
      </c>
    </row>
    <row r="37" spans="1:1" x14ac:dyDescent="0.25">
      <c r="A37" s="15" t="s">
        <v>450</v>
      </c>
    </row>
    <row r="38" spans="1:1" x14ac:dyDescent="0.25">
      <c r="A38" s="15" t="s">
        <v>451</v>
      </c>
    </row>
    <row r="39" spans="1:1" x14ac:dyDescent="0.25">
      <c r="A39" s="15" t="s">
        <v>452</v>
      </c>
    </row>
    <row r="40" spans="1:1" x14ac:dyDescent="0.25">
      <c r="A40" s="15" t="s">
        <v>453</v>
      </c>
    </row>
    <row r="41" spans="1:1" x14ac:dyDescent="0.25">
      <c r="A41" s="15" t="s">
        <v>454</v>
      </c>
    </row>
    <row r="42" spans="1:1" x14ac:dyDescent="0.25">
      <c r="A42" s="15" t="s">
        <v>455</v>
      </c>
    </row>
    <row r="43" spans="1:1" x14ac:dyDescent="0.25">
      <c r="A43" s="15" t="s">
        <v>456</v>
      </c>
    </row>
    <row r="44" spans="1:1" x14ac:dyDescent="0.25">
      <c r="A44" s="15" t="s">
        <v>457</v>
      </c>
    </row>
    <row r="45" spans="1:1" x14ac:dyDescent="0.25">
      <c r="A45" s="15" t="s">
        <v>458</v>
      </c>
    </row>
    <row r="46" spans="1:1" x14ac:dyDescent="0.25">
      <c r="A46" s="15" t="s">
        <v>459</v>
      </c>
    </row>
    <row r="47" spans="1:1" x14ac:dyDescent="0.25">
      <c r="A47" s="15" t="s">
        <v>460</v>
      </c>
    </row>
    <row r="48" spans="1:1" x14ac:dyDescent="0.25">
      <c r="A48" s="15" t="s">
        <v>251</v>
      </c>
    </row>
    <row r="49" spans="1:1" x14ac:dyDescent="0.25">
      <c r="A49" s="15" t="s">
        <v>252</v>
      </c>
    </row>
    <row r="50" spans="1:1" x14ac:dyDescent="0.25">
      <c r="A50" s="15" t="s">
        <v>253</v>
      </c>
    </row>
    <row r="51" spans="1:1" x14ac:dyDescent="0.25">
      <c r="A51" s="15"/>
    </row>
    <row r="52" spans="1:1" x14ac:dyDescent="0.25">
      <c r="A52" s="38" t="s">
        <v>126</v>
      </c>
    </row>
    <row r="53" spans="1:1" x14ac:dyDescent="0.25">
      <c r="A53" s="15" t="s">
        <v>254</v>
      </c>
    </row>
    <row r="54" spans="1:1" x14ac:dyDescent="0.25">
      <c r="A54" s="15" t="s">
        <v>255</v>
      </c>
    </row>
    <row r="55" spans="1:1" x14ac:dyDescent="0.25">
      <c r="A55" s="15"/>
    </row>
    <row r="56" spans="1:1" x14ac:dyDescent="0.25">
      <c r="A56" s="38" t="s">
        <v>128</v>
      </c>
    </row>
    <row r="57" spans="1:1" ht="14.4" thickBot="1" x14ac:dyDescent="0.3">
      <c r="A57" s="179" t="s">
        <v>256</v>
      </c>
    </row>
  </sheetData>
  <sheetProtection algorithmName="SHA-512" hashValue="6cXi3k4iw1QFd9Ork5jWekg99x9gvQ5N0tzLtiEU5JmoMLLQmoko8xzKvnjUbzO1q4aDuq2EyaQZ1Gnq0ia02A==" saltValue="nualIMQYEoNk8+Ly1b6qPw==" spinCount="100000"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52D5-2031-49CF-8ADB-0B32F26A8B60}">
  <sheetPr>
    <tabColor rgb="FFFFC000"/>
  </sheetPr>
  <dimension ref="A1:V5"/>
  <sheetViews>
    <sheetView topLeftCell="C1" zoomScale="73" zoomScaleNormal="73" workbookViewId="0">
      <selection activeCell="J3" sqref="J3"/>
    </sheetView>
  </sheetViews>
  <sheetFormatPr baseColWidth="10" defaultColWidth="11.44140625" defaultRowHeight="13.8" x14ac:dyDescent="0.25"/>
  <cols>
    <col min="1" max="1" width="11" style="94" customWidth="1"/>
    <col min="2" max="2" width="38" style="94" customWidth="1"/>
    <col min="3" max="3" width="45.77734375" style="94" bestFit="1" customWidth="1"/>
    <col min="4" max="4" width="20.44140625" style="94" customWidth="1"/>
    <col min="5" max="5" width="49.5546875" style="94" customWidth="1"/>
    <col min="6" max="6" width="15.44140625" style="94" customWidth="1"/>
    <col min="7" max="7" width="0" style="131" hidden="1" customWidth="1"/>
    <col min="8" max="9" width="11.44140625" style="131"/>
    <col min="10" max="13" width="11.44140625" style="94"/>
    <col min="14" max="14" width="2.77734375" style="94" customWidth="1"/>
    <col min="15" max="15" width="18.21875" style="94" bestFit="1" customWidth="1"/>
    <col min="16" max="16" width="16.77734375" style="94" bestFit="1" customWidth="1"/>
    <col min="17" max="17" width="13.21875" style="94" customWidth="1"/>
    <col min="18" max="18" width="19.77734375" style="94" customWidth="1"/>
    <col min="19" max="19" width="15.21875" style="94" customWidth="1"/>
    <col min="20" max="20" width="11.44140625" style="94"/>
    <col min="21" max="21" width="32.5546875" style="94" bestFit="1" customWidth="1"/>
    <col min="22" max="22" width="11" style="94" customWidth="1"/>
    <col min="23" max="16384" width="11.44140625" style="94"/>
  </cols>
  <sheetData>
    <row r="1" spans="1:22" ht="30" customHeight="1" x14ac:dyDescent="0.25">
      <c r="A1" s="275" t="s">
        <v>2</v>
      </c>
      <c r="B1" s="275" t="s">
        <v>7</v>
      </c>
      <c r="C1" s="288" t="s">
        <v>0</v>
      </c>
      <c r="D1" s="275" t="s">
        <v>9</v>
      </c>
      <c r="E1" s="275" t="s">
        <v>6</v>
      </c>
      <c r="F1" s="275" t="s">
        <v>8</v>
      </c>
      <c r="G1" s="272" t="s">
        <v>1</v>
      </c>
      <c r="H1" s="273"/>
      <c r="I1" s="273"/>
      <c r="J1" s="273"/>
      <c r="K1" s="273"/>
      <c r="L1" s="273"/>
      <c r="M1" s="274"/>
      <c r="O1" s="284" t="s">
        <v>79</v>
      </c>
      <c r="P1" s="266" t="s">
        <v>5</v>
      </c>
      <c r="Q1" s="268" t="s">
        <v>12</v>
      </c>
      <c r="R1" s="266" t="s">
        <v>3</v>
      </c>
      <c r="S1" s="269" t="s">
        <v>4</v>
      </c>
      <c r="T1" s="271" t="s">
        <v>29</v>
      </c>
      <c r="U1" s="262" t="s">
        <v>11</v>
      </c>
      <c r="V1" s="262" t="s">
        <v>20</v>
      </c>
    </row>
    <row r="2" spans="1:22" ht="55.2" x14ac:dyDescent="0.25">
      <c r="A2" s="275"/>
      <c r="B2" s="275"/>
      <c r="C2" s="289"/>
      <c r="D2" s="275"/>
      <c r="E2" s="275"/>
      <c r="F2" s="275"/>
      <c r="G2" s="210">
        <v>2021</v>
      </c>
      <c r="H2" s="210">
        <v>2022</v>
      </c>
      <c r="I2" s="230" t="s">
        <v>708</v>
      </c>
      <c r="J2" s="228" t="s">
        <v>704</v>
      </c>
      <c r="K2" s="210">
        <v>2024</v>
      </c>
      <c r="L2" s="95">
        <v>2025</v>
      </c>
      <c r="M2" s="95">
        <v>2026</v>
      </c>
      <c r="O2" s="264"/>
      <c r="P2" s="266"/>
      <c r="Q2" s="268"/>
      <c r="R2" s="266"/>
      <c r="S2" s="269"/>
      <c r="T2" s="266"/>
      <c r="U2" s="262"/>
      <c r="V2" s="262"/>
    </row>
    <row r="3" spans="1:22" ht="124.2" x14ac:dyDescent="0.25">
      <c r="A3" s="243" t="s">
        <v>222</v>
      </c>
      <c r="B3" s="244" t="s">
        <v>220</v>
      </c>
      <c r="C3" s="97"/>
      <c r="D3" s="107" t="s">
        <v>88</v>
      </c>
      <c r="E3" s="107" t="s">
        <v>262</v>
      </c>
      <c r="F3" s="119" t="s">
        <v>224</v>
      </c>
      <c r="G3" s="128">
        <v>176.31</v>
      </c>
      <c r="H3" s="129">
        <v>100</v>
      </c>
      <c r="I3" s="129">
        <v>103.49999999999999</v>
      </c>
      <c r="J3" s="129">
        <f>H3+PARAM!D5*'Analyse eau ex ante'!H3</f>
        <v>114.5</v>
      </c>
      <c r="K3" s="242"/>
      <c r="L3" s="242"/>
      <c r="M3" s="242"/>
      <c r="N3" s="97"/>
      <c r="O3" s="96" t="s">
        <v>260</v>
      </c>
      <c r="P3" s="97"/>
      <c r="Q3" s="96" t="s">
        <v>261</v>
      </c>
      <c r="R3" s="130" t="s">
        <v>225</v>
      </c>
      <c r="S3" s="96"/>
      <c r="T3" s="158" t="s">
        <v>605</v>
      </c>
      <c r="U3" s="104" t="s">
        <v>580</v>
      </c>
      <c r="V3" s="97"/>
    </row>
    <row r="4" spans="1:22" ht="124.2" x14ac:dyDescent="0.25">
      <c r="A4" s="107" t="s">
        <v>223</v>
      </c>
      <c r="B4" s="110" t="s">
        <v>221</v>
      </c>
      <c r="C4" s="97"/>
      <c r="D4" s="107" t="s">
        <v>88</v>
      </c>
      <c r="E4" s="107" t="s">
        <v>262</v>
      </c>
      <c r="F4" s="119" t="s">
        <v>224</v>
      </c>
      <c r="G4" s="128">
        <v>325.31</v>
      </c>
      <c r="H4" s="129">
        <v>100</v>
      </c>
      <c r="I4" s="129">
        <v>103.49999999999999</v>
      </c>
      <c r="J4" s="129">
        <f>H4+PARAM!D5*'Analyse eau ex ante'!H4</f>
        <v>114.5</v>
      </c>
      <c r="K4" s="129">
        <f>J4+PARAM!E5*'Analyse eau ex ante'!J4</f>
        <v>119.19450000000001</v>
      </c>
      <c r="L4" s="129">
        <f>K4+PARAM!F5*'Analyse eau ex ante'!K4</f>
        <v>121.57839</v>
      </c>
      <c r="M4" s="129">
        <f>L4+PARAM!G5*'Analyse eau ex ante'!L4</f>
        <v>124.0099578</v>
      </c>
      <c r="N4" s="97"/>
      <c r="O4" s="96" t="s">
        <v>260</v>
      </c>
      <c r="P4" s="97"/>
      <c r="Q4" s="96" t="s">
        <v>261</v>
      </c>
      <c r="R4" s="130" t="s">
        <v>225</v>
      </c>
      <c r="S4" s="96"/>
      <c r="T4" s="158" t="s">
        <v>605</v>
      </c>
      <c r="U4" s="104" t="s">
        <v>580</v>
      </c>
      <c r="V4" s="97"/>
    </row>
    <row r="5" spans="1:22" x14ac:dyDescent="0.25">
      <c r="C5" s="1"/>
    </row>
  </sheetData>
  <sheetProtection algorithmName="SHA-512" hashValue="fiifQ7v8O3+aX3OB7vU3f/YTu1l+kP7s65vrZ8WRiRho/wdKF7p9EZAs09HPHQRBvKybdCscpXsN6GVffdPrYw==" saltValue="Mj2EZqxir2DwudcWHBDfoA==" spinCount="100000" sheet="1" objects="1" scenarios="1"/>
  <mergeCells count="15">
    <mergeCell ref="O1:O2"/>
    <mergeCell ref="P1:P2"/>
    <mergeCell ref="F1:F2"/>
    <mergeCell ref="A1:A2"/>
    <mergeCell ref="B1:B2"/>
    <mergeCell ref="C1:C2"/>
    <mergeCell ref="D1:D2"/>
    <mergeCell ref="E1:E2"/>
    <mergeCell ref="G1:M1"/>
    <mergeCell ref="T1:T2"/>
    <mergeCell ref="U1:U2"/>
    <mergeCell ref="V1:V2"/>
    <mergeCell ref="Q1:Q2"/>
    <mergeCell ref="R1:R2"/>
    <mergeCell ref="S1:S2"/>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9ACC-3414-4BB0-82AA-7C40547F109C}">
  <sheetPr>
    <tabColor theme="3"/>
  </sheetPr>
  <dimension ref="A1:AJ3"/>
  <sheetViews>
    <sheetView workbookViewId="0">
      <selection activeCell="B4" sqref="B4"/>
    </sheetView>
  </sheetViews>
  <sheetFormatPr baseColWidth="10" defaultColWidth="11.44140625" defaultRowHeight="13.8" x14ac:dyDescent="0.25"/>
  <cols>
    <col min="1" max="1" width="11" style="94" customWidth="1"/>
    <col min="2" max="2" width="59.21875" style="94" customWidth="1"/>
    <col min="3" max="3" width="5.5546875" style="94" bestFit="1" customWidth="1"/>
    <col min="4" max="4" width="12" style="94" bestFit="1" customWidth="1"/>
    <col min="5" max="5" width="13.21875" style="94"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sheetData>
  <dataConsolidate/>
  <mergeCells count="36">
    <mergeCell ref="AA1:AE1"/>
    <mergeCell ref="AF1:AJ1"/>
    <mergeCell ref="A2:A3"/>
    <mergeCell ref="B2:B3"/>
    <mergeCell ref="C2:C3"/>
    <mergeCell ref="D2:D3"/>
    <mergeCell ref="V2:V3"/>
    <mergeCell ref="W2:W3"/>
    <mergeCell ref="X2:X3"/>
    <mergeCell ref="L1:P1"/>
    <mergeCell ref="Q1:U1"/>
    <mergeCell ref="V1:Z1"/>
    <mergeCell ref="U2:U3"/>
    <mergeCell ref="E2:E3"/>
    <mergeCell ref="F2:J2"/>
    <mergeCell ref="L2:L3"/>
    <mergeCell ref="M2:M3"/>
    <mergeCell ref="N2:N3"/>
    <mergeCell ref="O2:O3"/>
    <mergeCell ref="P2:P3"/>
    <mergeCell ref="Q2:Q3"/>
    <mergeCell ref="R2:R3"/>
    <mergeCell ref="S2:S3"/>
    <mergeCell ref="T2:T3"/>
    <mergeCell ref="Y2:Y3"/>
    <mergeCell ref="Z2:Z3"/>
    <mergeCell ref="AA2:AA3"/>
    <mergeCell ref="AH2:AH3"/>
    <mergeCell ref="AI2:AI3"/>
    <mergeCell ref="AJ2:AJ3"/>
    <mergeCell ref="AB2:AB3"/>
    <mergeCell ref="AC2:AC3"/>
    <mergeCell ref="AD2:AD3"/>
    <mergeCell ref="AE2:AE3"/>
    <mergeCell ref="AF2:AF3"/>
    <mergeCell ref="AG2:AG3"/>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D478-0C19-4DBB-8B18-CFC6615C8DA4}">
  <dimension ref="A1:D66"/>
  <sheetViews>
    <sheetView topLeftCell="C1" zoomScale="80" zoomScaleNormal="80" workbookViewId="0">
      <selection activeCell="G21" sqref="G21"/>
    </sheetView>
  </sheetViews>
  <sheetFormatPr baseColWidth="10" defaultColWidth="9.21875" defaultRowHeight="13.8" x14ac:dyDescent="0.25"/>
  <cols>
    <col min="1" max="1" width="132.21875" style="12" hidden="1" customWidth="1"/>
    <col min="2" max="2" width="0" style="12" hidden="1" customWidth="1"/>
    <col min="3" max="3" width="103.77734375" style="12" bestFit="1" customWidth="1"/>
    <col min="4" max="16384" width="9.21875" style="12"/>
  </cols>
  <sheetData>
    <row r="1" spans="1:4" x14ac:dyDescent="0.25">
      <c r="A1" s="234" t="s">
        <v>709</v>
      </c>
      <c r="C1" s="44" t="s">
        <v>248</v>
      </c>
    </row>
    <row r="2" spans="1:4" x14ac:dyDescent="0.25">
      <c r="A2" s="235" t="s">
        <v>710</v>
      </c>
      <c r="C2" s="49" t="s">
        <v>257</v>
      </c>
    </row>
    <row r="3" spans="1:4" x14ac:dyDescent="0.25">
      <c r="A3" s="45"/>
      <c r="C3" s="45"/>
    </row>
    <row r="4" spans="1:4" ht="27.6" x14ac:dyDescent="0.25">
      <c r="A4" s="236" t="s">
        <v>258</v>
      </c>
      <c r="C4" s="46" t="s">
        <v>259</v>
      </c>
    </row>
    <row r="5" spans="1:4" x14ac:dyDescent="0.25">
      <c r="A5" s="237"/>
      <c r="C5" s="45"/>
    </row>
    <row r="6" spans="1:4" x14ac:dyDescent="0.25">
      <c r="A6" s="238" t="s">
        <v>120</v>
      </c>
      <c r="C6" s="47" t="s">
        <v>120</v>
      </c>
    </row>
    <row r="7" spans="1:4" x14ac:dyDescent="0.25">
      <c r="A7" s="237"/>
      <c r="C7" s="45"/>
      <c r="D7" s="13"/>
    </row>
    <row r="8" spans="1:4" x14ac:dyDescent="0.25">
      <c r="A8" s="239" t="s">
        <v>462</v>
      </c>
      <c r="C8" s="51" t="s">
        <v>249</v>
      </c>
      <c r="D8" s="13"/>
    </row>
    <row r="9" spans="1:4" x14ac:dyDescent="0.25">
      <c r="A9" s="237" t="s">
        <v>251</v>
      </c>
      <c r="C9" s="15" t="s">
        <v>449</v>
      </c>
      <c r="D9" s="13"/>
    </row>
    <row r="10" spans="1:4" x14ac:dyDescent="0.25">
      <c r="A10" s="237" t="s">
        <v>252</v>
      </c>
      <c r="C10" s="15" t="s">
        <v>450</v>
      </c>
      <c r="D10" s="13"/>
    </row>
    <row r="11" spans="1:4" x14ac:dyDescent="0.25">
      <c r="A11" s="237" t="s">
        <v>253</v>
      </c>
      <c r="C11" s="15" t="s">
        <v>451</v>
      </c>
    </row>
    <row r="12" spans="1:4" x14ac:dyDescent="0.25">
      <c r="A12" s="237"/>
      <c r="C12" s="15" t="s">
        <v>452</v>
      </c>
      <c r="D12" s="13"/>
    </row>
    <row r="13" spans="1:4" ht="28.8" x14ac:dyDescent="0.25">
      <c r="A13" s="240" t="s">
        <v>463</v>
      </c>
      <c r="C13" s="15" t="s">
        <v>453</v>
      </c>
      <c r="D13" s="14" t="s">
        <v>250</v>
      </c>
    </row>
    <row r="14" spans="1:4" x14ac:dyDescent="0.25">
      <c r="A14" s="237"/>
      <c r="C14" s="15" t="s">
        <v>454</v>
      </c>
    </row>
    <row r="15" spans="1:4" x14ac:dyDescent="0.25">
      <c r="A15" s="238" t="s">
        <v>126</v>
      </c>
      <c r="C15" s="15" t="s">
        <v>455</v>
      </c>
    </row>
    <row r="16" spans="1:4" x14ac:dyDescent="0.25">
      <c r="A16" s="237" t="s">
        <v>254</v>
      </c>
      <c r="C16" s="15" t="s">
        <v>456</v>
      </c>
    </row>
    <row r="17" spans="1:3" x14ac:dyDescent="0.25">
      <c r="A17" s="237" t="s">
        <v>255</v>
      </c>
      <c r="C17" s="50" t="s">
        <v>457</v>
      </c>
    </row>
    <row r="18" spans="1:3" x14ac:dyDescent="0.25">
      <c r="A18" s="237"/>
      <c r="C18" s="50" t="s">
        <v>458</v>
      </c>
    </row>
    <row r="19" spans="1:3" x14ac:dyDescent="0.25">
      <c r="A19" s="238" t="s">
        <v>128</v>
      </c>
      <c r="C19" s="50" t="s">
        <v>460</v>
      </c>
    </row>
    <row r="20" spans="1:3" ht="14.4" thickBot="1" x14ac:dyDescent="0.3">
      <c r="A20" s="241" t="s">
        <v>256</v>
      </c>
      <c r="C20" s="45" t="s">
        <v>251</v>
      </c>
    </row>
    <row r="21" spans="1:3" x14ac:dyDescent="0.25">
      <c r="C21" s="45" t="s">
        <v>252</v>
      </c>
    </row>
    <row r="22" spans="1:3" x14ac:dyDescent="0.25">
      <c r="A22" s="14"/>
      <c r="C22" s="45" t="s">
        <v>253</v>
      </c>
    </row>
    <row r="23" spans="1:3" x14ac:dyDescent="0.25">
      <c r="A23" s="14"/>
      <c r="C23" s="45"/>
    </row>
    <row r="24" spans="1:3" ht="43.2" x14ac:dyDescent="0.3">
      <c r="A24" s="14"/>
      <c r="C24" s="88" t="s">
        <v>463</v>
      </c>
    </row>
    <row r="25" spans="1:3" ht="14.4" x14ac:dyDescent="0.3">
      <c r="A25" s="14"/>
      <c r="C25" s="88"/>
    </row>
    <row r="26" spans="1:3" x14ac:dyDescent="0.25">
      <c r="A26" s="14"/>
      <c r="C26" s="47" t="s">
        <v>126</v>
      </c>
    </row>
    <row r="27" spans="1:3" x14ac:dyDescent="0.25">
      <c r="A27" s="14"/>
      <c r="C27" s="45" t="s">
        <v>254</v>
      </c>
    </row>
    <row r="28" spans="1:3" x14ac:dyDescent="0.25">
      <c r="A28" s="14"/>
      <c r="C28" s="45" t="s">
        <v>255</v>
      </c>
    </row>
    <row r="29" spans="1:3" x14ac:dyDescent="0.25">
      <c r="A29" s="14"/>
      <c r="C29" s="45"/>
    </row>
    <row r="30" spans="1:3" x14ac:dyDescent="0.25">
      <c r="A30" s="14"/>
      <c r="C30" s="47" t="s">
        <v>128</v>
      </c>
    </row>
    <row r="31" spans="1:3" ht="14.4" thickBot="1" x14ac:dyDescent="0.3">
      <c r="A31" s="14"/>
      <c r="C31" s="48" t="s">
        <v>256</v>
      </c>
    </row>
    <row r="47" spans="1:3" x14ac:dyDescent="0.25">
      <c r="A47" s="14"/>
      <c r="C47" s="14"/>
    </row>
    <row r="48" spans="1:3" x14ac:dyDescent="0.25">
      <c r="A48" s="14"/>
      <c r="C48" s="14"/>
    </row>
    <row r="49" spans="1:3" x14ac:dyDescent="0.25">
      <c r="A49" s="14"/>
      <c r="C49" s="14"/>
    </row>
    <row r="50" spans="1:3" x14ac:dyDescent="0.25">
      <c r="A50" s="14"/>
      <c r="C50" s="14"/>
    </row>
    <row r="51" spans="1:3" x14ac:dyDescent="0.25">
      <c r="A51" s="14"/>
      <c r="C51" s="14"/>
    </row>
    <row r="57" spans="1:3" ht="13.5" customHeight="1" x14ac:dyDescent="0.25"/>
    <row r="66" ht="35.25" customHeight="1" x14ac:dyDescent="0.25"/>
  </sheetData>
  <sheetProtection algorithmName="SHA-512" hashValue="1SwGo2iLTsomH8gozyaVojASL8AQsbS+oOXKQwrcxchbtSqTGwT8S4MoGBLctuNjTlq4W5xNpVCvAcdLVEThew==" saltValue="KvKsTsNnB9Lg1olV/ubE8w==" spinCount="100000" sheet="1" objects="1" scenario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994A-823D-4F4C-9798-9968B0FF8470}">
  <sheetPr>
    <tabColor rgb="FFFFC000"/>
  </sheetPr>
  <dimension ref="A1:V15"/>
  <sheetViews>
    <sheetView zoomScale="79" zoomScaleNormal="79" workbookViewId="0">
      <pane xSplit="2" ySplit="2" topLeftCell="C4" activePane="bottomRight" state="frozen"/>
      <selection activeCell="E17" sqref="E17"/>
      <selection pane="topRight" activeCell="E17" sqref="E17"/>
      <selection pane="bottomLeft" activeCell="E17" sqref="E17"/>
      <selection pane="bottomRight" activeCell="I2" sqref="I2"/>
    </sheetView>
  </sheetViews>
  <sheetFormatPr baseColWidth="10" defaultColWidth="11.44140625" defaultRowHeight="13.8" x14ac:dyDescent="0.25"/>
  <cols>
    <col min="1" max="1" width="11.44140625" style="94"/>
    <col min="2" max="2" width="96.77734375" style="94" bestFit="1" customWidth="1"/>
    <col min="3" max="3" width="14.5546875" style="94" bestFit="1" customWidth="1"/>
    <col min="4" max="6" width="11.44140625" style="94"/>
    <col min="7" max="7" width="13.21875" style="111" hidden="1" customWidth="1"/>
    <col min="8" max="8" width="14.5546875" style="94" bestFit="1" customWidth="1"/>
    <col min="9" max="9" width="14.5546875" style="94" customWidth="1"/>
    <col min="10" max="11" width="14.5546875" style="94" bestFit="1" customWidth="1"/>
    <col min="12" max="13" width="14.5546875" style="94" customWidth="1"/>
    <col min="14" max="14" width="11.44140625" style="94"/>
    <col min="15" max="15" width="20.21875" style="94" bestFit="1" customWidth="1"/>
    <col min="16" max="16" width="16.77734375" style="94" customWidth="1"/>
    <col min="17" max="17" width="67.77734375" style="150" customWidth="1"/>
    <col min="18" max="18" width="22.5546875" style="94" bestFit="1" customWidth="1"/>
    <col min="19" max="19" width="11.44140625" style="94"/>
    <col min="20" max="20" width="21.21875" style="126" customWidth="1"/>
    <col min="21" max="21" width="20.44140625" style="94" customWidth="1"/>
    <col min="22" max="16384" width="11.44140625" style="94"/>
  </cols>
  <sheetData>
    <row r="1" spans="1:22" ht="30" customHeight="1" x14ac:dyDescent="0.25">
      <c r="A1" s="275" t="s">
        <v>2</v>
      </c>
      <c r="B1" s="275" t="s">
        <v>7</v>
      </c>
      <c r="C1" s="275" t="s">
        <v>0</v>
      </c>
      <c r="D1" s="275" t="s">
        <v>9</v>
      </c>
      <c r="E1" s="275" t="s">
        <v>6</v>
      </c>
      <c r="F1" s="275" t="s">
        <v>8</v>
      </c>
      <c r="G1" s="272" t="s">
        <v>1</v>
      </c>
      <c r="H1" s="273"/>
      <c r="I1" s="273"/>
      <c r="J1" s="273"/>
      <c r="K1" s="273"/>
      <c r="L1" s="273"/>
      <c r="M1" s="274"/>
      <c r="O1" s="284" t="s">
        <v>79</v>
      </c>
      <c r="P1" s="266" t="s">
        <v>5</v>
      </c>
      <c r="Q1" s="268" t="s">
        <v>12</v>
      </c>
      <c r="R1" s="266" t="s">
        <v>3</v>
      </c>
      <c r="S1" s="269" t="s">
        <v>4</v>
      </c>
      <c r="T1" s="300" t="s">
        <v>29</v>
      </c>
      <c r="U1" s="262" t="s">
        <v>11</v>
      </c>
      <c r="V1" s="262" t="s">
        <v>20</v>
      </c>
    </row>
    <row r="2" spans="1:22" ht="55.2" x14ac:dyDescent="0.25">
      <c r="A2" s="275"/>
      <c r="B2" s="275"/>
      <c r="C2" s="275"/>
      <c r="D2" s="275"/>
      <c r="E2" s="275"/>
      <c r="F2" s="275"/>
      <c r="G2" s="210">
        <v>2021</v>
      </c>
      <c r="H2" s="210">
        <v>2022</v>
      </c>
      <c r="I2" s="230" t="s">
        <v>708</v>
      </c>
      <c r="J2" s="228" t="s">
        <v>704</v>
      </c>
      <c r="K2" s="210">
        <v>2024</v>
      </c>
      <c r="L2" s="211">
        <v>2025</v>
      </c>
      <c r="M2" s="211">
        <v>2026</v>
      </c>
      <c r="O2" s="265"/>
      <c r="P2" s="267"/>
      <c r="Q2" s="268"/>
      <c r="R2" s="267"/>
      <c r="S2" s="270"/>
      <c r="T2" s="301"/>
      <c r="U2" s="263"/>
      <c r="V2" s="263"/>
    </row>
    <row r="3" spans="1:22" ht="124.2" x14ac:dyDescent="0.25">
      <c r="A3" s="96" t="s">
        <v>236</v>
      </c>
      <c r="B3" s="3" t="s">
        <v>226</v>
      </c>
      <c r="C3" s="97"/>
      <c r="D3" s="97"/>
      <c r="E3" s="97"/>
      <c r="F3" s="98" t="s">
        <v>320</v>
      </c>
      <c r="G3" s="99">
        <v>2588.3000000000002</v>
      </c>
      <c r="H3" s="100">
        <v>3200</v>
      </c>
      <c r="I3" s="100">
        <v>3311.9999999999995</v>
      </c>
      <c r="J3" s="100">
        <f>H3+(H3*PARAM!D5)</f>
        <v>3664</v>
      </c>
      <c r="K3" s="100">
        <f>J3+(J3*PARAM!E5)</f>
        <v>3814.2240000000002</v>
      </c>
      <c r="L3" s="100">
        <f>K3+(K3*PARAM!F5)</f>
        <v>3890.50848</v>
      </c>
      <c r="M3" s="100">
        <f>L3+(L3*PARAM!G5)</f>
        <v>3968.3186495999998</v>
      </c>
      <c r="O3" s="96" t="s">
        <v>260</v>
      </c>
      <c r="P3" s="101"/>
      <c r="Q3" s="107" t="s">
        <v>261</v>
      </c>
      <c r="R3" s="102" t="s">
        <v>225</v>
      </c>
      <c r="S3" s="97"/>
      <c r="T3" s="160" t="s">
        <v>621</v>
      </c>
      <c r="U3" s="103" t="s">
        <v>581</v>
      </c>
      <c r="V3" s="97"/>
    </row>
    <row r="4" spans="1:22" ht="41.4" x14ac:dyDescent="0.25">
      <c r="A4" s="96" t="s">
        <v>237</v>
      </c>
      <c r="B4" s="104" t="s">
        <v>406</v>
      </c>
      <c r="C4" s="96" t="s">
        <v>288</v>
      </c>
      <c r="D4" s="96"/>
      <c r="E4" s="96"/>
      <c r="F4" s="98" t="s">
        <v>320</v>
      </c>
      <c r="G4" s="99">
        <v>5493.5</v>
      </c>
      <c r="H4" s="100">
        <v>6130</v>
      </c>
      <c r="I4" s="100">
        <v>6344.5499999999993</v>
      </c>
      <c r="J4" s="100">
        <f>H4+(H4*PARAM!D5)</f>
        <v>7018.85</v>
      </c>
      <c r="K4" s="100">
        <f>J4+(J4*PARAM!E5)</f>
        <v>7306.6228500000007</v>
      </c>
      <c r="L4" s="100">
        <f>K4+(K4*PARAM!F5)</f>
        <v>7452.7553070000004</v>
      </c>
      <c r="M4" s="100">
        <f>L4+(L4*PARAM!G5)</f>
        <v>7601.8104131400005</v>
      </c>
      <c r="O4" s="96" t="s">
        <v>260</v>
      </c>
      <c r="P4" s="101" t="s">
        <v>527</v>
      </c>
      <c r="Q4" s="107" t="s">
        <v>261</v>
      </c>
      <c r="R4" s="102">
        <v>1</v>
      </c>
      <c r="S4" s="97"/>
      <c r="T4" s="160" t="s">
        <v>622</v>
      </c>
      <c r="U4" s="97"/>
      <c r="V4" s="97"/>
    </row>
    <row r="5" spans="1:22" x14ac:dyDescent="0.25">
      <c r="A5" s="96" t="s">
        <v>238</v>
      </c>
      <c r="B5" s="104" t="s">
        <v>227</v>
      </c>
      <c r="C5" s="97"/>
      <c r="D5" s="97"/>
      <c r="E5" s="97"/>
      <c r="F5" s="98" t="s">
        <v>320</v>
      </c>
      <c r="G5" s="105" t="s">
        <v>195</v>
      </c>
      <c r="H5" s="106" t="s">
        <v>195</v>
      </c>
      <c r="I5" s="106" t="s">
        <v>195</v>
      </c>
      <c r="J5" s="106" t="s">
        <v>195</v>
      </c>
      <c r="K5" s="106" t="s">
        <v>195</v>
      </c>
      <c r="L5" s="106" t="s">
        <v>195</v>
      </c>
      <c r="M5" s="106" t="s">
        <v>195</v>
      </c>
      <c r="O5" s="96" t="s">
        <v>100</v>
      </c>
      <c r="P5" s="96"/>
      <c r="Q5" s="149" t="s">
        <v>587</v>
      </c>
      <c r="R5" s="102">
        <v>1</v>
      </c>
      <c r="S5" s="97"/>
      <c r="T5" s="160" t="s">
        <v>622</v>
      </c>
      <c r="U5" s="97"/>
      <c r="V5" s="97"/>
    </row>
    <row r="6" spans="1:22" ht="41.4" x14ac:dyDescent="0.25">
      <c r="A6" s="96" t="s">
        <v>239</v>
      </c>
      <c r="B6" s="3" t="s">
        <v>228</v>
      </c>
      <c r="C6" s="97"/>
      <c r="D6" s="97"/>
      <c r="E6" s="97"/>
      <c r="F6" s="98" t="s">
        <v>321</v>
      </c>
      <c r="G6" s="105" t="s">
        <v>195</v>
      </c>
      <c r="H6" s="100">
        <v>2620</v>
      </c>
      <c r="I6" s="100">
        <v>2711.7</v>
      </c>
      <c r="J6" s="100">
        <f>H6+(H6*PARAM!D5)</f>
        <v>2999.9</v>
      </c>
      <c r="K6" s="100">
        <f>J6+(J6*PARAM!E5)</f>
        <v>3122.8959</v>
      </c>
      <c r="L6" s="100">
        <f>K6+(K6*PARAM!F5)</f>
        <v>3185.353818</v>
      </c>
      <c r="M6" s="100">
        <f>L6+(L6*PARAM!G5)</f>
        <v>3249.06089436</v>
      </c>
      <c r="O6" s="96" t="s">
        <v>260</v>
      </c>
      <c r="P6" s="101" t="s">
        <v>527</v>
      </c>
      <c r="Q6" s="107" t="s">
        <v>261</v>
      </c>
      <c r="R6" s="102">
        <v>1</v>
      </c>
      <c r="S6" s="97"/>
      <c r="T6" s="160" t="s">
        <v>623</v>
      </c>
      <c r="U6" s="97"/>
      <c r="V6" s="97"/>
    </row>
    <row r="7" spans="1:22" x14ac:dyDescent="0.25">
      <c r="A7" s="96" t="s">
        <v>240</v>
      </c>
      <c r="B7" s="3" t="s">
        <v>229</v>
      </c>
      <c r="C7" s="97"/>
      <c r="D7" s="97"/>
      <c r="E7" s="97"/>
      <c r="F7" s="98" t="s">
        <v>321</v>
      </c>
      <c r="G7" s="105" t="s">
        <v>195</v>
      </c>
      <c r="H7" s="106" t="s">
        <v>195</v>
      </c>
      <c r="I7" s="106" t="s">
        <v>195</v>
      </c>
      <c r="J7" s="106" t="s">
        <v>195</v>
      </c>
      <c r="K7" s="106" t="s">
        <v>195</v>
      </c>
      <c r="L7" s="106" t="s">
        <v>195</v>
      </c>
      <c r="M7" s="106" t="s">
        <v>195</v>
      </c>
      <c r="O7" s="96" t="s">
        <v>100</v>
      </c>
      <c r="P7" s="96"/>
      <c r="Q7" s="149" t="s">
        <v>587</v>
      </c>
      <c r="R7" s="102">
        <v>1</v>
      </c>
      <c r="S7" s="97"/>
      <c r="T7" s="160" t="s">
        <v>623</v>
      </c>
      <c r="U7" s="97"/>
      <c r="V7" s="97"/>
    </row>
    <row r="8" spans="1:22" ht="41.4" x14ac:dyDescent="0.25">
      <c r="A8" s="96" t="s">
        <v>241</v>
      </c>
      <c r="B8" s="3" t="s">
        <v>230</v>
      </c>
      <c r="C8" s="97"/>
      <c r="D8" s="97"/>
      <c r="E8" s="97"/>
      <c r="F8" s="98" t="s">
        <v>579</v>
      </c>
      <c r="G8" s="109" t="s">
        <v>19</v>
      </c>
      <c r="H8" s="100">
        <v>60</v>
      </c>
      <c r="I8" s="100">
        <v>62.099999999999994</v>
      </c>
      <c r="J8" s="100">
        <f>H8+(H8*PARAM!D5)</f>
        <v>68.7</v>
      </c>
      <c r="K8" s="100">
        <f>J8+(J8*PARAM!E5)</f>
        <v>71.5167</v>
      </c>
      <c r="L8" s="100">
        <f>K8+(K8*PARAM!F5)</f>
        <v>72.947034000000002</v>
      </c>
      <c r="M8" s="100">
        <f>L8+(L8*PARAM!G5)</f>
        <v>74.40597468</v>
      </c>
      <c r="O8" s="96" t="s">
        <v>73</v>
      </c>
      <c r="P8" s="101" t="s">
        <v>527</v>
      </c>
      <c r="Q8" s="107" t="s">
        <v>261</v>
      </c>
      <c r="R8" s="102">
        <v>1</v>
      </c>
      <c r="S8" s="97"/>
      <c r="T8" s="160" t="s">
        <v>597</v>
      </c>
      <c r="U8" s="97"/>
      <c r="V8" s="97"/>
    </row>
    <row r="9" spans="1:22" ht="41.4" x14ac:dyDescent="0.25">
      <c r="A9" s="96" t="s">
        <v>242</v>
      </c>
      <c r="B9" s="110" t="s">
        <v>231</v>
      </c>
      <c r="C9" s="97"/>
      <c r="D9" s="97"/>
      <c r="E9" s="97"/>
      <c r="F9" s="107" t="s">
        <v>247</v>
      </c>
      <c r="G9" s="165">
        <v>50</v>
      </c>
      <c r="H9" s="100">
        <v>50</v>
      </c>
      <c r="I9" s="100">
        <v>51.749999999999993</v>
      </c>
      <c r="J9" s="100">
        <f>H9+(H9*PARAM!D5)</f>
        <v>57.25</v>
      </c>
      <c r="K9" s="100">
        <f>J9+(J9*PARAM!E5)</f>
        <v>59.597250000000003</v>
      </c>
      <c r="L9" s="100">
        <f>K9+(K9*PARAM!F5)</f>
        <v>60.789194999999999</v>
      </c>
      <c r="M9" s="100">
        <f>L9+(L9*PARAM!G5)</f>
        <v>62.004978899999998</v>
      </c>
      <c r="O9" s="96" t="s">
        <v>100</v>
      </c>
      <c r="P9" s="101" t="s">
        <v>527</v>
      </c>
      <c r="Q9" s="107" t="s">
        <v>261</v>
      </c>
      <c r="R9" s="102">
        <v>1</v>
      </c>
      <c r="S9" s="97"/>
      <c r="T9" s="141"/>
      <c r="U9" s="97"/>
      <c r="V9" s="97"/>
    </row>
    <row r="10" spans="1:22" ht="41.4" x14ac:dyDescent="0.25">
      <c r="A10" s="96" t="s">
        <v>242</v>
      </c>
      <c r="B10" s="110" t="s">
        <v>232</v>
      </c>
      <c r="C10" s="97"/>
      <c r="D10" s="97"/>
      <c r="E10" s="97"/>
      <c r="F10" s="107" t="s">
        <v>247</v>
      </c>
      <c r="G10" s="165">
        <v>25</v>
      </c>
      <c r="H10" s="100">
        <v>30</v>
      </c>
      <c r="I10" s="100">
        <v>31.049999999999997</v>
      </c>
      <c r="J10" s="100">
        <f>H10+(H10*PARAM!D5)</f>
        <v>34.35</v>
      </c>
      <c r="K10" s="100">
        <f>J10+(J10*PARAM!E5)</f>
        <v>35.75835</v>
      </c>
      <c r="L10" s="100">
        <f>K10+(K10*PARAM!F5)</f>
        <v>36.473517000000001</v>
      </c>
      <c r="M10" s="100">
        <f>L10+(L10*PARAM!G5)</f>
        <v>37.20298734</v>
      </c>
      <c r="O10" s="96" t="s">
        <v>260</v>
      </c>
      <c r="P10" s="101" t="s">
        <v>527</v>
      </c>
      <c r="Q10" s="107" t="s">
        <v>261</v>
      </c>
      <c r="R10" s="102">
        <v>1</v>
      </c>
      <c r="S10" s="97"/>
      <c r="T10" s="141"/>
      <c r="U10" s="97"/>
      <c r="V10" s="97"/>
    </row>
    <row r="11" spans="1:22" ht="41.4" x14ac:dyDescent="0.25">
      <c r="A11" s="96" t="s">
        <v>243</v>
      </c>
      <c r="B11" s="104" t="s">
        <v>233</v>
      </c>
      <c r="C11" s="97"/>
      <c r="D11" s="97"/>
      <c r="E11" s="97"/>
      <c r="F11" s="98" t="s">
        <v>320</v>
      </c>
      <c r="G11" s="203" t="s">
        <v>195</v>
      </c>
      <c r="H11" s="100">
        <v>6130</v>
      </c>
      <c r="I11" s="100">
        <v>6344.5499999999993</v>
      </c>
      <c r="J11" s="100">
        <f>H11+(H11*PARAM!D5)</f>
        <v>7018.85</v>
      </c>
      <c r="K11" s="100">
        <f>J11+(J11*PARAM!E5)</f>
        <v>7306.6228500000007</v>
      </c>
      <c r="L11" s="100">
        <f>K11+(K11*PARAM!F5)</f>
        <v>7452.7553070000004</v>
      </c>
      <c r="M11" s="100">
        <f>L11+(L11*PARAM!G5)</f>
        <v>7601.8104131400005</v>
      </c>
      <c r="O11" s="96" t="s">
        <v>260</v>
      </c>
      <c r="P11" s="101" t="s">
        <v>527</v>
      </c>
      <c r="Q11" s="107" t="s">
        <v>261</v>
      </c>
      <c r="R11" s="102">
        <v>1</v>
      </c>
      <c r="S11" s="97"/>
      <c r="T11" s="160" t="s">
        <v>624</v>
      </c>
      <c r="U11" s="97"/>
      <c r="V11" s="97"/>
    </row>
    <row r="12" spans="1:22" ht="41.4" x14ac:dyDescent="0.25">
      <c r="A12" s="96" t="s">
        <v>244</v>
      </c>
      <c r="B12" s="104" t="s">
        <v>234</v>
      </c>
      <c r="C12" s="97"/>
      <c r="D12" s="97"/>
      <c r="E12" s="97"/>
      <c r="F12" s="98" t="s">
        <v>321</v>
      </c>
      <c r="G12" s="203" t="s">
        <v>195</v>
      </c>
      <c r="H12" s="100">
        <v>2620</v>
      </c>
      <c r="I12" s="100">
        <v>2711.7</v>
      </c>
      <c r="J12" s="100">
        <f>H12+(H12*PARAM!D5)</f>
        <v>2999.9</v>
      </c>
      <c r="K12" s="100">
        <f>J12+(J12*PARAM!E5)</f>
        <v>3122.8959</v>
      </c>
      <c r="L12" s="100">
        <f>K12+(K12*PARAM!F5)</f>
        <v>3185.353818</v>
      </c>
      <c r="M12" s="100">
        <f>L12+(L12*PARAM!G5)</f>
        <v>3249.06089436</v>
      </c>
      <c r="O12" s="96" t="s">
        <v>260</v>
      </c>
      <c r="P12" s="101" t="s">
        <v>527</v>
      </c>
      <c r="Q12" s="107" t="s">
        <v>261</v>
      </c>
      <c r="R12" s="102">
        <v>1</v>
      </c>
      <c r="S12" s="97"/>
      <c r="T12" s="160" t="s">
        <v>624</v>
      </c>
      <c r="U12" s="97"/>
      <c r="V12" s="97"/>
    </row>
    <row r="13" spans="1:22" x14ac:dyDescent="0.25">
      <c r="A13" s="96" t="s">
        <v>245</v>
      </c>
      <c r="B13" s="104" t="s">
        <v>235</v>
      </c>
      <c r="C13" s="97"/>
      <c r="D13" s="97"/>
      <c r="E13" s="97"/>
      <c r="F13" s="98" t="s">
        <v>564</v>
      </c>
      <c r="G13" s="135" t="s">
        <v>195</v>
      </c>
      <c r="H13" s="106" t="s">
        <v>195</v>
      </c>
      <c r="I13" s="106" t="s">
        <v>195</v>
      </c>
      <c r="J13" s="106" t="s">
        <v>195</v>
      </c>
      <c r="K13" s="106" t="s">
        <v>195</v>
      </c>
      <c r="L13" s="106" t="s">
        <v>195</v>
      </c>
      <c r="M13" s="106" t="s">
        <v>195</v>
      </c>
      <c r="O13" s="96" t="s">
        <v>100</v>
      </c>
      <c r="P13" s="96"/>
      <c r="Q13" s="149" t="s">
        <v>587</v>
      </c>
      <c r="R13" s="102">
        <v>1</v>
      </c>
      <c r="S13" s="97"/>
      <c r="T13" s="160" t="s">
        <v>624</v>
      </c>
      <c r="U13" s="97"/>
      <c r="V13" s="97"/>
    </row>
    <row r="14" spans="1:22" ht="41.4" x14ac:dyDescent="0.25">
      <c r="A14" s="96" t="s">
        <v>246</v>
      </c>
      <c r="B14" s="104" t="s">
        <v>565</v>
      </c>
      <c r="C14" s="97"/>
      <c r="D14" s="97"/>
      <c r="E14" s="97"/>
      <c r="F14" s="98" t="s">
        <v>320</v>
      </c>
      <c r="G14" s="204" t="s">
        <v>195</v>
      </c>
      <c r="H14" s="100">
        <v>3200</v>
      </c>
      <c r="I14" s="100">
        <v>3311.9999999999995</v>
      </c>
      <c r="J14" s="100">
        <f>H14+(H14*PARAM!D5)</f>
        <v>3664</v>
      </c>
      <c r="K14" s="100">
        <f>J14+(J14*PARAM!E5)</f>
        <v>3814.2240000000002</v>
      </c>
      <c r="L14" s="100">
        <f>K14+(K14*PARAM!F5)</f>
        <v>3890.50848</v>
      </c>
      <c r="M14" s="100">
        <f>L14+(L14*PARAM!G5)</f>
        <v>3968.3186495999998</v>
      </c>
      <c r="O14" s="96" t="s">
        <v>260</v>
      </c>
      <c r="P14" s="101" t="s">
        <v>527</v>
      </c>
      <c r="Q14" s="107" t="s">
        <v>261</v>
      </c>
      <c r="R14" s="102">
        <v>1</v>
      </c>
      <c r="S14" s="97"/>
      <c r="T14" s="158" t="s">
        <v>606</v>
      </c>
      <c r="U14" s="97"/>
      <c r="V14" s="97"/>
    </row>
    <row r="15" spans="1:22" ht="41.4" x14ac:dyDescent="0.25">
      <c r="A15" s="96" t="s">
        <v>566</v>
      </c>
      <c r="B15" s="104" t="s">
        <v>567</v>
      </c>
      <c r="C15" s="97"/>
      <c r="D15" s="97"/>
      <c r="E15" s="97"/>
      <c r="F15" s="98" t="s">
        <v>321</v>
      </c>
      <c r="G15" s="204" t="s">
        <v>195</v>
      </c>
      <c r="H15" s="100">
        <v>1310</v>
      </c>
      <c r="I15" s="100">
        <v>1355.85</v>
      </c>
      <c r="J15" s="100">
        <f>H15+H15*PARAM!D5</f>
        <v>1499.95</v>
      </c>
      <c r="K15" s="100">
        <f>J15+J15*PARAM!E5</f>
        <v>1561.44795</v>
      </c>
      <c r="L15" s="100">
        <f>K15+K15*PARAM!F5</f>
        <v>1592.676909</v>
      </c>
      <c r="M15" s="100">
        <f>L15+L15*PARAM!G5</f>
        <v>1624.53044718</v>
      </c>
      <c r="O15" s="96" t="s">
        <v>260</v>
      </c>
      <c r="P15" s="101" t="s">
        <v>527</v>
      </c>
      <c r="Q15" s="107" t="s">
        <v>261</v>
      </c>
      <c r="R15" s="102">
        <v>1</v>
      </c>
      <c r="S15" s="97"/>
      <c r="T15" s="141" t="s">
        <v>606</v>
      </c>
      <c r="U15" s="97"/>
      <c r="V15" s="97"/>
    </row>
  </sheetData>
  <sheetProtection algorithmName="SHA-512" hashValue="yRcGHFCM7ZCU+yLh+qYtQHque8eFriDHFWpa+aSqV+36FFPMv9vxXv/9asH9TrPcee55rgVpkZFnQF7+W9vHaQ==" saltValue="bQYFpQFS6aC/H+QkKMSpLg==" spinCount="100000" sheet="1" objects="1" scenarios="1"/>
  <autoFilter ref="A2:V15" xr:uid="{190A728A-9FA4-49EA-8A4E-5BED3BE5415A}"/>
  <mergeCells count="15">
    <mergeCell ref="G1:M1"/>
    <mergeCell ref="F1:F2"/>
    <mergeCell ref="A1:A2"/>
    <mergeCell ref="B1:B2"/>
    <mergeCell ref="C1:C2"/>
    <mergeCell ref="D1:D2"/>
    <mergeCell ref="E1:E2"/>
    <mergeCell ref="T1:T2"/>
    <mergeCell ref="U1:U2"/>
    <mergeCell ref="V1:V2"/>
    <mergeCell ref="O1:O2"/>
    <mergeCell ref="P1:P2"/>
    <mergeCell ref="Q1:Q2"/>
    <mergeCell ref="R1:R2"/>
    <mergeCell ref="S1:S2"/>
  </mergeCells>
  <phoneticPr fontId="32"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46E4-F55B-4748-BFDB-176708ED0F11}">
  <sheetPr>
    <tabColor theme="0" tint="-0.499984740745262"/>
  </sheetPr>
  <dimension ref="A1:I117"/>
  <sheetViews>
    <sheetView workbookViewId="0">
      <selection activeCell="F12" sqref="F12"/>
    </sheetView>
  </sheetViews>
  <sheetFormatPr baseColWidth="10" defaultColWidth="0" defaultRowHeight="13.8" zeroHeight="1" x14ac:dyDescent="0.25"/>
  <cols>
    <col min="1" max="1" width="33.77734375" style="126" customWidth="1"/>
    <col min="2" max="8" width="11.44140625" style="126" customWidth="1"/>
    <col min="9" max="9" width="0" style="126" hidden="1" customWidth="1"/>
    <col min="10" max="16384" width="11.44140625" style="126" hidden="1"/>
  </cols>
  <sheetData>
    <row r="1" spans="1:9" s="94" customFormat="1" x14ac:dyDescent="0.25">
      <c r="A1" s="256" t="s">
        <v>703</v>
      </c>
      <c r="B1" s="257"/>
      <c r="C1" s="257"/>
      <c r="D1" s="257"/>
      <c r="E1" s="257"/>
      <c r="F1" s="257"/>
      <c r="G1" s="257"/>
      <c r="H1" s="258"/>
    </row>
    <row r="2" spans="1:9" s="94" customFormat="1" ht="14.4" thickBot="1" x14ac:dyDescent="0.3">
      <c r="A2" s="259"/>
      <c r="B2" s="260"/>
      <c r="C2" s="260"/>
      <c r="D2" s="260"/>
      <c r="E2" s="260"/>
      <c r="F2" s="260"/>
      <c r="G2" s="260"/>
      <c r="H2" s="261"/>
    </row>
    <row r="3" spans="1:9" s="94" customFormat="1" x14ac:dyDescent="0.25">
      <c r="A3" s="126"/>
      <c r="B3" s="126"/>
      <c r="C3" s="126"/>
      <c r="D3" s="126"/>
      <c r="E3" s="126"/>
      <c r="F3" s="126"/>
      <c r="G3" s="126"/>
      <c r="H3" s="126"/>
      <c r="I3" s="126"/>
    </row>
    <row r="4" spans="1:9" s="94" customFormat="1" x14ac:dyDescent="0.25">
      <c r="A4" s="146" t="s">
        <v>21</v>
      </c>
      <c r="B4" s="116">
        <v>2021</v>
      </c>
      <c r="C4" s="116">
        <v>2022</v>
      </c>
      <c r="D4" s="116">
        <v>2023</v>
      </c>
      <c r="E4" s="116">
        <v>2024</v>
      </c>
      <c r="F4" s="116">
        <v>2025</v>
      </c>
      <c r="G4" s="116">
        <v>2026</v>
      </c>
      <c r="H4" s="126"/>
    </row>
    <row r="5" spans="1:9" s="94" customFormat="1" x14ac:dyDescent="0.25">
      <c r="A5" s="97" t="s">
        <v>22</v>
      </c>
      <c r="B5" s="147">
        <v>1.2999999999999999E-2</v>
      </c>
      <c r="C5" s="147">
        <v>1.4E-2</v>
      </c>
      <c r="D5" s="168">
        <v>0.14499999999999999</v>
      </c>
      <c r="E5" s="196">
        <v>4.1000000000000002E-2</v>
      </c>
      <c r="F5" s="147">
        <v>0.02</v>
      </c>
      <c r="G5" s="147">
        <v>0.02</v>
      </c>
      <c r="H5" s="126"/>
    </row>
    <row r="6" spans="1:9" s="94" customFormat="1" x14ac:dyDescent="0.25">
      <c r="A6" s="97" t="s">
        <v>23</v>
      </c>
      <c r="B6" s="116"/>
      <c r="C6" s="116"/>
      <c r="D6" s="116"/>
      <c r="E6" s="116"/>
      <c r="F6" s="116"/>
      <c r="G6" s="116"/>
      <c r="H6" s="126"/>
    </row>
    <row r="7" spans="1:9" x14ac:dyDescent="0.25"/>
    <row r="8" spans="1:9" x14ac:dyDescent="0.25"/>
    <row r="9" spans="1:9" x14ac:dyDescent="0.25"/>
    <row r="10" spans="1:9" x14ac:dyDescent="0.25"/>
    <row r="11" spans="1:9" x14ac:dyDescent="0.25"/>
    <row r="12" spans="1:9" x14ac:dyDescent="0.25"/>
    <row r="13" spans="1:9" x14ac:dyDescent="0.25"/>
    <row r="14" spans="1:9" x14ac:dyDescent="0.25"/>
    <row r="15" spans="1:9" x14ac:dyDescent="0.25"/>
    <row r="16" spans="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1">
    <mergeCell ref="A1:H2"/>
  </mergeCell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6326-1F1E-4212-BDC9-9D7FBBCBD66E}">
  <sheetPr>
    <tabColor theme="3"/>
  </sheetPr>
  <dimension ref="A1:AJ9"/>
  <sheetViews>
    <sheetView workbookViewId="0">
      <selection activeCell="E7" sqref="E7"/>
    </sheetView>
  </sheetViews>
  <sheetFormatPr baseColWidth="10" defaultColWidth="11.44140625" defaultRowHeight="13.8" x14ac:dyDescent="0.25"/>
  <cols>
    <col min="1" max="1" width="11.44140625" style="94"/>
    <col min="2" max="2" width="48.5546875" style="94" customWidth="1"/>
    <col min="3"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row r="9" spans="1:36" x14ac:dyDescent="0.25">
      <c r="G9" s="126"/>
    </row>
  </sheetData>
  <mergeCells count="36">
    <mergeCell ref="A2:A3"/>
    <mergeCell ref="B2:B3"/>
    <mergeCell ref="C2:C3"/>
    <mergeCell ref="AF1:AJ1"/>
    <mergeCell ref="O2:O3"/>
    <mergeCell ref="P2:P3"/>
    <mergeCell ref="Q2:Q3"/>
    <mergeCell ref="AC2:AC3"/>
    <mergeCell ref="AD2:AD3"/>
    <mergeCell ref="AE2:AE3"/>
    <mergeCell ref="AF2:AF3"/>
    <mergeCell ref="AB2:AB3"/>
    <mergeCell ref="R2:R3"/>
    <mergeCell ref="S2:S3"/>
    <mergeCell ref="T2:T3"/>
    <mergeCell ref="AA1:AE1"/>
    <mergeCell ref="D2:D3"/>
    <mergeCell ref="E2:E3"/>
    <mergeCell ref="F2:J2"/>
    <mergeCell ref="L2:L3"/>
    <mergeCell ref="M2:M3"/>
    <mergeCell ref="U2:U3"/>
    <mergeCell ref="N2:N3"/>
    <mergeCell ref="L1:P1"/>
    <mergeCell ref="Q1:U1"/>
    <mergeCell ref="V1:Z1"/>
    <mergeCell ref="AG2:AG3"/>
    <mergeCell ref="AH2:AH3"/>
    <mergeCell ref="AI2:AI3"/>
    <mergeCell ref="AJ2:AJ3"/>
    <mergeCell ref="V2:V3"/>
    <mergeCell ref="W2:W3"/>
    <mergeCell ref="X2:X3"/>
    <mergeCell ref="Y2:Y3"/>
    <mergeCell ref="Z2:Z3"/>
    <mergeCell ref="AA2:AA3"/>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0296-82AA-47BC-A513-9578F25411F5}">
  <dimension ref="A1:A323"/>
  <sheetViews>
    <sheetView topLeftCell="A169" zoomScale="60" zoomScaleNormal="60" workbookViewId="0">
      <selection activeCell="E17" sqref="E17"/>
    </sheetView>
  </sheetViews>
  <sheetFormatPr baseColWidth="10" defaultColWidth="8.88671875" defaultRowHeight="14.4" x14ac:dyDescent="0.3"/>
  <cols>
    <col min="1" max="1" width="236.5546875" style="35" bestFit="1" customWidth="1"/>
  </cols>
  <sheetData>
    <row r="1" spans="1:1" x14ac:dyDescent="0.3">
      <c r="A1" s="181" t="s">
        <v>187</v>
      </c>
    </row>
    <row r="2" spans="1:1" x14ac:dyDescent="0.3">
      <c r="A2" s="182" t="s">
        <v>416</v>
      </c>
    </row>
    <row r="3" spans="1:1" x14ac:dyDescent="0.3">
      <c r="A3" s="15"/>
    </row>
    <row r="4" spans="1:1" x14ac:dyDescent="0.3">
      <c r="A4" s="38" t="s">
        <v>415</v>
      </c>
    </row>
    <row r="5" spans="1:1" x14ac:dyDescent="0.3">
      <c r="A5" s="15"/>
    </row>
    <row r="6" spans="1:1" x14ac:dyDescent="0.3">
      <c r="A6" s="38" t="s">
        <v>120</v>
      </c>
    </row>
    <row r="7" spans="1:1" x14ac:dyDescent="0.3">
      <c r="A7" s="15" t="s">
        <v>121</v>
      </c>
    </row>
    <row r="8" spans="1:1" ht="28.2" x14ac:dyDescent="0.3">
      <c r="A8" s="183" t="s">
        <v>679</v>
      </c>
    </row>
    <row r="9" spans="1:1" x14ac:dyDescent="0.3">
      <c r="A9" s="15" t="s">
        <v>407</v>
      </c>
    </row>
    <row r="10" spans="1:1" x14ac:dyDescent="0.3">
      <c r="A10" s="15" t="s">
        <v>408</v>
      </c>
    </row>
    <row r="11" spans="1:1" x14ac:dyDescent="0.3">
      <c r="A11" s="15" t="s">
        <v>409</v>
      </c>
    </row>
    <row r="12" spans="1:1" x14ac:dyDescent="0.3">
      <c r="A12" s="15" t="s">
        <v>410</v>
      </c>
    </row>
    <row r="13" spans="1:1" x14ac:dyDescent="0.3">
      <c r="A13" s="15" t="s">
        <v>411</v>
      </c>
    </row>
    <row r="14" spans="1:1" x14ac:dyDescent="0.3">
      <c r="A14" s="15" t="s">
        <v>174</v>
      </c>
    </row>
    <row r="15" spans="1:1" x14ac:dyDescent="0.3">
      <c r="A15" s="15"/>
    </row>
    <row r="16" spans="1:1" x14ac:dyDescent="0.3">
      <c r="A16" s="15" t="s">
        <v>412</v>
      </c>
    </row>
    <row r="17" spans="1:1" x14ac:dyDescent="0.3">
      <c r="A17" s="15" t="s">
        <v>413</v>
      </c>
    </row>
    <row r="18" spans="1:1" x14ac:dyDescent="0.3">
      <c r="A18" s="15"/>
    </row>
    <row r="19" spans="1:1" x14ac:dyDescent="0.3">
      <c r="A19" s="38" t="s">
        <v>126</v>
      </c>
    </row>
    <row r="20" spans="1:1" x14ac:dyDescent="0.3">
      <c r="A20" s="15" t="s">
        <v>414</v>
      </c>
    </row>
    <row r="21" spans="1:1" x14ac:dyDescent="0.3">
      <c r="A21" s="15" t="s">
        <v>680</v>
      </c>
    </row>
    <row r="22" spans="1:1" x14ac:dyDescent="0.3">
      <c r="A22" s="27"/>
    </row>
    <row r="23" spans="1:1" x14ac:dyDescent="0.3">
      <c r="A23" s="28" t="s">
        <v>128</v>
      </c>
    </row>
    <row r="24" spans="1:1" ht="15" thickBot="1" x14ac:dyDescent="0.35">
      <c r="A24" s="29" t="s">
        <v>495</v>
      </c>
    </row>
    <row r="25" spans="1:1" ht="15" thickBot="1" x14ac:dyDescent="0.35"/>
    <row r="26" spans="1:1" x14ac:dyDescent="0.3">
      <c r="A26" s="32" t="s">
        <v>187</v>
      </c>
    </row>
    <row r="27" spans="1:1" x14ac:dyDescent="0.3">
      <c r="A27" s="182" t="s">
        <v>405</v>
      </c>
    </row>
    <row r="28" spans="1:1" x14ac:dyDescent="0.3">
      <c r="A28" s="27"/>
    </row>
    <row r="29" spans="1:1" x14ac:dyDescent="0.3">
      <c r="A29" s="28" t="s">
        <v>526</v>
      </c>
    </row>
    <row r="30" spans="1:1" x14ac:dyDescent="0.3">
      <c r="A30" s="27"/>
    </row>
    <row r="31" spans="1:1" x14ac:dyDescent="0.3">
      <c r="A31" s="28" t="s">
        <v>120</v>
      </c>
    </row>
    <row r="32" spans="1:1" x14ac:dyDescent="0.3">
      <c r="A32" s="27" t="s">
        <v>135</v>
      </c>
    </row>
    <row r="33" spans="1:1" x14ac:dyDescent="0.3">
      <c r="A33" s="27" t="s">
        <v>401</v>
      </c>
    </row>
    <row r="34" spans="1:1" x14ac:dyDescent="0.3">
      <c r="A34" s="27" t="s">
        <v>402</v>
      </c>
    </row>
    <row r="35" spans="1:1" x14ac:dyDescent="0.3">
      <c r="A35" s="27" t="s">
        <v>403</v>
      </c>
    </row>
    <row r="36" spans="1:1" x14ac:dyDescent="0.3">
      <c r="A36" s="27" t="s">
        <v>299</v>
      </c>
    </row>
    <row r="37" spans="1:1" x14ac:dyDescent="0.3">
      <c r="A37" s="27"/>
    </row>
    <row r="38" spans="1:1" x14ac:dyDescent="0.3">
      <c r="A38" s="28" t="s">
        <v>126</v>
      </c>
    </row>
    <row r="39" spans="1:1" x14ac:dyDescent="0.3">
      <c r="A39" s="27" t="s">
        <v>404</v>
      </c>
    </row>
    <row r="40" spans="1:1" x14ac:dyDescent="0.3">
      <c r="A40" s="27" t="s">
        <v>681</v>
      </c>
    </row>
    <row r="41" spans="1:1" x14ac:dyDescent="0.3">
      <c r="A41" s="27" t="s">
        <v>538</v>
      </c>
    </row>
    <row r="42" spans="1:1" x14ac:dyDescent="0.3">
      <c r="A42" s="27" t="s">
        <v>127</v>
      </c>
    </row>
    <row r="43" spans="1:1" x14ac:dyDescent="0.3">
      <c r="A43" s="27"/>
    </row>
    <row r="44" spans="1:1" x14ac:dyDescent="0.3">
      <c r="A44" s="28" t="s">
        <v>128</v>
      </c>
    </row>
    <row r="45" spans="1:1" x14ac:dyDescent="0.3">
      <c r="A45" s="27" t="s">
        <v>132</v>
      </c>
    </row>
    <row r="46" spans="1:1" x14ac:dyDescent="0.3">
      <c r="A46" s="27" t="s">
        <v>300</v>
      </c>
    </row>
    <row r="47" spans="1:1" x14ac:dyDescent="0.3">
      <c r="A47" s="27" t="s">
        <v>301</v>
      </c>
    </row>
    <row r="48" spans="1:1" ht="15" thickBot="1" x14ac:dyDescent="0.35">
      <c r="A48" s="29" t="s">
        <v>302</v>
      </c>
    </row>
    <row r="49" spans="1:1" ht="15" thickBot="1" x14ac:dyDescent="0.35">
      <c r="A49" s="32"/>
    </row>
    <row r="50" spans="1:1" x14ac:dyDescent="0.3">
      <c r="A50" s="32" t="s">
        <v>187</v>
      </c>
    </row>
    <row r="51" spans="1:1" x14ac:dyDescent="0.3">
      <c r="A51" s="182" t="s">
        <v>418</v>
      </c>
    </row>
    <row r="52" spans="1:1" x14ac:dyDescent="0.3">
      <c r="A52" s="27"/>
    </row>
    <row r="53" spans="1:1" x14ac:dyDescent="0.3">
      <c r="A53" s="28" t="s">
        <v>466</v>
      </c>
    </row>
    <row r="54" spans="1:1" x14ac:dyDescent="0.3">
      <c r="A54" s="27"/>
    </row>
    <row r="55" spans="1:1" x14ac:dyDescent="0.3">
      <c r="A55" s="28" t="s">
        <v>120</v>
      </c>
    </row>
    <row r="56" spans="1:1" x14ac:dyDescent="0.3">
      <c r="A56" s="27" t="s">
        <v>135</v>
      </c>
    </row>
    <row r="57" spans="1:1" x14ac:dyDescent="0.3">
      <c r="A57" s="27" t="s">
        <v>401</v>
      </c>
    </row>
    <row r="58" spans="1:1" x14ac:dyDescent="0.3">
      <c r="A58" s="27" t="s">
        <v>402</v>
      </c>
    </row>
    <row r="59" spans="1:1" x14ac:dyDescent="0.3">
      <c r="A59" s="27" t="s">
        <v>403</v>
      </c>
    </row>
    <row r="60" spans="1:1" x14ac:dyDescent="0.3">
      <c r="A60" s="27" t="s">
        <v>299</v>
      </c>
    </row>
    <row r="61" spans="1:1" x14ac:dyDescent="0.3">
      <c r="A61" s="27" t="s">
        <v>417</v>
      </c>
    </row>
    <row r="62" spans="1:1" x14ac:dyDescent="0.3">
      <c r="A62" s="27"/>
    </row>
    <row r="63" spans="1:1" x14ac:dyDescent="0.3">
      <c r="A63" s="28" t="s">
        <v>126</v>
      </c>
    </row>
    <row r="64" spans="1:1" x14ac:dyDescent="0.3">
      <c r="A64" s="27" t="s">
        <v>404</v>
      </c>
    </row>
    <row r="65" spans="1:1" x14ac:dyDescent="0.3">
      <c r="A65" s="27" t="s">
        <v>681</v>
      </c>
    </row>
    <row r="66" spans="1:1" x14ac:dyDescent="0.3">
      <c r="A66" s="27" t="s">
        <v>536</v>
      </c>
    </row>
    <row r="67" spans="1:1" x14ac:dyDescent="0.3">
      <c r="A67" s="27" t="s">
        <v>127</v>
      </c>
    </row>
    <row r="68" spans="1:1" x14ac:dyDescent="0.3">
      <c r="A68" s="27" t="s">
        <v>643</v>
      </c>
    </row>
    <row r="69" spans="1:1" x14ac:dyDescent="0.3">
      <c r="A69" s="27" t="s">
        <v>644</v>
      </c>
    </row>
    <row r="70" spans="1:1" ht="28.2" x14ac:dyDescent="0.3">
      <c r="A70" s="36" t="s">
        <v>688</v>
      </c>
    </row>
    <row r="71" spans="1:1" x14ac:dyDescent="0.3">
      <c r="A71" s="27" t="s">
        <v>179</v>
      </c>
    </row>
    <row r="72" spans="1:1" x14ac:dyDescent="0.3">
      <c r="A72" s="27" t="s">
        <v>177</v>
      </c>
    </row>
    <row r="73" spans="1:1" x14ac:dyDescent="0.3">
      <c r="A73" s="27"/>
    </row>
    <row r="74" spans="1:1" x14ac:dyDescent="0.3">
      <c r="A74" s="28" t="s">
        <v>128</v>
      </c>
    </row>
    <row r="75" spans="1:1" x14ac:dyDescent="0.3">
      <c r="A75" s="27" t="s">
        <v>132</v>
      </c>
    </row>
    <row r="76" spans="1:1" x14ac:dyDescent="0.3">
      <c r="A76" s="27" t="s">
        <v>300</v>
      </c>
    </row>
    <row r="77" spans="1:1" x14ac:dyDescent="0.3">
      <c r="A77" s="69" t="s">
        <v>301</v>
      </c>
    </row>
    <row r="78" spans="1:1" ht="15" thickBot="1" x14ac:dyDescent="0.35">
      <c r="A78" s="29" t="s">
        <v>302</v>
      </c>
    </row>
    <row r="79" spans="1:1" ht="15" thickBot="1" x14ac:dyDescent="0.35"/>
    <row r="80" spans="1:1" x14ac:dyDescent="0.3">
      <c r="A80" s="32" t="s">
        <v>187</v>
      </c>
    </row>
    <row r="81" spans="1:1" x14ac:dyDescent="0.3">
      <c r="A81" s="182" t="s">
        <v>423</v>
      </c>
    </row>
    <row r="82" spans="1:1" x14ac:dyDescent="0.3">
      <c r="A82" s="27"/>
    </row>
    <row r="83" spans="1:1" x14ac:dyDescent="0.3">
      <c r="A83" s="28" t="s">
        <v>419</v>
      </c>
    </row>
    <row r="84" spans="1:1" x14ac:dyDescent="0.3">
      <c r="A84" s="27"/>
    </row>
    <row r="85" spans="1:1" x14ac:dyDescent="0.3">
      <c r="A85" s="28" t="s">
        <v>120</v>
      </c>
    </row>
    <row r="86" spans="1:1" x14ac:dyDescent="0.3">
      <c r="A86" s="27" t="s">
        <v>135</v>
      </c>
    </row>
    <row r="87" spans="1:1" x14ac:dyDescent="0.3">
      <c r="A87" s="27" t="s">
        <v>401</v>
      </c>
    </row>
    <row r="88" spans="1:1" x14ac:dyDescent="0.3">
      <c r="A88" s="27" t="s">
        <v>402</v>
      </c>
    </row>
    <row r="89" spans="1:1" x14ac:dyDescent="0.3">
      <c r="A89" s="27" t="s">
        <v>420</v>
      </c>
    </row>
    <row r="90" spans="1:1" x14ac:dyDescent="0.3">
      <c r="A90" s="27" t="s">
        <v>421</v>
      </c>
    </row>
    <row r="91" spans="1:1" x14ac:dyDescent="0.3">
      <c r="A91" s="27" t="s">
        <v>535</v>
      </c>
    </row>
    <row r="92" spans="1:1" x14ac:dyDescent="0.3">
      <c r="A92" s="27" t="s">
        <v>646</v>
      </c>
    </row>
    <row r="93" spans="1:1" x14ac:dyDescent="0.3">
      <c r="A93" s="27"/>
    </row>
    <row r="94" spans="1:1" x14ac:dyDescent="0.3">
      <c r="A94" s="28" t="s">
        <v>126</v>
      </c>
    </row>
    <row r="95" spans="1:1" x14ac:dyDescent="0.3">
      <c r="A95" s="27" t="s">
        <v>404</v>
      </c>
    </row>
    <row r="96" spans="1:1" x14ac:dyDescent="0.3">
      <c r="A96" s="27" t="s">
        <v>422</v>
      </c>
    </row>
    <row r="97" spans="1:1" x14ac:dyDescent="0.3">
      <c r="A97" s="27" t="s">
        <v>537</v>
      </c>
    </row>
    <row r="98" spans="1:1" x14ac:dyDescent="0.3">
      <c r="A98" s="27" t="s">
        <v>127</v>
      </c>
    </row>
    <row r="99" spans="1:1" x14ac:dyDescent="0.3">
      <c r="A99" s="27"/>
    </row>
    <row r="100" spans="1:1" x14ac:dyDescent="0.3">
      <c r="A100" s="28" t="s">
        <v>128</v>
      </c>
    </row>
    <row r="101" spans="1:1" x14ac:dyDescent="0.3">
      <c r="A101" s="27" t="s">
        <v>132</v>
      </c>
    </row>
    <row r="102" spans="1:1" x14ac:dyDescent="0.3">
      <c r="A102" s="27" t="s">
        <v>300</v>
      </c>
    </row>
    <row r="103" spans="1:1" x14ac:dyDescent="0.3">
      <c r="A103" s="24" t="s">
        <v>301</v>
      </c>
    </row>
    <row r="104" spans="1:1" ht="15" thickBot="1" x14ac:dyDescent="0.35">
      <c r="A104" s="29" t="s">
        <v>302</v>
      </c>
    </row>
    <row r="105" spans="1:1" ht="15" thickBot="1" x14ac:dyDescent="0.35"/>
    <row r="106" spans="1:1" x14ac:dyDescent="0.3">
      <c r="A106" s="32" t="s">
        <v>187</v>
      </c>
    </row>
    <row r="107" spans="1:1" x14ac:dyDescent="0.3">
      <c r="A107" s="182" t="s">
        <v>424</v>
      </c>
    </row>
    <row r="108" spans="1:1" x14ac:dyDescent="0.3">
      <c r="A108" s="27"/>
    </row>
    <row r="109" spans="1:1" x14ac:dyDescent="0.3">
      <c r="A109" s="28" t="s">
        <v>528</v>
      </c>
    </row>
    <row r="110" spans="1:1" x14ac:dyDescent="0.3">
      <c r="A110" s="27"/>
    </row>
    <row r="111" spans="1:1" x14ac:dyDescent="0.3">
      <c r="A111" s="28" t="s">
        <v>120</v>
      </c>
    </row>
    <row r="112" spans="1:1" x14ac:dyDescent="0.3">
      <c r="A112" s="27" t="s">
        <v>135</v>
      </c>
    </row>
    <row r="113" spans="1:1" x14ac:dyDescent="0.3">
      <c r="A113" s="27" t="s">
        <v>401</v>
      </c>
    </row>
    <row r="114" spans="1:1" x14ac:dyDescent="0.3">
      <c r="A114" s="27" t="s">
        <v>402</v>
      </c>
    </row>
    <row r="115" spans="1:1" x14ac:dyDescent="0.3">
      <c r="A115" s="27" t="s">
        <v>420</v>
      </c>
    </row>
    <row r="116" spans="1:1" x14ac:dyDescent="0.3">
      <c r="A116" s="27" t="s">
        <v>421</v>
      </c>
    </row>
    <row r="117" spans="1:1" x14ac:dyDescent="0.3">
      <c r="A117" s="27" t="s">
        <v>535</v>
      </c>
    </row>
    <row r="118" spans="1:1" x14ac:dyDescent="0.3">
      <c r="A118" s="27" t="s">
        <v>646</v>
      </c>
    </row>
    <row r="119" spans="1:1" x14ac:dyDescent="0.3">
      <c r="A119" s="34"/>
    </row>
    <row r="120" spans="1:1" x14ac:dyDescent="0.3">
      <c r="A120" s="28" t="s">
        <v>126</v>
      </c>
    </row>
    <row r="121" spans="1:1" x14ac:dyDescent="0.3">
      <c r="A121" s="27" t="s">
        <v>404</v>
      </c>
    </row>
    <row r="122" spans="1:1" x14ac:dyDescent="0.3">
      <c r="A122" s="27" t="s">
        <v>422</v>
      </c>
    </row>
    <row r="123" spans="1:1" x14ac:dyDescent="0.3">
      <c r="A123" s="36" t="s">
        <v>537</v>
      </c>
    </row>
    <row r="124" spans="1:1" x14ac:dyDescent="0.3">
      <c r="A124" s="27" t="s">
        <v>127</v>
      </c>
    </row>
    <row r="125" spans="1:1" x14ac:dyDescent="0.3">
      <c r="A125" s="27"/>
    </row>
    <row r="126" spans="1:1" x14ac:dyDescent="0.3">
      <c r="A126" s="28" t="s">
        <v>128</v>
      </c>
    </row>
    <row r="127" spans="1:1" x14ac:dyDescent="0.3">
      <c r="A127" s="27" t="s">
        <v>132</v>
      </c>
    </row>
    <row r="128" spans="1:1" x14ac:dyDescent="0.3">
      <c r="A128" s="27" t="s">
        <v>300</v>
      </c>
    </row>
    <row r="129" spans="1:1" x14ac:dyDescent="0.3">
      <c r="A129" s="24" t="s">
        <v>301</v>
      </c>
    </row>
    <row r="130" spans="1:1" ht="15" thickBot="1" x14ac:dyDescent="0.35">
      <c r="A130" s="29" t="s">
        <v>302</v>
      </c>
    </row>
    <row r="131" spans="1:1" ht="15" thickBot="1" x14ac:dyDescent="0.35">
      <c r="A131" s="40"/>
    </row>
    <row r="132" spans="1:1" x14ac:dyDescent="0.3">
      <c r="A132" s="32" t="s">
        <v>187</v>
      </c>
    </row>
    <row r="133" spans="1:1" x14ac:dyDescent="0.3">
      <c r="A133" s="182" t="s">
        <v>425</v>
      </c>
    </row>
    <row r="134" spans="1:1" x14ac:dyDescent="0.3">
      <c r="A134" s="27"/>
    </row>
    <row r="135" spans="1:1" x14ac:dyDescent="0.3">
      <c r="A135" s="28" t="s">
        <v>303</v>
      </c>
    </row>
    <row r="136" spans="1:1" x14ac:dyDescent="0.3">
      <c r="A136" s="27"/>
    </row>
    <row r="137" spans="1:1" x14ac:dyDescent="0.3">
      <c r="A137" s="28" t="s">
        <v>120</v>
      </c>
    </row>
    <row r="138" spans="1:1" x14ac:dyDescent="0.3">
      <c r="A138" s="27" t="s">
        <v>135</v>
      </c>
    </row>
    <row r="139" spans="1:1" x14ac:dyDescent="0.3">
      <c r="A139" s="27" t="s">
        <v>123</v>
      </c>
    </row>
    <row r="140" spans="1:1" x14ac:dyDescent="0.3">
      <c r="A140" s="27" t="s">
        <v>304</v>
      </c>
    </row>
    <row r="141" spans="1:1" x14ac:dyDescent="0.3">
      <c r="A141" s="27" t="s">
        <v>305</v>
      </c>
    </row>
    <row r="142" spans="1:1" x14ac:dyDescent="0.3">
      <c r="A142" s="184"/>
    </row>
    <row r="143" spans="1:1" x14ac:dyDescent="0.3">
      <c r="A143" s="28" t="s">
        <v>126</v>
      </c>
    </row>
    <row r="144" spans="1:1" s="171" customFormat="1" ht="13.8" x14ac:dyDescent="0.25">
      <c r="A144" s="27" t="s">
        <v>644</v>
      </c>
    </row>
    <row r="145" spans="1:1" s="171" customFormat="1" ht="13.8" x14ac:dyDescent="0.25">
      <c r="A145" s="27" t="s">
        <v>404</v>
      </c>
    </row>
    <row r="146" spans="1:1" x14ac:dyDescent="0.3">
      <c r="A146" s="27" t="s">
        <v>127</v>
      </c>
    </row>
    <row r="147" spans="1:1" x14ac:dyDescent="0.3">
      <c r="A147" s="27"/>
    </row>
    <row r="148" spans="1:1" x14ac:dyDescent="0.3">
      <c r="A148" s="28" t="s">
        <v>128</v>
      </c>
    </row>
    <row r="149" spans="1:1" x14ac:dyDescent="0.3">
      <c r="A149" s="27" t="s">
        <v>132</v>
      </c>
    </row>
    <row r="150" spans="1:1" x14ac:dyDescent="0.3">
      <c r="A150" s="27" t="s">
        <v>300</v>
      </c>
    </row>
    <row r="151" spans="1:1" x14ac:dyDescent="0.3">
      <c r="A151" s="24" t="s">
        <v>301</v>
      </c>
    </row>
    <row r="152" spans="1:1" ht="15" thickBot="1" x14ac:dyDescent="0.35">
      <c r="A152" s="29" t="s">
        <v>302</v>
      </c>
    </row>
    <row r="153" spans="1:1" x14ac:dyDescent="0.3">
      <c r="A153" s="40"/>
    </row>
    <row r="154" spans="1:1" ht="15" thickBot="1" x14ac:dyDescent="0.35">
      <c r="A154" s="40"/>
    </row>
    <row r="155" spans="1:1" x14ac:dyDescent="0.3">
      <c r="A155" s="32" t="s">
        <v>187</v>
      </c>
    </row>
    <row r="156" spans="1:1" x14ac:dyDescent="0.3">
      <c r="A156" s="182" t="s">
        <v>397</v>
      </c>
    </row>
    <row r="157" spans="1:1" x14ac:dyDescent="0.3">
      <c r="A157" s="15"/>
    </row>
    <row r="158" spans="1:1" x14ac:dyDescent="0.3">
      <c r="A158" s="38" t="s">
        <v>398</v>
      </c>
    </row>
    <row r="159" spans="1:1" x14ac:dyDescent="0.3">
      <c r="A159" s="15"/>
    </row>
    <row r="160" spans="1:1" x14ac:dyDescent="0.3">
      <c r="A160" s="38" t="s">
        <v>120</v>
      </c>
    </row>
    <row r="161" spans="1:1" x14ac:dyDescent="0.3">
      <c r="A161" s="15" t="s">
        <v>121</v>
      </c>
    </row>
    <row r="162" spans="1:1" x14ac:dyDescent="0.3">
      <c r="A162" s="15" t="s">
        <v>388</v>
      </c>
    </row>
    <row r="163" spans="1:1" x14ac:dyDescent="0.3">
      <c r="A163" s="15" t="s">
        <v>389</v>
      </c>
    </row>
    <row r="164" spans="1:1" x14ac:dyDescent="0.3">
      <c r="A164" s="15" t="s">
        <v>390</v>
      </c>
    </row>
    <row r="165" spans="1:1" x14ac:dyDescent="0.3">
      <c r="A165" s="15" t="s">
        <v>399</v>
      </c>
    </row>
    <row r="166" spans="1:1" x14ac:dyDescent="0.3">
      <c r="A166" s="15" t="s">
        <v>391</v>
      </c>
    </row>
    <row r="167" spans="1:1" x14ac:dyDescent="0.3">
      <c r="A167" s="15" t="s">
        <v>392</v>
      </c>
    </row>
    <row r="168" spans="1:1" x14ac:dyDescent="0.3">
      <c r="A168" s="15" t="s">
        <v>400</v>
      </c>
    </row>
    <row r="169" spans="1:1" x14ac:dyDescent="0.3">
      <c r="A169" s="15"/>
    </row>
    <row r="170" spans="1:1" x14ac:dyDescent="0.3">
      <c r="A170" s="38" t="s">
        <v>126</v>
      </c>
    </row>
    <row r="171" spans="1:1" x14ac:dyDescent="0.3">
      <c r="A171" s="15" t="s">
        <v>393</v>
      </c>
    </row>
    <row r="172" spans="1:1" x14ac:dyDescent="0.3">
      <c r="A172" s="15" t="s">
        <v>394</v>
      </c>
    </row>
    <row r="173" spans="1:1" x14ac:dyDescent="0.3">
      <c r="A173" s="27" t="s">
        <v>644</v>
      </c>
    </row>
    <row r="174" spans="1:1" x14ac:dyDescent="0.3">
      <c r="A174" s="15" t="s">
        <v>395</v>
      </c>
    </row>
    <row r="175" spans="1:1" x14ac:dyDescent="0.3">
      <c r="A175" s="27" t="s">
        <v>404</v>
      </c>
    </row>
    <row r="176" spans="1:1" x14ac:dyDescent="0.3">
      <c r="A176" s="15"/>
    </row>
    <row r="177" spans="1:1" x14ac:dyDescent="0.3">
      <c r="A177" s="38" t="s">
        <v>180</v>
      </c>
    </row>
    <row r="178" spans="1:1" x14ac:dyDescent="0.3">
      <c r="A178" s="15" t="s">
        <v>693</v>
      </c>
    </row>
    <row r="179" spans="1:1" x14ac:dyDescent="0.3">
      <c r="A179" s="15" t="s">
        <v>396</v>
      </c>
    </row>
    <row r="180" spans="1:1" x14ac:dyDescent="0.3">
      <c r="A180" s="15"/>
    </row>
    <row r="181" spans="1:1" x14ac:dyDescent="0.3">
      <c r="A181" s="185" t="s">
        <v>181</v>
      </c>
    </row>
    <row r="182" spans="1:1" ht="15" thickBot="1" x14ac:dyDescent="0.35">
      <c r="A182" s="186" t="s">
        <v>586</v>
      </c>
    </row>
    <row r="183" spans="1:1" ht="15" thickBot="1" x14ac:dyDescent="0.35">
      <c r="A183" s="187"/>
    </row>
    <row r="184" spans="1:1" x14ac:dyDescent="0.3">
      <c r="A184" s="32" t="s">
        <v>187</v>
      </c>
    </row>
    <row r="185" spans="1:1" x14ac:dyDescent="0.3">
      <c r="A185" s="182" t="s">
        <v>426</v>
      </c>
    </row>
    <row r="186" spans="1:1" x14ac:dyDescent="0.3">
      <c r="A186" s="38"/>
    </row>
    <row r="187" spans="1:1" x14ac:dyDescent="0.3">
      <c r="A187" s="28" t="s">
        <v>427</v>
      </c>
    </row>
    <row r="188" spans="1:1" x14ac:dyDescent="0.3">
      <c r="A188" s="28"/>
    </row>
    <row r="189" spans="1:1" x14ac:dyDescent="0.3">
      <c r="A189" s="28" t="s">
        <v>120</v>
      </c>
    </row>
    <row r="190" spans="1:1" x14ac:dyDescent="0.3">
      <c r="A190" s="15" t="s">
        <v>121</v>
      </c>
    </row>
    <row r="191" spans="1:1" ht="28.2" x14ac:dyDescent="0.3">
      <c r="A191" s="36" t="s">
        <v>682</v>
      </c>
    </row>
    <row r="192" spans="1:1" x14ac:dyDescent="0.3">
      <c r="A192" s="15" t="s">
        <v>472</v>
      </c>
    </row>
    <row r="193" spans="1:1" x14ac:dyDescent="0.3">
      <c r="A193" s="27" t="s">
        <v>473</v>
      </c>
    </row>
    <row r="194" spans="1:1" x14ac:dyDescent="0.3">
      <c r="A194" s="27" t="s">
        <v>474</v>
      </c>
    </row>
    <row r="195" spans="1:1" x14ac:dyDescent="0.3">
      <c r="A195" s="15" t="s">
        <v>475</v>
      </c>
    </row>
    <row r="196" spans="1:1" x14ac:dyDescent="0.3">
      <c r="A196" s="27" t="s">
        <v>476</v>
      </c>
    </row>
    <row r="197" spans="1:1" x14ac:dyDescent="0.3">
      <c r="A197" s="27" t="s">
        <v>477</v>
      </c>
    </row>
    <row r="198" spans="1:1" x14ac:dyDescent="0.3">
      <c r="A198" s="27" t="s">
        <v>174</v>
      </c>
    </row>
    <row r="199" spans="1:1" x14ac:dyDescent="0.3">
      <c r="A199" s="27"/>
    </row>
    <row r="200" spans="1:1" x14ac:dyDescent="0.3">
      <c r="A200" s="15" t="s">
        <v>412</v>
      </c>
    </row>
    <row r="201" spans="1:1" x14ac:dyDescent="0.3">
      <c r="A201" s="27" t="s">
        <v>478</v>
      </c>
    </row>
    <row r="202" spans="1:1" x14ac:dyDescent="0.3">
      <c r="A202" s="27"/>
    </row>
    <row r="203" spans="1:1" x14ac:dyDescent="0.3">
      <c r="A203" s="28" t="s">
        <v>126</v>
      </c>
    </row>
    <row r="204" spans="1:1" x14ac:dyDescent="0.3">
      <c r="A204" s="15" t="s">
        <v>479</v>
      </c>
    </row>
    <row r="205" spans="1:1" x14ac:dyDescent="0.3">
      <c r="A205" s="27" t="s">
        <v>680</v>
      </c>
    </row>
    <row r="206" spans="1:1" x14ac:dyDescent="0.3">
      <c r="A206" s="27" t="s">
        <v>404</v>
      </c>
    </row>
    <row r="207" spans="1:1" x14ac:dyDescent="0.3">
      <c r="A207" s="27" t="s">
        <v>422</v>
      </c>
    </row>
    <row r="208" spans="1:1" x14ac:dyDescent="0.3">
      <c r="A208" s="15"/>
    </row>
    <row r="209" spans="1:1" x14ac:dyDescent="0.3">
      <c r="A209" s="28" t="s">
        <v>180</v>
      </c>
    </row>
    <row r="210" spans="1:1" x14ac:dyDescent="0.3">
      <c r="A210" s="27" t="s">
        <v>480</v>
      </c>
    </row>
    <row r="211" spans="1:1" x14ac:dyDescent="0.3">
      <c r="A211" s="15"/>
    </row>
    <row r="212" spans="1:1" x14ac:dyDescent="0.3">
      <c r="A212" s="27"/>
    </row>
    <row r="213" spans="1:1" x14ac:dyDescent="0.3">
      <c r="A213" s="28" t="s">
        <v>181</v>
      </c>
    </row>
    <row r="214" spans="1:1" x14ac:dyDescent="0.3">
      <c r="A214" s="27" t="s">
        <v>132</v>
      </c>
    </row>
    <row r="215" spans="1:1" x14ac:dyDescent="0.3">
      <c r="A215" s="27" t="s">
        <v>300</v>
      </c>
    </row>
    <row r="216" spans="1:1" x14ac:dyDescent="0.3">
      <c r="A216" s="27" t="s">
        <v>301</v>
      </c>
    </row>
    <row r="217" spans="1:1" ht="15" thickBot="1" x14ac:dyDescent="0.35">
      <c r="A217" s="29" t="s">
        <v>302</v>
      </c>
    </row>
    <row r="218" spans="1:1" ht="15" thickBot="1" x14ac:dyDescent="0.35"/>
    <row r="219" spans="1:1" x14ac:dyDescent="0.3">
      <c r="A219" s="32" t="s">
        <v>187</v>
      </c>
    </row>
    <row r="220" spans="1:1" x14ac:dyDescent="0.3">
      <c r="A220" s="182" t="s">
        <v>428</v>
      </c>
    </row>
    <row r="221" spans="1:1" x14ac:dyDescent="0.3">
      <c r="A221" s="27"/>
    </row>
    <row r="222" spans="1:1" x14ac:dyDescent="0.3">
      <c r="A222" s="28" t="s">
        <v>569</v>
      </c>
    </row>
    <row r="223" spans="1:1" x14ac:dyDescent="0.3">
      <c r="A223" s="27"/>
    </row>
    <row r="224" spans="1:1" x14ac:dyDescent="0.3">
      <c r="A224" s="28" t="s">
        <v>120</v>
      </c>
    </row>
    <row r="225" spans="1:1" x14ac:dyDescent="0.3">
      <c r="A225" s="27" t="s">
        <v>135</v>
      </c>
    </row>
    <row r="226" spans="1:1" x14ac:dyDescent="0.3">
      <c r="A226" s="27" t="s">
        <v>401</v>
      </c>
    </row>
    <row r="227" spans="1:1" x14ac:dyDescent="0.3">
      <c r="A227" s="27" t="s">
        <v>402</v>
      </c>
    </row>
    <row r="228" spans="1:1" x14ac:dyDescent="0.3">
      <c r="A228" s="27" t="s">
        <v>420</v>
      </c>
    </row>
    <row r="229" spans="1:1" x14ac:dyDescent="0.3">
      <c r="A229" s="27" t="s">
        <v>570</v>
      </c>
    </row>
    <row r="230" spans="1:1" x14ac:dyDescent="0.3">
      <c r="A230" s="27" t="s">
        <v>299</v>
      </c>
    </row>
    <row r="231" spans="1:1" s="171" customFormat="1" ht="13.8" x14ac:dyDescent="0.25">
      <c r="A231" s="27" t="s">
        <v>174</v>
      </c>
    </row>
    <row r="232" spans="1:1" x14ac:dyDescent="0.3">
      <c r="A232" s="34"/>
    </row>
    <row r="233" spans="1:1" x14ac:dyDescent="0.3">
      <c r="A233" s="28" t="s">
        <v>126</v>
      </c>
    </row>
    <row r="234" spans="1:1" x14ac:dyDescent="0.3">
      <c r="A234" s="27" t="s">
        <v>404</v>
      </c>
    </row>
    <row r="235" spans="1:1" x14ac:dyDescent="0.3">
      <c r="A235" s="27" t="s">
        <v>422</v>
      </c>
    </row>
    <row r="236" spans="1:1" x14ac:dyDescent="0.3">
      <c r="A236" s="36" t="s">
        <v>571</v>
      </c>
    </row>
    <row r="237" spans="1:1" x14ac:dyDescent="0.3">
      <c r="A237" s="27" t="s">
        <v>127</v>
      </c>
    </row>
    <row r="238" spans="1:1" x14ac:dyDescent="0.3">
      <c r="A238" s="27"/>
    </row>
    <row r="239" spans="1:1" x14ac:dyDescent="0.3">
      <c r="A239" s="28" t="s">
        <v>128</v>
      </c>
    </row>
    <row r="240" spans="1:1" x14ac:dyDescent="0.3">
      <c r="A240" s="27" t="s">
        <v>132</v>
      </c>
    </row>
    <row r="241" spans="1:1" x14ac:dyDescent="0.3">
      <c r="A241" s="27" t="s">
        <v>300</v>
      </c>
    </row>
    <row r="242" spans="1:1" x14ac:dyDescent="0.3">
      <c r="A242" s="24" t="s">
        <v>301</v>
      </c>
    </row>
    <row r="243" spans="1:1" ht="15" thickBot="1" x14ac:dyDescent="0.35">
      <c r="A243" s="29" t="s">
        <v>302</v>
      </c>
    </row>
    <row r="244" spans="1:1" ht="15" thickBot="1" x14ac:dyDescent="0.35"/>
    <row r="245" spans="1:1" x14ac:dyDescent="0.3">
      <c r="A245" s="32" t="s">
        <v>187</v>
      </c>
    </row>
    <row r="246" spans="1:1" x14ac:dyDescent="0.3">
      <c r="A246" s="182" t="s">
        <v>534</v>
      </c>
    </row>
    <row r="247" spans="1:1" x14ac:dyDescent="0.3">
      <c r="A247" s="27"/>
    </row>
    <row r="248" spans="1:1" x14ac:dyDescent="0.3">
      <c r="A248" s="28" t="s">
        <v>572</v>
      </c>
    </row>
    <row r="249" spans="1:1" x14ac:dyDescent="0.3">
      <c r="A249" s="27"/>
    </row>
    <row r="250" spans="1:1" x14ac:dyDescent="0.3">
      <c r="A250" s="28" t="s">
        <v>120</v>
      </c>
    </row>
    <row r="251" spans="1:1" x14ac:dyDescent="0.3">
      <c r="A251" s="27" t="s">
        <v>135</v>
      </c>
    </row>
    <row r="252" spans="1:1" x14ac:dyDescent="0.3">
      <c r="A252" s="27" t="s">
        <v>401</v>
      </c>
    </row>
    <row r="253" spans="1:1" x14ac:dyDescent="0.3">
      <c r="A253" s="27" t="s">
        <v>402</v>
      </c>
    </row>
    <row r="254" spans="1:1" x14ac:dyDescent="0.3">
      <c r="A254" s="27" t="s">
        <v>420</v>
      </c>
    </row>
    <row r="255" spans="1:1" x14ac:dyDescent="0.3">
      <c r="A255" s="27" t="s">
        <v>573</v>
      </c>
    </row>
    <row r="256" spans="1:1" x14ac:dyDescent="0.3">
      <c r="A256" s="27" t="s">
        <v>299</v>
      </c>
    </row>
    <row r="257" spans="1:1" x14ac:dyDescent="0.3">
      <c r="A257" s="27" t="s">
        <v>174</v>
      </c>
    </row>
    <row r="258" spans="1:1" x14ac:dyDescent="0.3">
      <c r="A258" s="27"/>
    </row>
    <row r="259" spans="1:1" x14ac:dyDescent="0.3">
      <c r="A259" s="28" t="s">
        <v>126</v>
      </c>
    </row>
    <row r="260" spans="1:1" x14ac:dyDescent="0.3">
      <c r="A260" s="27" t="s">
        <v>404</v>
      </c>
    </row>
    <row r="261" spans="1:1" x14ac:dyDescent="0.3">
      <c r="A261" s="27" t="s">
        <v>422</v>
      </c>
    </row>
    <row r="262" spans="1:1" x14ac:dyDescent="0.3">
      <c r="A262" s="27" t="s">
        <v>127</v>
      </c>
    </row>
    <row r="263" spans="1:1" x14ac:dyDescent="0.3">
      <c r="A263" s="27"/>
    </row>
    <row r="264" spans="1:1" x14ac:dyDescent="0.3">
      <c r="A264" s="28" t="s">
        <v>128</v>
      </c>
    </row>
    <row r="265" spans="1:1" x14ac:dyDescent="0.3">
      <c r="A265" s="27" t="s">
        <v>132</v>
      </c>
    </row>
    <row r="266" spans="1:1" x14ac:dyDescent="0.3">
      <c r="A266" s="27" t="s">
        <v>300</v>
      </c>
    </row>
    <row r="267" spans="1:1" x14ac:dyDescent="0.3">
      <c r="A267" s="24" t="s">
        <v>301</v>
      </c>
    </row>
    <row r="268" spans="1:1" ht="15" thickBot="1" x14ac:dyDescent="0.35">
      <c r="A268" s="29" t="s">
        <v>302</v>
      </c>
    </row>
    <row r="269" spans="1:1" ht="15" thickBot="1" x14ac:dyDescent="0.35">
      <c r="A269" s="28"/>
    </row>
    <row r="270" spans="1:1" x14ac:dyDescent="0.3">
      <c r="A270" s="32" t="s">
        <v>187</v>
      </c>
    </row>
    <row r="271" spans="1:1" x14ac:dyDescent="0.3">
      <c r="A271" s="177" t="s">
        <v>533</v>
      </c>
    </row>
    <row r="272" spans="1:1" x14ac:dyDescent="0.3">
      <c r="A272" s="15"/>
    </row>
    <row r="273" spans="1:1" x14ac:dyDescent="0.3">
      <c r="A273" s="28" t="s">
        <v>429</v>
      </c>
    </row>
    <row r="274" spans="1:1" x14ac:dyDescent="0.3">
      <c r="A274" s="27"/>
    </row>
    <row r="275" spans="1:1" x14ac:dyDescent="0.3">
      <c r="A275" s="28" t="s">
        <v>120</v>
      </c>
    </row>
    <row r="276" spans="1:1" x14ac:dyDescent="0.3">
      <c r="A276" s="27" t="s">
        <v>121</v>
      </c>
    </row>
    <row r="277" spans="1:1" ht="28.2" x14ac:dyDescent="0.3">
      <c r="A277" s="36" t="s">
        <v>682</v>
      </c>
    </row>
    <row r="278" spans="1:1" x14ac:dyDescent="0.3">
      <c r="A278" s="27" t="s">
        <v>472</v>
      </c>
    </row>
    <row r="279" spans="1:1" x14ac:dyDescent="0.3">
      <c r="A279" s="27" t="s">
        <v>481</v>
      </c>
    </row>
    <row r="280" spans="1:1" x14ac:dyDescent="0.3">
      <c r="A280" s="27" t="s">
        <v>474</v>
      </c>
    </row>
    <row r="281" spans="1:1" x14ac:dyDescent="0.3">
      <c r="A281" s="27" t="s">
        <v>475</v>
      </c>
    </row>
    <row r="282" spans="1:1" x14ac:dyDescent="0.3">
      <c r="A282" s="27" t="s">
        <v>476</v>
      </c>
    </row>
    <row r="283" spans="1:1" x14ac:dyDescent="0.3">
      <c r="A283" s="27" t="s">
        <v>477</v>
      </c>
    </row>
    <row r="284" spans="1:1" x14ac:dyDescent="0.3">
      <c r="A284" s="27" t="s">
        <v>174</v>
      </c>
    </row>
    <row r="285" spans="1:1" x14ac:dyDescent="0.3">
      <c r="A285" s="27"/>
    </row>
    <row r="286" spans="1:1" x14ac:dyDescent="0.3">
      <c r="A286" s="27" t="s">
        <v>412</v>
      </c>
    </row>
    <row r="287" spans="1:1" x14ac:dyDescent="0.3">
      <c r="A287" s="27" t="s">
        <v>478</v>
      </c>
    </row>
    <row r="288" spans="1:1" x14ac:dyDescent="0.3">
      <c r="A288" s="27"/>
    </row>
    <row r="289" spans="1:1" x14ac:dyDescent="0.3">
      <c r="A289" s="28" t="s">
        <v>126</v>
      </c>
    </row>
    <row r="290" spans="1:1" x14ac:dyDescent="0.3">
      <c r="A290" s="27" t="s">
        <v>479</v>
      </c>
    </row>
    <row r="291" spans="1:1" x14ac:dyDescent="0.3">
      <c r="A291" s="27" t="s">
        <v>680</v>
      </c>
    </row>
    <row r="292" spans="1:1" x14ac:dyDescent="0.3">
      <c r="A292" s="27" t="s">
        <v>404</v>
      </c>
    </row>
    <row r="293" spans="1:1" x14ac:dyDescent="0.3">
      <c r="A293" s="27" t="s">
        <v>422</v>
      </c>
    </row>
    <row r="294" spans="1:1" x14ac:dyDescent="0.3">
      <c r="A294" s="27"/>
    </row>
    <row r="295" spans="1:1" x14ac:dyDescent="0.3">
      <c r="A295" s="28" t="s">
        <v>180</v>
      </c>
    </row>
    <row r="296" spans="1:1" x14ac:dyDescent="0.3">
      <c r="A296" s="27" t="s">
        <v>480</v>
      </c>
    </row>
    <row r="297" spans="1:1" x14ac:dyDescent="0.3">
      <c r="A297" s="27"/>
    </row>
    <row r="298" spans="1:1" x14ac:dyDescent="0.3">
      <c r="A298" s="28" t="s">
        <v>181</v>
      </c>
    </row>
    <row r="299" spans="1:1" ht="15" thickBot="1" x14ac:dyDescent="0.35">
      <c r="A299" s="29" t="s">
        <v>482</v>
      </c>
    </row>
    <row r="301" spans="1:1" ht="15" thickBot="1" x14ac:dyDescent="0.35"/>
    <row r="302" spans="1:1" x14ac:dyDescent="0.3">
      <c r="A302" s="32" t="s">
        <v>187</v>
      </c>
    </row>
    <row r="303" spans="1:1" x14ac:dyDescent="0.3">
      <c r="A303" s="182" t="s">
        <v>568</v>
      </c>
    </row>
    <row r="304" spans="1:1" x14ac:dyDescent="0.3">
      <c r="A304" s="27"/>
    </row>
    <row r="305" spans="1:1" x14ac:dyDescent="0.3">
      <c r="A305" s="28" t="s">
        <v>574</v>
      </c>
    </row>
    <row r="306" spans="1:1" x14ac:dyDescent="0.3">
      <c r="A306" s="27"/>
    </row>
    <row r="307" spans="1:1" x14ac:dyDescent="0.3">
      <c r="A307" s="28" t="s">
        <v>120</v>
      </c>
    </row>
    <row r="308" spans="1:1" x14ac:dyDescent="0.3">
      <c r="A308" s="27" t="s">
        <v>135</v>
      </c>
    </row>
    <row r="309" spans="1:1" x14ac:dyDescent="0.3">
      <c r="A309" s="27" t="s">
        <v>401</v>
      </c>
    </row>
    <row r="310" spans="1:1" x14ac:dyDescent="0.3">
      <c r="A310" s="27" t="s">
        <v>576</v>
      </c>
    </row>
    <row r="311" spans="1:1" x14ac:dyDescent="0.3">
      <c r="A311" s="27" t="s">
        <v>577</v>
      </c>
    </row>
    <row r="312" spans="1:1" x14ac:dyDescent="0.3">
      <c r="A312" s="27" t="s">
        <v>578</v>
      </c>
    </row>
    <row r="313" spans="1:1" x14ac:dyDescent="0.3">
      <c r="A313" s="27" t="s">
        <v>299</v>
      </c>
    </row>
    <row r="314" spans="1:1" s="171" customFormat="1" ht="13.8" x14ac:dyDescent="0.25">
      <c r="A314" s="27" t="s">
        <v>174</v>
      </c>
    </row>
    <row r="315" spans="1:1" x14ac:dyDescent="0.3">
      <c r="A315" s="27"/>
    </row>
    <row r="316" spans="1:1" x14ac:dyDescent="0.3">
      <c r="A316" s="28" t="s">
        <v>126</v>
      </c>
    </row>
    <row r="317" spans="1:1" x14ac:dyDescent="0.3">
      <c r="A317" s="27" t="s">
        <v>404</v>
      </c>
    </row>
    <row r="318" spans="1:1" x14ac:dyDescent="0.3">
      <c r="A318" s="27" t="s">
        <v>422</v>
      </c>
    </row>
    <row r="319" spans="1:1" x14ac:dyDescent="0.3">
      <c r="A319" s="36" t="s">
        <v>683</v>
      </c>
    </row>
    <row r="320" spans="1:1" x14ac:dyDescent="0.3">
      <c r="A320" s="27" t="s">
        <v>575</v>
      </c>
    </row>
    <row r="321" spans="1:1" x14ac:dyDescent="0.3">
      <c r="A321" s="27"/>
    </row>
    <row r="322" spans="1:1" x14ac:dyDescent="0.3">
      <c r="A322" s="28" t="s">
        <v>128</v>
      </c>
    </row>
    <row r="323" spans="1:1" ht="15" thickBot="1" x14ac:dyDescent="0.35">
      <c r="A323" s="29" t="s">
        <v>482</v>
      </c>
    </row>
  </sheetData>
  <sheetProtection algorithmName="SHA-512" hashValue="2qgqNl4AmXQcEGfGLmoV5VrGdMyEfOXogPkqIrqkNM1US/MtFo8lwyV+PcLHctOdLi1/BphiRAq0RTFipbsp/Q==" saltValue="qw/ZcIKB1MmyrlQKPzoCbQ==" spinCount="100000" sheet="1" objects="1" scenarios="1"/>
  <hyperlinks>
    <hyperlink ref="A77" r:id="rId1" xr:uid="{3B29D8D7-23FE-4BD2-A1B3-B347741FDE42}"/>
    <hyperlink ref="A103" r:id="rId2" xr:uid="{B82D9700-6D3E-4249-A5D3-7E0D4FC13DB6}"/>
    <hyperlink ref="A151" r:id="rId3" xr:uid="{ADAAC386-8B74-4566-9090-6F204CAB10A3}"/>
    <hyperlink ref="A129" r:id="rId4" xr:uid="{25FC879C-4127-444A-90DB-7AF1DF089956}"/>
    <hyperlink ref="A242" r:id="rId5" xr:uid="{ED82D476-2C9A-43BA-A385-E42B7501640F}"/>
    <hyperlink ref="A267" r:id="rId6" xr:uid="{71452A5E-B5F7-48E0-B9AE-0EF5F6435C2D}"/>
  </hyperlinks>
  <pageMargins left="0.7" right="0.7" top="0.75" bottom="0.75" header="0.3" footer="0.3"/>
  <pageSetup orientation="portrait" r:id="rId7"/>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8254-87A5-40E9-86BA-22CB2CC53ED9}">
  <sheetPr>
    <tabColor rgb="FFFFC000"/>
  </sheetPr>
  <dimension ref="A1:V11"/>
  <sheetViews>
    <sheetView zoomScale="83" zoomScaleNormal="83" workbookViewId="0">
      <pane xSplit="2" ySplit="2" topLeftCell="E3" activePane="bottomRight" state="frozen"/>
      <selection activeCell="E17" sqref="E17"/>
      <selection pane="topRight" activeCell="E17" sqref="E17"/>
      <selection pane="bottomLeft" activeCell="E17" sqref="E17"/>
      <selection pane="bottomRight" activeCell="I2" sqref="I2"/>
    </sheetView>
  </sheetViews>
  <sheetFormatPr baseColWidth="10" defaultColWidth="11.44140625" defaultRowHeight="13.8" x14ac:dyDescent="0.25"/>
  <cols>
    <col min="1" max="1" width="11" style="94" customWidth="1"/>
    <col min="2" max="2" width="38" style="94" customWidth="1"/>
    <col min="3" max="3" width="45.77734375" style="94" bestFit="1" customWidth="1"/>
    <col min="4" max="4" width="20.44140625" style="94" customWidth="1"/>
    <col min="5" max="5" width="49.5546875" style="94" customWidth="1"/>
    <col min="6" max="6" width="15.44140625" style="94" customWidth="1"/>
    <col min="7" max="7" width="13" style="94" hidden="1" customWidth="1"/>
    <col min="8" max="8" width="13" style="94" bestFit="1" customWidth="1"/>
    <col min="9" max="9" width="13" style="94" customWidth="1"/>
    <col min="10" max="11" width="13.77734375" style="94" bestFit="1" customWidth="1"/>
    <col min="12" max="13" width="13.77734375" style="94" customWidth="1"/>
    <col min="14" max="14" width="2.77734375" style="94" customWidth="1"/>
    <col min="15" max="15" width="11.5546875" style="94" customWidth="1"/>
    <col min="16" max="16" width="18.21875" style="94" customWidth="1"/>
    <col min="17" max="17" width="13.21875" style="94" customWidth="1"/>
    <col min="18" max="18" width="19.77734375" style="94" customWidth="1"/>
    <col min="19" max="19" width="15.21875" style="94" customWidth="1"/>
    <col min="20" max="20" width="56.21875" style="118" customWidth="1"/>
    <col min="21" max="21" width="20" style="94" customWidth="1"/>
    <col min="22" max="22" width="11" style="94" customWidth="1"/>
    <col min="23" max="16384" width="11.44140625" style="94"/>
  </cols>
  <sheetData>
    <row r="1" spans="1:22" ht="30" customHeight="1" x14ac:dyDescent="0.25">
      <c r="A1" s="275" t="s">
        <v>2</v>
      </c>
      <c r="B1" s="275" t="s">
        <v>7</v>
      </c>
      <c r="C1" s="288" t="s">
        <v>0</v>
      </c>
      <c r="D1" s="275" t="s">
        <v>9</v>
      </c>
      <c r="E1" s="275" t="s">
        <v>6</v>
      </c>
      <c r="F1" s="275" t="s">
        <v>8</v>
      </c>
      <c r="G1" s="302" t="s">
        <v>1</v>
      </c>
      <c r="H1" s="303"/>
      <c r="I1" s="303"/>
      <c r="J1" s="303"/>
      <c r="K1" s="303"/>
      <c r="L1" s="303"/>
      <c r="M1" s="303"/>
      <c r="O1" s="284" t="s">
        <v>79</v>
      </c>
      <c r="P1" s="266" t="s">
        <v>5</v>
      </c>
      <c r="Q1" s="268" t="s">
        <v>12</v>
      </c>
      <c r="R1" s="266" t="s">
        <v>3</v>
      </c>
      <c r="S1" s="269" t="s">
        <v>4</v>
      </c>
      <c r="T1" s="271" t="s">
        <v>29</v>
      </c>
      <c r="U1" s="262" t="s">
        <v>11</v>
      </c>
      <c r="V1" s="262" t="s">
        <v>20</v>
      </c>
    </row>
    <row r="2" spans="1:22" ht="55.2" x14ac:dyDescent="0.25">
      <c r="A2" s="275"/>
      <c r="B2" s="275"/>
      <c r="C2" s="289"/>
      <c r="D2" s="275"/>
      <c r="E2" s="275"/>
      <c r="F2" s="275"/>
      <c r="G2" s="95">
        <v>2021</v>
      </c>
      <c r="H2" s="95">
        <v>2022</v>
      </c>
      <c r="I2" s="230" t="s">
        <v>708</v>
      </c>
      <c r="J2" s="228" t="s">
        <v>704</v>
      </c>
      <c r="K2" s="95">
        <v>2024</v>
      </c>
      <c r="L2" s="211">
        <v>2025</v>
      </c>
      <c r="M2" s="211">
        <v>2026</v>
      </c>
      <c r="O2" s="264"/>
      <c r="P2" s="266"/>
      <c r="Q2" s="268"/>
      <c r="R2" s="266"/>
      <c r="S2" s="269"/>
      <c r="T2" s="266"/>
      <c r="U2" s="262"/>
      <c r="V2" s="262"/>
    </row>
    <row r="3" spans="1:22" ht="69" x14ac:dyDescent="0.25">
      <c r="A3" s="96" t="s">
        <v>108</v>
      </c>
      <c r="B3" s="101" t="s">
        <v>101</v>
      </c>
      <c r="C3" s="97"/>
      <c r="D3" s="97"/>
      <c r="E3" s="97"/>
      <c r="F3" s="119" t="s">
        <v>115</v>
      </c>
      <c r="G3" s="125">
        <v>732</v>
      </c>
      <c r="H3" s="125">
        <v>732</v>
      </c>
      <c r="I3" s="135">
        <v>757.61999999999989</v>
      </c>
      <c r="J3" s="165">
        <f>H3+(H3*PARAM!D$5)</f>
        <v>838.14</v>
      </c>
      <c r="K3" s="165">
        <f>J3+(J3*PARAM!E$5)</f>
        <v>872.50373999999999</v>
      </c>
      <c r="L3" s="165">
        <f>K3+(K3*PARAM!F$5)</f>
        <v>889.95381480000003</v>
      </c>
      <c r="M3" s="165">
        <f>L3+(L3*PARAM!G$5)</f>
        <v>907.75289109599998</v>
      </c>
      <c r="N3" s="97"/>
      <c r="O3" s="96" t="s">
        <v>100</v>
      </c>
      <c r="P3" s="101" t="s">
        <v>527</v>
      </c>
      <c r="Q3" s="96" t="s">
        <v>261</v>
      </c>
      <c r="R3" s="102">
        <v>1</v>
      </c>
      <c r="S3" s="97"/>
      <c r="T3" s="159" t="s">
        <v>607</v>
      </c>
      <c r="U3" s="97"/>
      <c r="V3" s="97"/>
    </row>
    <row r="4" spans="1:22" ht="69" x14ac:dyDescent="0.25">
      <c r="A4" s="96" t="s">
        <v>109</v>
      </c>
      <c r="B4" s="101" t="s">
        <v>102</v>
      </c>
      <c r="C4" s="97"/>
      <c r="D4" s="97"/>
      <c r="E4" s="103"/>
      <c r="F4" s="119" t="s">
        <v>115</v>
      </c>
      <c r="G4" s="125">
        <v>895</v>
      </c>
      <c r="H4" s="125">
        <v>895</v>
      </c>
      <c r="I4" s="135">
        <v>926.32499999999993</v>
      </c>
      <c r="J4" s="165">
        <f>H4+(H4*PARAM!$D$5)</f>
        <v>1024.7750000000001</v>
      </c>
      <c r="K4" s="165">
        <f>J4+(J4*PARAM!E$5)</f>
        <v>1066.7907750000002</v>
      </c>
      <c r="L4" s="165">
        <f>K4+(K4*PARAM!F$5)</f>
        <v>1088.1265905000002</v>
      </c>
      <c r="M4" s="165">
        <f>L4+(L4*PARAM!G$5)</f>
        <v>1109.8891223100002</v>
      </c>
      <c r="N4" s="97"/>
      <c r="O4" s="96" t="s">
        <v>100</v>
      </c>
      <c r="P4" s="101" t="s">
        <v>527</v>
      </c>
      <c r="Q4" s="96" t="s">
        <v>261</v>
      </c>
      <c r="R4" s="102">
        <v>1</v>
      </c>
      <c r="S4" s="97"/>
      <c r="T4" s="159" t="s">
        <v>607</v>
      </c>
      <c r="U4" s="97"/>
      <c r="V4" s="97"/>
    </row>
    <row r="5" spans="1:22" ht="105" customHeight="1" x14ac:dyDescent="0.25">
      <c r="A5" s="96" t="s">
        <v>110</v>
      </c>
      <c r="B5" s="101" t="s">
        <v>103</v>
      </c>
      <c r="C5" s="97"/>
      <c r="D5" s="97"/>
      <c r="E5" s="103"/>
      <c r="F5" s="119" t="s">
        <v>115</v>
      </c>
      <c r="G5" s="125">
        <v>1057</v>
      </c>
      <c r="H5" s="125">
        <v>1057</v>
      </c>
      <c r="I5" s="135">
        <v>1093.9949999999999</v>
      </c>
      <c r="J5" s="165">
        <f>H5+(H5*PARAM!$D$5)</f>
        <v>1210.2649999999999</v>
      </c>
      <c r="K5" s="165">
        <f>J5+(J5*PARAM!E$5)</f>
        <v>1259.885865</v>
      </c>
      <c r="L5" s="165">
        <f>K5+(K5*PARAM!F$5)</f>
        <v>1285.0835823</v>
      </c>
      <c r="M5" s="165">
        <f>L5+(L5*PARAM!G$5)</f>
        <v>1310.785253946</v>
      </c>
      <c r="N5" s="97"/>
      <c r="O5" s="96" t="s">
        <v>100</v>
      </c>
      <c r="P5" s="101" t="s">
        <v>527</v>
      </c>
      <c r="Q5" s="96" t="s">
        <v>261</v>
      </c>
      <c r="R5" s="102">
        <v>1</v>
      </c>
      <c r="S5" s="140"/>
      <c r="T5" s="153" t="s">
        <v>607</v>
      </c>
      <c r="U5" s="140"/>
      <c r="V5" s="97"/>
    </row>
    <row r="6" spans="1:22" ht="58.5" customHeight="1" x14ac:dyDescent="0.25">
      <c r="A6" s="96" t="s">
        <v>111</v>
      </c>
      <c r="B6" s="101" t="s">
        <v>104</v>
      </c>
      <c r="C6" s="97"/>
      <c r="D6" s="97"/>
      <c r="E6" s="103"/>
      <c r="F6" s="119" t="s">
        <v>115</v>
      </c>
      <c r="G6" s="125">
        <v>569</v>
      </c>
      <c r="H6" s="125">
        <v>569</v>
      </c>
      <c r="I6" s="135">
        <v>588.91499999999996</v>
      </c>
      <c r="J6" s="165">
        <f>H6+(H6*PARAM!$D$5)</f>
        <v>651.505</v>
      </c>
      <c r="K6" s="165">
        <f>J6+(J6*PARAM!E$5)</f>
        <v>678.21670500000005</v>
      </c>
      <c r="L6" s="165">
        <f>K6+(K6*PARAM!F$5)</f>
        <v>691.78103910000004</v>
      </c>
      <c r="M6" s="165">
        <f>L6+(L6*PARAM!G$5)</f>
        <v>705.61665988200002</v>
      </c>
      <c r="N6" s="97"/>
      <c r="O6" s="96" t="s">
        <v>100</v>
      </c>
      <c r="P6" s="101" t="s">
        <v>527</v>
      </c>
      <c r="Q6" s="96" t="s">
        <v>261</v>
      </c>
      <c r="R6" s="102">
        <v>1</v>
      </c>
      <c r="S6" s="140"/>
      <c r="T6" s="153" t="s">
        <v>607</v>
      </c>
      <c r="U6" s="140"/>
      <c r="V6" s="97"/>
    </row>
    <row r="7" spans="1:22" ht="57.75" customHeight="1" x14ac:dyDescent="0.25">
      <c r="A7" s="96" t="s">
        <v>112</v>
      </c>
      <c r="B7" s="101" t="s">
        <v>105</v>
      </c>
      <c r="C7" s="97"/>
      <c r="D7" s="97"/>
      <c r="E7" s="103"/>
      <c r="F7" s="119" t="s">
        <v>115</v>
      </c>
      <c r="G7" s="125">
        <v>732</v>
      </c>
      <c r="H7" s="125">
        <v>732</v>
      </c>
      <c r="I7" s="135">
        <v>757.61999999999989</v>
      </c>
      <c r="J7" s="165">
        <f>H7+(H7*PARAM!$D$5)</f>
        <v>838.14</v>
      </c>
      <c r="K7" s="165">
        <f>J7+(J7*PARAM!E$5)</f>
        <v>872.50373999999999</v>
      </c>
      <c r="L7" s="165">
        <f>K7+(K7*PARAM!F$5)</f>
        <v>889.95381480000003</v>
      </c>
      <c r="M7" s="165">
        <f>L7+(L7*PARAM!G$5)</f>
        <v>907.75289109599998</v>
      </c>
      <c r="N7" s="97"/>
      <c r="O7" s="96" t="s">
        <v>100</v>
      </c>
      <c r="P7" s="101" t="s">
        <v>527</v>
      </c>
      <c r="Q7" s="96" t="s">
        <v>261</v>
      </c>
      <c r="R7" s="102">
        <v>1</v>
      </c>
      <c r="S7" s="140"/>
      <c r="T7" s="153" t="s">
        <v>607</v>
      </c>
      <c r="U7" s="140"/>
      <c r="V7" s="97"/>
    </row>
    <row r="8" spans="1:22" ht="54" customHeight="1" x14ac:dyDescent="0.25">
      <c r="A8" s="96" t="s">
        <v>113</v>
      </c>
      <c r="B8" s="101" t="s">
        <v>106</v>
      </c>
      <c r="C8" s="97"/>
      <c r="D8" s="97"/>
      <c r="E8" s="103"/>
      <c r="F8" s="119" t="s">
        <v>115</v>
      </c>
      <c r="G8" s="125">
        <v>895</v>
      </c>
      <c r="H8" s="125">
        <v>895</v>
      </c>
      <c r="I8" s="135">
        <v>926.32499999999993</v>
      </c>
      <c r="J8" s="165">
        <f>H8+(H8*PARAM!$D$5)</f>
        <v>1024.7750000000001</v>
      </c>
      <c r="K8" s="165">
        <f>J8+(J8*PARAM!E$5)</f>
        <v>1066.7907750000002</v>
      </c>
      <c r="L8" s="165">
        <f>K8+(K8*PARAM!F$5)</f>
        <v>1088.1265905000002</v>
      </c>
      <c r="M8" s="165">
        <f>L8+(L8*PARAM!G$5)</f>
        <v>1109.8891223100002</v>
      </c>
      <c r="N8" s="97"/>
      <c r="O8" s="96" t="s">
        <v>100</v>
      </c>
      <c r="P8" s="101" t="s">
        <v>527</v>
      </c>
      <c r="Q8" s="96" t="s">
        <v>261</v>
      </c>
      <c r="R8" s="102">
        <v>1</v>
      </c>
      <c r="S8" s="140"/>
      <c r="T8" s="153" t="s">
        <v>607</v>
      </c>
      <c r="U8" s="140"/>
      <c r="V8" s="97"/>
    </row>
    <row r="9" spans="1:22" ht="78" customHeight="1" x14ac:dyDescent="0.25">
      <c r="A9" s="96" t="s">
        <v>114</v>
      </c>
      <c r="B9" s="101" t="s">
        <v>107</v>
      </c>
      <c r="C9" s="97"/>
      <c r="D9" s="97"/>
      <c r="E9" s="103"/>
      <c r="F9" s="97"/>
      <c r="G9" s="125">
        <v>163</v>
      </c>
      <c r="H9" s="125">
        <v>163</v>
      </c>
      <c r="I9" s="135">
        <v>168.70499999999998</v>
      </c>
      <c r="J9" s="165">
        <f>H9+(H9*PARAM!$D$5)</f>
        <v>186.63499999999999</v>
      </c>
      <c r="K9" s="165">
        <f>J9+(J9*PARAM!E$5)</f>
        <v>194.287035</v>
      </c>
      <c r="L9" s="165">
        <f>K9+(K9*PARAM!F$5)</f>
        <v>198.17277570000002</v>
      </c>
      <c r="M9" s="165">
        <f>L9+(L9*PARAM!G$5)</f>
        <v>202.13623121400002</v>
      </c>
      <c r="N9" s="97"/>
      <c r="O9" s="96" t="s">
        <v>100</v>
      </c>
      <c r="P9" s="101" t="s">
        <v>527</v>
      </c>
      <c r="Q9" s="96" t="s">
        <v>261</v>
      </c>
      <c r="R9" s="102">
        <v>1</v>
      </c>
      <c r="S9" s="140"/>
      <c r="T9" s="153" t="s">
        <v>607</v>
      </c>
      <c r="U9" s="140"/>
      <c r="V9" s="97"/>
    </row>
    <row r="10" spans="1:22" x14ac:dyDescent="0.25">
      <c r="C10" s="1"/>
      <c r="S10" s="126"/>
      <c r="T10" s="154"/>
      <c r="U10" s="126"/>
    </row>
    <row r="11" spans="1:22" x14ac:dyDescent="0.25">
      <c r="C11" s="1"/>
      <c r="S11" s="126"/>
      <c r="T11" s="154"/>
      <c r="U11" s="126"/>
    </row>
  </sheetData>
  <sheetProtection algorithmName="SHA-512" hashValue="Q5tGvQv+Clsy6ocnDK/THjhA2MGz2iUmZFftW9gV9N+DSJHDwPCnM71xchQ01KDNeN3Wx5r9izXFitGlDvQQ9g==" saltValue="ymv6OzMAnPBHWsb7lx9YQQ==" spinCount="100000" sheet="1" objects="1" scenarios="1"/>
  <mergeCells count="15">
    <mergeCell ref="O1:O2"/>
    <mergeCell ref="P1:P2"/>
    <mergeCell ref="F1:F2"/>
    <mergeCell ref="A1:A2"/>
    <mergeCell ref="B1:B2"/>
    <mergeCell ref="C1:C2"/>
    <mergeCell ref="D1:D2"/>
    <mergeCell ref="E1:E2"/>
    <mergeCell ref="G1:M1"/>
    <mergeCell ref="T1:T2"/>
    <mergeCell ref="U1:U2"/>
    <mergeCell ref="V1:V2"/>
    <mergeCell ref="Q1:Q2"/>
    <mergeCell ref="R1:R2"/>
    <mergeCell ref="S1:S2"/>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F64B-F020-4BA5-8AAD-53F501172A4B}">
  <sheetPr>
    <tabColor theme="3"/>
  </sheetPr>
  <dimension ref="A1:AJ10"/>
  <sheetViews>
    <sheetView workbookViewId="0">
      <selection activeCell="B30" sqref="B30"/>
    </sheetView>
  </sheetViews>
  <sheetFormatPr baseColWidth="10" defaultColWidth="11.44140625" defaultRowHeight="13.8" x14ac:dyDescent="0.25"/>
  <cols>
    <col min="1" max="1" width="11" style="94" customWidth="1"/>
    <col min="2" max="2" width="62" style="94" customWidth="1"/>
    <col min="3" max="3" width="5.5546875" style="94" bestFit="1" customWidth="1"/>
    <col min="4" max="4" width="12" style="94" bestFit="1" customWidth="1"/>
    <col min="5" max="5" width="5.77734375" style="94" bestFit="1"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row r="4" spans="1:36" x14ac:dyDescent="0.25">
      <c r="B4" s="118"/>
      <c r="E4" s="124"/>
    </row>
    <row r="5" spans="1:36" x14ac:dyDescent="0.25">
      <c r="B5" s="118"/>
      <c r="E5" s="124"/>
    </row>
    <row r="6" spans="1:36" x14ac:dyDescent="0.25">
      <c r="B6" s="118"/>
      <c r="E6" s="124"/>
    </row>
    <row r="7" spans="1:36" x14ac:dyDescent="0.25">
      <c r="B7" s="118"/>
      <c r="E7" s="124"/>
    </row>
    <row r="8" spans="1:36" x14ac:dyDescent="0.25">
      <c r="B8" s="118"/>
      <c r="E8" s="124"/>
    </row>
    <row r="9" spans="1:36" x14ac:dyDescent="0.25">
      <c r="B9" s="118"/>
      <c r="E9" s="124"/>
    </row>
    <row r="10" spans="1:36" x14ac:dyDescent="0.25">
      <c r="B10" s="118"/>
      <c r="E10" s="124"/>
    </row>
  </sheetData>
  <mergeCells count="36">
    <mergeCell ref="AA1:AE1"/>
    <mergeCell ref="AF1:AJ1"/>
    <mergeCell ref="A2:A3"/>
    <mergeCell ref="B2:B3"/>
    <mergeCell ref="C2:C3"/>
    <mergeCell ref="D2:D3"/>
    <mergeCell ref="V2:V3"/>
    <mergeCell ref="W2:W3"/>
    <mergeCell ref="X2:X3"/>
    <mergeCell ref="L1:P1"/>
    <mergeCell ref="Q1:U1"/>
    <mergeCell ref="V1:Z1"/>
    <mergeCell ref="U2:U3"/>
    <mergeCell ref="E2:E3"/>
    <mergeCell ref="F2:J2"/>
    <mergeCell ref="L2:L3"/>
    <mergeCell ref="M2:M3"/>
    <mergeCell ref="N2:N3"/>
    <mergeCell ref="O2:O3"/>
    <mergeCell ref="P2:P3"/>
    <mergeCell ref="Q2:Q3"/>
    <mergeCell ref="R2:R3"/>
    <mergeCell ref="S2:S3"/>
    <mergeCell ref="T2:T3"/>
    <mergeCell ref="Y2:Y3"/>
    <mergeCell ref="Z2:Z3"/>
    <mergeCell ref="AA2:AA3"/>
    <mergeCell ref="AH2:AH3"/>
    <mergeCell ref="AI2:AI3"/>
    <mergeCell ref="AJ2:AJ3"/>
    <mergeCell ref="AB2:AB3"/>
    <mergeCell ref="AC2:AC3"/>
    <mergeCell ref="AD2:AD3"/>
    <mergeCell ref="AE2:AE3"/>
    <mergeCell ref="AF2:AF3"/>
    <mergeCell ref="AG2:AG3"/>
  </mergeCells>
  <phoneticPr fontId="32" type="noConversion"/>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3A0C4-2A11-405E-9528-0187D1830EC9}">
  <dimension ref="A1:A157"/>
  <sheetViews>
    <sheetView zoomScale="70" zoomScaleNormal="70" workbookViewId="0">
      <selection activeCell="E17" sqref="E17"/>
    </sheetView>
  </sheetViews>
  <sheetFormatPr baseColWidth="10" defaultColWidth="8.88671875" defaultRowHeight="14.4" x14ac:dyDescent="0.3"/>
  <cols>
    <col min="1" max="1" width="101" style="94" bestFit="1" customWidth="1"/>
  </cols>
  <sheetData>
    <row r="1" spans="1:1" x14ac:dyDescent="0.3">
      <c r="A1" s="120" t="s">
        <v>116</v>
      </c>
    </row>
    <row r="2" spans="1:1" x14ac:dyDescent="0.3">
      <c r="A2" s="42" t="s">
        <v>139</v>
      </c>
    </row>
    <row r="3" spans="1:1" x14ac:dyDescent="0.3">
      <c r="A3" s="121"/>
    </row>
    <row r="4" spans="1:1" x14ac:dyDescent="0.3">
      <c r="A4" s="39" t="s">
        <v>117</v>
      </c>
    </row>
    <row r="5" spans="1:1" x14ac:dyDescent="0.3">
      <c r="A5" s="121" t="s">
        <v>118</v>
      </c>
    </row>
    <row r="6" spans="1:1" x14ac:dyDescent="0.3">
      <c r="A6" s="121" t="s">
        <v>119</v>
      </c>
    </row>
    <row r="7" spans="1:1" x14ac:dyDescent="0.3">
      <c r="A7" s="121"/>
    </row>
    <row r="8" spans="1:1" s="6" customFormat="1" x14ac:dyDescent="0.3">
      <c r="A8" s="39" t="s">
        <v>120</v>
      </c>
    </row>
    <row r="9" spans="1:1" x14ac:dyDescent="0.3">
      <c r="A9" s="121" t="s">
        <v>121</v>
      </c>
    </row>
    <row r="10" spans="1:1" x14ac:dyDescent="0.3">
      <c r="A10" s="121" t="s">
        <v>122</v>
      </c>
    </row>
    <row r="11" spans="1:1" x14ac:dyDescent="0.3">
      <c r="A11" s="121" t="s">
        <v>123</v>
      </c>
    </row>
    <row r="12" spans="1:1" x14ac:dyDescent="0.3">
      <c r="A12" s="121" t="s">
        <v>124</v>
      </c>
    </row>
    <row r="13" spans="1:1" x14ac:dyDescent="0.3">
      <c r="A13" s="121" t="s">
        <v>125</v>
      </c>
    </row>
    <row r="14" spans="1:1" x14ac:dyDescent="0.3">
      <c r="A14" s="121"/>
    </row>
    <row r="15" spans="1:1" x14ac:dyDescent="0.3">
      <c r="A15" s="121" t="s">
        <v>432</v>
      </c>
    </row>
    <row r="16" spans="1:1" x14ac:dyDescent="0.3">
      <c r="A16" s="121"/>
    </row>
    <row r="17" spans="1:1" s="6" customFormat="1" x14ac:dyDescent="0.3">
      <c r="A17" s="39" t="s">
        <v>126</v>
      </c>
    </row>
    <row r="18" spans="1:1" x14ac:dyDescent="0.3">
      <c r="A18" s="180" t="s">
        <v>684</v>
      </c>
    </row>
    <row r="19" spans="1:1" x14ac:dyDescent="0.3">
      <c r="A19" s="121"/>
    </row>
    <row r="20" spans="1:1" s="6" customFormat="1" x14ac:dyDescent="0.3">
      <c r="A20" s="39" t="s">
        <v>128</v>
      </c>
    </row>
    <row r="21" spans="1:1" x14ac:dyDescent="0.3">
      <c r="A21" s="121" t="s">
        <v>129</v>
      </c>
    </row>
    <row r="22" spans="1:1" x14ac:dyDescent="0.3">
      <c r="A22" s="121" t="s">
        <v>130</v>
      </c>
    </row>
    <row r="23" spans="1:1" ht="15" thickBot="1" x14ac:dyDescent="0.35">
      <c r="A23" s="122" t="s">
        <v>131</v>
      </c>
    </row>
    <row r="24" spans="1:1" ht="15" thickBot="1" x14ac:dyDescent="0.35"/>
    <row r="25" spans="1:1" x14ac:dyDescent="0.3">
      <c r="A25" s="120" t="s">
        <v>116</v>
      </c>
    </row>
    <row r="26" spans="1:1" s="6" customFormat="1" x14ac:dyDescent="0.3">
      <c r="A26" s="42" t="s">
        <v>140</v>
      </c>
    </row>
    <row r="27" spans="1:1" x14ac:dyDescent="0.3">
      <c r="A27" s="121"/>
    </row>
    <row r="28" spans="1:1" x14ac:dyDescent="0.3">
      <c r="A28" s="39" t="s">
        <v>117</v>
      </c>
    </row>
    <row r="29" spans="1:1" x14ac:dyDescent="0.3">
      <c r="A29" s="121" t="s">
        <v>118</v>
      </c>
    </row>
    <row r="30" spans="1:1" x14ac:dyDescent="0.3">
      <c r="A30" s="121" t="s">
        <v>540</v>
      </c>
    </row>
    <row r="31" spans="1:1" x14ac:dyDescent="0.3">
      <c r="A31" s="121"/>
    </row>
    <row r="32" spans="1:1" s="6" customFormat="1" x14ac:dyDescent="0.3">
      <c r="A32" s="39" t="s">
        <v>120</v>
      </c>
    </row>
    <row r="33" spans="1:1" x14ac:dyDescent="0.3">
      <c r="A33" s="121" t="s">
        <v>121</v>
      </c>
    </row>
    <row r="34" spans="1:1" x14ac:dyDescent="0.3">
      <c r="A34" s="121" t="s">
        <v>122</v>
      </c>
    </row>
    <row r="35" spans="1:1" x14ac:dyDescent="0.3">
      <c r="A35" s="121" t="s">
        <v>123</v>
      </c>
    </row>
    <row r="36" spans="1:1" x14ac:dyDescent="0.3">
      <c r="A36" s="121" t="s">
        <v>124</v>
      </c>
    </row>
    <row r="37" spans="1:1" x14ac:dyDescent="0.3">
      <c r="A37" s="121" t="s">
        <v>125</v>
      </c>
    </row>
    <row r="38" spans="1:1" x14ac:dyDescent="0.3">
      <c r="A38" s="121"/>
    </row>
    <row r="39" spans="1:1" x14ac:dyDescent="0.3">
      <c r="A39" s="121" t="s">
        <v>432</v>
      </c>
    </row>
    <row r="40" spans="1:1" x14ac:dyDescent="0.3">
      <c r="A40" s="121"/>
    </row>
    <row r="41" spans="1:1" s="6" customFormat="1" x14ac:dyDescent="0.3">
      <c r="A41" s="39" t="s">
        <v>126</v>
      </c>
    </row>
    <row r="42" spans="1:1" x14ac:dyDescent="0.3">
      <c r="A42" s="180" t="s">
        <v>684</v>
      </c>
    </row>
    <row r="43" spans="1:1" x14ac:dyDescent="0.3">
      <c r="A43" s="121"/>
    </row>
    <row r="44" spans="1:1" s="6" customFormat="1" x14ac:dyDescent="0.3">
      <c r="A44" s="39" t="s">
        <v>128</v>
      </c>
    </row>
    <row r="45" spans="1:1" x14ac:dyDescent="0.3">
      <c r="A45" s="121" t="s">
        <v>132</v>
      </c>
    </row>
    <row r="46" spans="1:1" x14ac:dyDescent="0.3">
      <c r="A46" s="121" t="s">
        <v>130</v>
      </c>
    </row>
    <row r="47" spans="1:1" x14ac:dyDescent="0.3">
      <c r="A47" s="121" t="s">
        <v>131</v>
      </c>
    </row>
    <row r="48" spans="1:1" ht="15" thickBot="1" x14ac:dyDescent="0.35">
      <c r="A48" s="122"/>
    </row>
    <row r="49" spans="1:1" ht="15" thickBot="1" x14ac:dyDescent="0.35"/>
    <row r="50" spans="1:1" x14ac:dyDescent="0.3">
      <c r="A50" s="120" t="s">
        <v>116</v>
      </c>
    </row>
    <row r="51" spans="1:1" x14ac:dyDescent="0.3">
      <c r="A51" s="42" t="s">
        <v>141</v>
      </c>
    </row>
    <row r="52" spans="1:1" x14ac:dyDescent="0.3">
      <c r="A52" s="121"/>
    </row>
    <row r="53" spans="1:1" x14ac:dyDescent="0.3">
      <c r="A53" s="39" t="s">
        <v>117</v>
      </c>
    </row>
    <row r="54" spans="1:1" x14ac:dyDescent="0.3">
      <c r="A54" s="121" t="s">
        <v>133</v>
      </c>
    </row>
    <row r="55" spans="1:1" x14ac:dyDescent="0.3">
      <c r="A55" s="121"/>
    </row>
    <row r="56" spans="1:1" x14ac:dyDescent="0.3">
      <c r="A56" s="39" t="s">
        <v>120</v>
      </c>
    </row>
    <row r="57" spans="1:1" x14ac:dyDescent="0.3">
      <c r="A57" s="121" t="s">
        <v>121</v>
      </c>
    </row>
    <row r="58" spans="1:1" x14ac:dyDescent="0.3">
      <c r="A58" s="121" t="s">
        <v>122</v>
      </c>
    </row>
    <row r="59" spans="1:1" x14ac:dyDescent="0.3">
      <c r="A59" s="121" t="s">
        <v>123</v>
      </c>
    </row>
    <row r="60" spans="1:1" x14ac:dyDescent="0.3">
      <c r="A60" s="121" t="s">
        <v>124</v>
      </c>
    </row>
    <row r="61" spans="1:1" x14ac:dyDescent="0.3">
      <c r="A61" s="121" t="s">
        <v>125</v>
      </c>
    </row>
    <row r="62" spans="1:1" x14ac:dyDescent="0.3">
      <c r="A62" s="121"/>
    </row>
    <row r="63" spans="1:1" x14ac:dyDescent="0.3">
      <c r="A63" s="121" t="s">
        <v>432</v>
      </c>
    </row>
    <row r="64" spans="1:1" x14ac:dyDescent="0.3">
      <c r="A64" s="121"/>
    </row>
    <row r="65" spans="1:1" x14ac:dyDescent="0.3">
      <c r="A65" s="39" t="s">
        <v>126</v>
      </c>
    </row>
    <row r="66" spans="1:1" x14ac:dyDescent="0.3">
      <c r="A66" s="180" t="s">
        <v>684</v>
      </c>
    </row>
    <row r="67" spans="1:1" x14ac:dyDescent="0.3">
      <c r="A67" s="121"/>
    </row>
    <row r="68" spans="1:1" x14ac:dyDescent="0.3">
      <c r="A68" s="39" t="s">
        <v>128</v>
      </c>
    </row>
    <row r="69" spans="1:1" x14ac:dyDescent="0.3">
      <c r="A69" s="121" t="s">
        <v>132</v>
      </c>
    </row>
    <row r="70" spans="1:1" x14ac:dyDescent="0.3">
      <c r="A70" s="121" t="s">
        <v>130</v>
      </c>
    </row>
    <row r="71" spans="1:1" ht="15" thickBot="1" x14ac:dyDescent="0.35">
      <c r="A71" s="122" t="s">
        <v>131</v>
      </c>
    </row>
    <row r="72" spans="1:1" ht="15" thickBot="1" x14ac:dyDescent="0.35">
      <c r="A72" s="123"/>
    </row>
    <row r="73" spans="1:1" x14ac:dyDescent="0.3">
      <c r="A73" s="120" t="s">
        <v>116</v>
      </c>
    </row>
    <row r="74" spans="1:1" x14ac:dyDescent="0.3">
      <c r="A74" s="42" t="s">
        <v>142</v>
      </c>
    </row>
    <row r="75" spans="1:1" x14ac:dyDescent="0.3">
      <c r="A75" s="121"/>
    </row>
    <row r="76" spans="1:1" x14ac:dyDescent="0.3">
      <c r="A76" s="39" t="s">
        <v>430</v>
      </c>
    </row>
    <row r="77" spans="1:1" x14ac:dyDescent="0.3">
      <c r="A77" s="121" t="s">
        <v>134</v>
      </c>
    </row>
    <row r="78" spans="1:1" x14ac:dyDescent="0.3">
      <c r="A78" s="121" t="s">
        <v>119</v>
      </c>
    </row>
    <row r="79" spans="1:1" x14ac:dyDescent="0.3">
      <c r="A79" s="121"/>
    </row>
    <row r="80" spans="1:1" x14ac:dyDescent="0.3">
      <c r="A80" s="39" t="s">
        <v>120</v>
      </c>
    </row>
    <row r="81" spans="1:1" x14ac:dyDescent="0.3">
      <c r="A81" s="121" t="s">
        <v>135</v>
      </c>
    </row>
    <row r="82" spans="1:1" x14ac:dyDescent="0.3">
      <c r="A82" s="121" t="s">
        <v>122</v>
      </c>
    </row>
    <row r="83" spans="1:1" x14ac:dyDescent="0.3">
      <c r="A83" s="121" t="s">
        <v>123</v>
      </c>
    </row>
    <row r="84" spans="1:1" x14ac:dyDescent="0.3">
      <c r="A84" s="121" t="s">
        <v>136</v>
      </c>
    </row>
    <row r="85" spans="1:1" x14ac:dyDescent="0.3">
      <c r="A85" s="121"/>
    </row>
    <row r="86" spans="1:1" x14ac:dyDescent="0.3">
      <c r="A86" s="39" t="s">
        <v>126</v>
      </c>
    </row>
    <row r="87" spans="1:1" x14ac:dyDescent="0.3">
      <c r="A87" s="180" t="s">
        <v>684</v>
      </c>
    </row>
    <row r="88" spans="1:1" x14ac:dyDescent="0.3">
      <c r="A88" s="121"/>
    </row>
    <row r="89" spans="1:1" x14ac:dyDescent="0.3">
      <c r="A89" s="39" t="s">
        <v>128</v>
      </c>
    </row>
    <row r="90" spans="1:1" x14ac:dyDescent="0.3">
      <c r="A90" s="121" t="s">
        <v>132</v>
      </c>
    </row>
    <row r="91" spans="1:1" x14ac:dyDescent="0.3">
      <c r="A91" s="121" t="s">
        <v>130</v>
      </c>
    </row>
    <row r="92" spans="1:1" ht="15" thickBot="1" x14ac:dyDescent="0.35">
      <c r="A92" s="122" t="s">
        <v>131</v>
      </c>
    </row>
    <row r="93" spans="1:1" ht="15" thickBot="1" x14ac:dyDescent="0.35"/>
    <row r="94" spans="1:1" x14ac:dyDescent="0.3">
      <c r="A94" s="120" t="s">
        <v>116</v>
      </c>
    </row>
    <row r="95" spans="1:1" x14ac:dyDescent="0.3">
      <c r="A95" s="42" t="s">
        <v>143</v>
      </c>
    </row>
    <row r="96" spans="1:1" x14ac:dyDescent="0.3">
      <c r="A96" s="121"/>
    </row>
    <row r="97" spans="1:1" x14ac:dyDescent="0.3">
      <c r="A97" s="39" t="s">
        <v>430</v>
      </c>
    </row>
    <row r="98" spans="1:1" x14ac:dyDescent="0.3">
      <c r="A98" s="121" t="s">
        <v>134</v>
      </c>
    </row>
    <row r="99" spans="1:1" x14ac:dyDescent="0.3">
      <c r="A99" s="121" t="s">
        <v>541</v>
      </c>
    </row>
    <row r="100" spans="1:1" x14ac:dyDescent="0.3">
      <c r="A100" s="121"/>
    </row>
    <row r="101" spans="1:1" x14ac:dyDescent="0.3">
      <c r="A101" s="39" t="s">
        <v>120</v>
      </c>
    </row>
    <row r="102" spans="1:1" x14ac:dyDescent="0.3">
      <c r="A102" s="121" t="s">
        <v>135</v>
      </c>
    </row>
    <row r="103" spans="1:1" x14ac:dyDescent="0.3">
      <c r="A103" s="121" t="s">
        <v>122</v>
      </c>
    </row>
    <row r="104" spans="1:1" x14ac:dyDescent="0.3">
      <c r="A104" s="121" t="s">
        <v>123</v>
      </c>
    </row>
    <row r="105" spans="1:1" x14ac:dyDescent="0.3">
      <c r="A105" s="121" t="s">
        <v>136</v>
      </c>
    </row>
    <row r="106" spans="1:1" x14ac:dyDescent="0.3">
      <c r="A106" s="121"/>
    </row>
    <row r="107" spans="1:1" x14ac:dyDescent="0.3">
      <c r="A107" s="39" t="s">
        <v>126</v>
      </c>
    </row>
    <row r="108" spans="1:1" x14ac:dyDescent="0.3">
      <c r="A108" s="180" t="s">
        <v>684</v>
      </c>
    </row>
    <row r="109" spans="1:1" x14ac:dyDescent="0.3">
      <c r="A109" s="121"/>
    </row>
    <row r="110" spans="1:1" x14ac:dyDescent="0.3">
      <c r="A110" s="39" t="s">
        <v>128</v>
      </c>
    </row>
    <row r="111" spans="1:1" x14ac:dyDescent="0.3">
      <c r="A111" s="121" t="s">
        <v>132</v>
      </c>
    </row>
    <row r="112" spans="1:1" x14ac:dyDescent="0.3">
      <c r="A112" s="121" t="s">
        <v>130</v>
      </c>
    </row>
    <row r="113" spans="1:1" x14ac:dyDescent="0.3">
      <c r="A113" s="121"/>
    </row>
    <row r="114" spans="1:1" x14ac:dyDescent="0.3">
      <c r="A114" s="121" t="s">
        <v>131</v>
      </c>
    </row>
    <row r="115" spans="1:1" ht="15" thickBot="1" x14ac:dyDescent="0.35">
      <c r="A115" s="122"/>
    </row>
    <row r="116" spans="1:1" ht="15" thickBot="1" x14ac:dyDescent="0.35"/>
    <row r="117" spans="1:1" x14ac:dyDescent="0.3">
      <c r="A117" s="120" t="s">
        <v>116</v>
      </c>
    </row>
    <row r="118" spans="1:1" x14ac:dyDescent="0.3">
      <c r="A118" s="42" t="s">
        <v>144</v>
      </c>
    </row>
    <row r="119" spans="1:1" x14ac:dyDescent="0.3">
      <c r="A119" s="121"/>
    </row>
    <row r="120" spans="1:1" x14ac:dyDescent="0.3">
      <c r="A120" s="39" t="s">
        <v>431</v>
      </c>
    </row>
    <row r="121" spans="1:1" x14ac:dyDescent="0.3">
      <c r="A121" s="121" t="s">
        <v>134</v>
      </c>
    </row>
    <row r="122" spans="1:1" x14ac:dyDescent="0.3">
      <c r="A122" s="121" t="s">
        <v>133</v>
      </c>
    </row>
    <row r="123" spans="1:1" x14ac:dyDescent="0.3">
      <c r="A123" s="121"/>
    </row>
    <row r="124" spans="1:1" x14ac:dyDescent="0.3">
      <c r="A124" s="39" t="s">
        <v>120</v>
      </c>
    </row>
    <row r="125" spans="1:1" x14ac:dyDescent="0.3">
      <c r="A125" s="121" t="s">
        <v>135</v>
      </c>
    </row>
    <row r="126" spans="1:1" x14ac:dyDescent="0.3">
      <c r="A126" s="27" t="s">
        <v>122</v>
      </c>
    </row>
    <row r="127" spans="1:1" x14ac:dyDescent="0.3">
      <c r="A127" s="121" t="s">
        <v>123</v>
      </c>
    </row>
    <row r="128" spans="1:1" x14ac:dyDescent="0.3">
      <c r="A128" s="121" t="s">
        <v>136</v>
      </c>
    </row>
    <row r="129" spans="1:1" x14ac:dyDescent="0.3">
      <c r="A129" s="121"/>
    </row>
    <row r="130" spans="1:1" x14ac:dyDescent="0.3">
      <c r="A130" s="39" t="s">
        <v>126</v>
      </c>
    </row>
    <row r="131" spans="1:1" x14ac:dyDescent="0.3">
      <c r="A131" s="180" t="s">
        <v>684</v>
      </c>
    </row>
    <row r="132" spans="1:1" x14ac:dyDescent="0.3">
      <c r="A132" s="121"/>
    </row>
    <row r="133" spans="1:1" x14ac:dyDescent="0.3">
      <c r="A133" s="39" t="s">
        <v>128</v>
      </c>
    </row>
    <row r="134" spans="1:1" x14ac:dyDescent="0.3">
      <c r="A134" s="121" t="s">
        <v>132</v>
      </c>
    </row>
    <row r="135" spans="1:1" x14ac:dyDescent="0.3">
      <c r="A135" s="121" t="s">
        <v>130</v>
      </c>
    </row>
    <row r="136" spans="1:1" x14ac:dyDescent="0.3">
      <c r="A136" s="121" t="s">
        <v>131</v>
      </c>
    </row>
    <row r="137" spans="1:1" ht="15" thickBot="1" x14ac:dyDescent="0.35">
      <c r="A137" s="122"/>
    </row>
    <row r="138" spans="1:1" ht="15" thickBot="1" x14ac:dyDescent="0.35"/>
    <row r="139" spans="1:1" x14ac:dyDescent="0.3">
      <c r="A139" s="120" t="s">
        <v>116</v>
      </c>
    </row>
    <row r="140" spans="1:1" x14ac:dyDescent="0.3">
      <c r="A140" s="42" t="s">
        <v>145</v>
      </c>
    </row>
    <row r="141" spans="1:1" x14ac:dyDescent="0.3">
      <c r="A141" s="121"/>
    </row>
    <row r="142" spans="1:1" x14ac:dyDescent="0.3">
      <c r="A142" s="39" t="s">
        <v>430</v>
      </c>
    </row>
    <row r="143" spans="1:1" x14ac:dyDescent="0.3">
      <c r="A143" s="121" t="s">
        <v>137</v>
      </c>
    </row>
    <row r="144" spans="1:1" x14ac:dyDescent="0.3">
      <c r="A144" s="121"/>
    </row>
    <row r="145" spans="1:1" s="6" customFormat="1" x14ac:dyDescent="0.3">
      <c r="A145" s="39" t="s">
        <v>120</v>
      </c>
    </row>
    <row r="146" spans="1:1" x14ac:dyDescent="0.3">
      <c r="A146" s="121" t="s">
        <v>135</v>
      </c>
    </row>
    <row r="147" spans="1:1" x14ac:dyDescent="0.3">
      <c r="A147" s="121" t="s">
        <v>138</v>
      </c>
    </row>
    <row r="148" spans="1:1" x14ac:dyDescent="0.3">
      <c r="A148" s="121" t="s">
        <v>123</v>
      </c>
    </row>
    <row r="149" spans="1:1" x14ac:dyDescent="0.3">
      <c r="A149" s="121"/>
    </row>
    <row r="150" spans="1:1" s="6" customFormat="1" x14ac:dyDescent="0.3">
      <c r="A150" s="39" t="s">
        <v>126</v>
      </c>
    </row>
    <row r="151" spans="1:1" x14ac:dyDescent="0.3">
      <c r="A151" s="180" t="s">
        <v>684</v>
      </c>
    </row>
    <row r="152" spans="1:1" x14ac:dyDescent="0.3">
      <c r="A152" s="121"/>
    </row>
    <row r="153" spans="1:1" s="6" customFormat="1" x14ac:dyDescent="0.3">
      <c r="A153" s="39" t="s">
        <v>128</v>
      </c>
    </row>
    <row r="154" spans="1:1" x14ac:dyDescent="0.3">
      <c r="A154" s="121" t="s">
        <v>132</v>
      </c>
    </row>
    <row r="155" spans="1:1" x14ac:dyDescent="0.3">
      <c r="A155" s="121" t="s">
        <v>130</v>
      </c>
    </row>
    <row r="156" spans="1:1" x14ac:dyDescent="0.3">
      <c r="A156" s="121" t="s">
        <v>131</v>
      </c>
    </row>
    <row r="157" spans="1:1" ht="15" thickBot="1" x14ac:dyDescent="0.35">
      <c r="A157" s="122"/>
    </row>
  </sheetData>
  <sheetProtection algorithmName="SHA-512" hashValue="dEzkkp/ETKGSC8uFqgPDR+Owyq0CLJYG3UOv+lVx4fWWMVONrTynE3xsJFu3ZrkyYp7t6aIgjb7G/OOLf7Lr9Q==" saltValue="wVHidzdzrBs7Ifti/wldsQ=="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A5BE-E058-40CF-9C21-ED8FAB8507D6}">
  <sheetPr>
    <tabColor rgb="FFFFC000"/>
  </sheetPr>
  <dimension ref="A1:V9"/>
  <sheetViews>
    <sheetView zoomScale="80" zoomScaleNormal="80" workbookViewId="0">
      <pane xSplit="2" ySplit="2" topLeftCell="C3" activePane="bottomRight" state="frozen"/>
      <selection activeCell="E17" sqref="E17"/>
      <selection pane="topRight" activeCell="E17" sqref="E17"/>
      <selection pane="bottomLeft" activeCell="E17" sqref="E17"/>
      <selection pane="bottomRight" activeCell="I2" sqref="I2"/>
    </sheetView>
  </sheetViews>
  <sheetFormatPr baseColWidth="10" defaultColWidth="11.44140625" defaultRowHeight="13.8" x14ac:dyDescent="0.25"/>
  <cols>
    <col min="1" max="1" width="11" style="94" customWidth="1"/>
    <col min="2" max="2" width="38" style="94" customWidth="1"/>
    <col min="3" max="3" width="45.77734375" style="94" bestFit="1" customWidth="1"/>
    <col min="4" max="4" width="20.44140625" style="94" customWidth="1"/>
    <col min="5" max="5" width="49.5546875" style="94" customWidth="1"/>
    <col min="6" max="6" width="15.44140625" style="94" customWidth="1"/>
    <col min="7" max="7" width="0" style="94" hidden="1" customWidth="1"/>
    <col min="8" max="13" width="11.44140625" style="94"/>
    <col min="14" max="14" width="2.77734375" style="94" customWidth="1"/>
    <col min="15" max="15" width="11.5546875" style="94" customWidth="1"/>
    <col min="16" max="16" width="16.77734375" style="94" bestFit="1" customWidth="1"/>
    <col min="17" max="17" width="26" style="94" customWidth="1"/>
    <col min="18" max="18" width="19.77734375" style="94" customWidth="1"/>
    <col min="19" max="19" width="15.21875" style="94" customWidth="1"/>
    <col min="20" max="20" width="11.44140625" style="94"/>
    <col min="21" max="21" width="20" style="94" customWidth="1"/>
    <col min="22" max="22" width="11" style="94" customWidth="1"/>
    <col min="23" max="16384" width="11.44140625" style="94"/>
  </cols>
  <sheetData>
    <row r="1" spans="1:22" ht="30" customHeight="1" x14ac:dyDescent="0.25">
      <c r="A1" s="275" t="s">
        <v>2</v>
      </c>
      <c r="B1" s="275" t="s">
        <v>7</v>
      </c>
      <c r="C1" s="288" t="s">
        <v>0</v>
      </c>
      <c r="D1" s="275" t="s">
        <v>9</v>
      </c>
      <c r="E1" s="275" t="s">
        <v>6</v>
      </c>
      <c r="F1" s="275" t="s">
        <v>8</v>
      </c>
      <c r="G1" s="302" t="s">
        <v>1</v>
      </c>
      <c r="H1" s="303"/>
      <c r="I1" s="303"/>
      <c r="J1" s="303"/>
      <c r="K1" s="303"/>
      <c r="L1" s="303"/>
      <c r="M1" s="303"/>
      <c r="O1" s="284" t="s">
        <v>79</v>
      </c>
      <c r="P1" s="266" t="s">
        <v>5</v>
      </c>
      <c r="Q1" s="268" t="s">
        <v>12</v>
      </c>
      <c r="R1" s="266" t="s">
        <v>3</v>
      </c>
      <c r="S1" s="269" t="s">
        <v>4</v>
      </c>
      <c r="T1" s="271" t="s">
        <v>29</v>
      </c>
      <c r="U1" s="262" t="s">
        <v>11</v>
      </c>
      <c r="V1" s="262" t="s">
        <v>20</v>
      </c>
    </row>
    <row r="2" spans="1:22" ht="55.2" x14ac:dyDescent="0.25">
      <c r="A2" s="275"/>
      <c r="B2" s="275"/>
      <c r="C2" s="289"/>
      <c r="D2" s="275"/>
      <c r="E2" s="275"/>
      <c r="F2" s="275"/>
      <c r="G2" s="95">
        <v>2021</v>
      </c>
      <c r="H2" s="95">
        <v>2022</v>
      </c>
      <c r="I2" s="230" t="s">
        <v>708</v>
      </c>
      <c r="J2" s="228" t="s">
        <v>704</v>
      </c>
      <c r="K2" s="95">
        <v>2024</v>
      </c>
      <c r="L2" s="95">
        <v>2025</v>
      </c>
      <c r="M2" s="95">
        <v>2026</v>
      </c>
      <c r="O2" s="264"/>
      <c r="P2" s="266"/>
      <c r="Q2" s="268"/>
      <c r="R2" s="266"/>
      <c r="S2" s="269"/>
      <c r="T2" s="266"/>
      <c r="U2" s="262"/>
      <c r="V2" s="262"/>
    </row>
    <row r="3" spans="1:22" ht="55.2" x14ac:dyDescent="0.25">
      <c r="A3" s="107" t="s">
        <v>159</v>
      </c>
      <c r="B3" s="103" t="s">
        <v>156</v>
      </c>
      <c r="C3" s="97"/>
      <c r="D3" s="97"/>
      <c r="E3" s="97"/>
      <c r="F3" s="96" t="s">
        <v>196</v>
      </c>
      <c r="G3" s="96" t="s">
        <v>195</v>
      </c>
      <c r="H3" s="96" t="s">
        <v>195</v>
      </c>
      <c r="I3" s="96" t="s">
        <v>195</v>
      </c>
      <c r="J3" s="96" t="s">
        <v>195</v>
      </c>
      <c r="K3" s="96" t="s">
        <v>195</v>
      </c>
      <c r="L3" s="96" t="s">
        <v>195</v>
      </c>
      <c r="M3" s="96" t="s">
        <v>195</v>
      </c>
      <c r="N3" s="97"/>
      <c r="O3" s="96" t="s">
        <v>100</v>
      </c>
      <c r="P3" s="97"/>
      <c r="Q3" s="149" t="s">
        <v>587</v>
      </c>
      <c r="R3" s="102">
        <v>1</v>
      </c>
      <c r="S3" s="140"/>
      <c r="T3" s="152" t="s">
        <v>608</v>
      </c>
      <c r="U3" s="140"/>
      <c r="V3" s="97"/>
    </row>
    <row r="4" spans="1:22" ht="69" x14ac:dyDescent="0.25">
      <c r="A4" s="107" t="s">
        <v>160</v>
      </c>
      <c r="B4" s="103" t="s">
        <v>492</v>
      </c>
      <c r="C4" s="97"/>
      <c r="D4" s="97"/>
      <c r="E4" s="103"/>
      <c r="F4" s="96" t="s">
        <v>196</v>
      </c>
      <c r="G4" s="119" t="s">
        <v>19</v>
      </c>
      <c r="H4" s="96" t="s">
        <v>195</v>
      </c>
      <c r="I4" s="96" t="s">
        <v>195</v>
      </c>
      <c r="J4" s="96" t="s">
        <v>195</v>
      </c>
      <c r="K4" s="96" t="s">
        <v>195</v>
      </c>
      <c r="L4" s="96" t="s">
        <v>195</v>
      </c>
      <c r="M4" s="96" t="s">
        <v>195</v>
      </c>
      <c r="N4" s="97"/>
      <c r="O4" s="96" t="s">
        <v>73</v>
      </c>
      <c r="P4" s="97"/>
      <c r="Q4" s="149" t="s">
        <v>587</v>
      </c>
      <c r="R4" s="102">
        <v>1</v>
      </c>
      <c r="S4" s="140"/>
      <c r="T4" s="152" t="s">
        <v>609</v>
      </c>
      <c r="U4" s="140"/>
      <c r="V4" s="97"/>
    </row>
    <row r="5" spans="1:22" ht="41.4" x14ac:dyDescent="0.25">
      <c r="A5" s="107" t="s">
        <v>161</v>
      </c>
      <c r="B5" s="155" t="s">
        <v>157</v>
      </c>
      <c r="C5" s="97"/>
      <c r="D5" s="97"/>
      <c r="E5" s="103"/>
      <c r="F5" s="96" t="s">
        <v>196</v>
      </c>
      <c r="G5" s="96" t="s">
        <v>195</v>
      </c>
      <c r="H5" s="96" t="s">
        <v>195</v>
      </c>
      <c r="I5" s="96" t="s">
        <v>195</v>
      </c>
      <c r="J5" s="96" t="s">
        <v>195</v>
      </c>
      <c r="K5" s="96" t="s">
        <v>195</v>
      </c>
      <c r="L5" s="96" t="s">
        <v>195</v>
      </c>
      <c r="M5" s="96" t="s">
        <v>195</v>
      </c>
      <c r="N5" s="97"/>
      <c r="O5" s="96" t="s">
        <v>100</v>
      </c>
      <c r="P5" s="97"/>
      <c r="Q5" s="149" t="s">
        <v>587</v>
      </c>
      <c r="R5" s="102">
        <v>1</v>
      </c>
      <c r="S5" s="140"/>
      <c r="T5" s="140"/>
      <c r="U5" s="140"/>
      <c r="V5" s="97"/>
    </row>
    <row r="6" spans="1:22" ht="48" customHeight="1" x14ac:dyDescent="0.25">
      <c r="A6" s="107" t="s">
        <v>162</v>
      </c>
      <c r="B6" s="103" t="s">
        <v>158</v>
      </c>
      <c r="C6" s="97"/>
      <c r="D6" s="97"/>
      <c r="E6" s="103"/>
      <c r="F6" s="96" t="s">
        <v>196</v>
      </c>
      <c r="G6" s="96" t="s">
        <v>195</v>
      </c>
      <c r="H6" s="96" t="s">
        <v>195</v>
      </c>
      <c r="I6" s="96" t="s">
        <v>195</v>
      </c>
      <c r="J6" s="96" t="s">
        <v>195</v>
      </c>
      <c r="K6" s="96" t="s">
        <v>195</v>
      </c>
      <c r="L6" s="96" t="s">
        <v>195</v>
      </c>
      <c r="M6" s="96" t="s">
        <v>195</v>
      </c>
      <c r="N6" s="97"/>
      <c r="O6" s="96" t="s">
        <v>100</v>
      </c>
      <c r="P6" s="97"/>
      <c r="Q6" s="149" t="s">
        <v>587</v>
      </c>
      <c r="R6" s="102">
        <v>1</v>
      </c>
      <c r="S6" s="140"/>
      <c r="T6" s="140"/>
      <c r="U6" s="140"/>
      <c r="V6" s="97"/>
    </row>
    <row r="7" spans="1:22" x14ac:dyDescent="0.25">
      <c r="C7" s="1"/>
    </row>
    <row r="8" spans="1:22" x14ac:dyDescent="0.25">
      <c r="C8" s="1"/>
    </row>
    <row r="9" spans="1:22" x14ac:dyDescent="0.25">
      <c r="C9" s="2"/>
    </row>
  </sheetData>
  <sheetProtection algorithmName="SHA-512" hashValue="TZt+6tPTaAaeJyWxia6hI47AQCsoDtAnE09+NKg47wlyRljq+1BrxW/QX83YUsniKLz4m7+U6vnOTgT+o/OJOQ==" saltValue="0Qgi/y6dl+KosQotvtevLw==" spinCount="100000" sheet="1" objects="1" scenarios="1"/>
  <mergeCells count="15">
    <mergeCell ref="U1:U2"/>
    <mergeCell ref="V1:V2"/>
    <mergeCell ref="Q1:Q2"/>
    <mergeCell ref="R1:R2"/>
    <mergeCell ref="S1:S2"/>
    <mergeCell ref="O1:O2"/>
    <mergeCell ref="P1:P2"/>
    <mergeCell ref="F1:F2"/>
    <mergeCell ref="T1:T2"/>
    <mergeCell ref="G1:M1"/>
    <mergeCell ref="A1:A2"/>
    <mergeCell ref="B1:B2"/>
    <mergeCell ref="C1:C2"/>
    <mergeCell ref="D1:D2"/>
    <mergeCell ref="E1:E2"/>
  </mergeCells>
  <phoneticPr fontId="32" type="noConversion"/>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F023D-BB37-45DB-9D22-E4F39311C366}">
  <sheetPr>
    <tabColor theme="3"/>
  </sheetPr>
  <dimension ref="A1:AJ7"/>
  <sheetViews>
    <sheetView workbookViewId="0">
      <selection activeCell="A4" sqref="A4"/>
    </sheetView>
  </sheetViews>
  <sheetFormatPr baseColWidth="10" defaultColWidth="11.44140625" defaultRowHeight="13.8" x14ac:dyDescent="0.25"/>
  <cols>
    <col min="1" max="1" width="11" style="94" customWidth="1"/>
    <col min="2" max="2" width="62.21875" style="94" customWidth="1"/>
    <col min="3" max="3" width="5.5546875" style="94" bestFit="1" customWidth="1"/>
    <col min="4" max="4" width="12" style="94" bestFit="1" customWidth="1"/>
    <col min="5" max="5" width="13.21875" style="94"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row r="4" spans="1:36" x14ac:dyDescent="0.25">
      <c r="B4" s="118"/>
    </row>
    <row r="5" spans="1:36" x14ac:dyDescent="0.25">
      <c r="B5" s="118"/>
    </row>
    <row r="6" spans="1:36" x14ac:dyDescent="0.25">
      <c r="B6" s="118"/>
    </row>
    <row r="7" spans="1:36" x14ac:dyDescent="0.25">
      <c r="B7" s="118"/>
    </row>
  </sheetData>
  <mergeCells count="36">
    <mergeCell ref="AE2:AE3"/>
    <mergeCell ref="AF2:AF3"/>
    <mergeCell ref="AG2:AG3"/>
    <mergeCell ref="W2:W3"/>
    <mergeCell ref="X2:X3"/>
    <mergeCell ref="Y2:Y3"/>
    <mergeCell ref="Z2:Z3"/>
    <mergeCell ref="AA2:AA3"/>
    <mergeCell ref="Q1:U1"/>
    <mergeCell ref="V1:Z1"/>
    <mergeCell ref="AA1:AE1"/>
    <mergeCell ref="AF1:AJ1"/>
    <mergeCell ref="U2:U3"/>
    <mergeCell ref="Q2:Q3"/>
    <mergeCell ref="R2:R3"/>
    <mergeCell ref="S2:S3"/>
    <mergeCell ref="T2:T3"/>
    <mergeCell ref="V2:V3"/>
    <mergeCell ref="AH2:AH3"/>
    <mergeCell ref="AI2:AI3"/>
    <mergeCell ref="AJ2:AJ3"/>
    <mergeCell ref="AB2:AB3"/>
    <mergeCell ref="AC2:AC3"/>
    <mergeCell ref="AD2:AD3"/>
    <mergeCell ref="A2:A3"/>
    <mergeCell ref="B2:B3"/>
    <mergeCell ref="C2:C3"/>
    <mergeCell ref="D2:D3"/>
    <mergeCell ref="L1:P1"/>
    <mergeCell ref="E2:E3"/>
    <mergeCell ref="F2:J2"/>
    <mergeCell ref="L2:L3"/>
    <mergeCell ref="M2:M3"/>
    <mergeCell ref="N2:N3"/>
    <mergeCell ref="O2:O3"/>
    <mergeCell ref="P2:P3"/>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28ED7-6060-467B-A243-3B5A6A9DE20D}">
  <dimension ref="A1:R121"/>
  <sheetViews>
    <sheetView topLeftCell="A78" zoomScale="60" zoomScaleNormal="60" workbookViewId="0">
      <selection activeCell="E17" sqref="E17"/>
    </sheetView>
  </sheetViews>
  <sheetFormatPr baseColWidth="10" defaultColWidth="8.88671875" defaultRowHeight="14.4" x14ac:dyDescent="0.3"/>
  <cols>
    <col min="1" max="1" width="206.21875" style="35" bestFit="1" customWidth="1"/>
  </cols>
  <sheetData>
    <row r="1" spans="1:1" x14ac:dyDescent="0.3">
      <c r="A1" s="32" t="s">
        <v>163</v>
      </c>
    </row>
    <row r="2" spans="1:1" x14ac:dyDescent="0.3">
      <c r="A2" s="53" t="s">
        <v>192</v>
      </c>
    </row>
    <row r="3" spans="1:1" x14ac:dyDescent="0.3">
      <c r="A3" s="27"/>
    </row>
    <row r="4" spans="1:1" x14ac:dyDescent="0.3">
      <c r="A4" s="28" t="s">
        <v>193</v>
      </c>
    </row>
    <row r="5" spans="1:1" x14ac:dyDescent="0.3">
      <c r="A5" s="27"/>
    </row>
    <row r="6" spans="1:1" x14ac:dyDescent="0.3">
      <c r="A6" s="28" t="s">
        <v>120</v>
      </c>
    </row>
    <row r="7" spans="1:1" x14ac:dyDescent="0.3">
      <c r="A7" s="27" t="s">
        <v>121</v>
      </c>
    </row>
    <row r="8" spans="1:1" x14ac:dyDescent="0.3">
      <c r="A8" s="27" t="s">
        <v>164</v>
      </c>
    </row>
    <row r="9" spans="1:1" x14ac:dyDescent="0.3">
      <c r="A9" s="27" t="s">
        <v>165</v>
      </c>
    </row>
    <row r="10" spans="1:1" x14ac:dyDescent="0.3">
      <c r="A10" s="27" t="s">
        <v>166</v>
      </c>
    </row>
    <row r="11" spans="1:1" x14ac:dyDescent="0.3">
      <c r="A11" s="27" t="s">
        <v>167</v>
      </c>
    </row>
    <row r="12" spans="1:1" x14ac:dyDescent="0.3">
      <c r="A12" s="27" t="s">
        <v>168</v>
      </c>
    </row>
    <row r="13" spans="1:1" x14ac:dyDescent="0.3">
      <c r="A13" s="27" t="s">
        <v>169</v>
      </c>
    </row>
    <row r="14" spans="1:1" x14ac:dyDescent="0.3">
      <c r="A14" s="27" t="s">
        <v>689</v>
      </c>
    </row>
    <row r="15" spans="1:1" x14ac:dyDescent="0.3">
      <c r="A15" s="27" t="s">
        <v>170</v>
      </c>
    </row>
    <row r="16" spans="1:1" x14ac:dyDescent="0.3">
      <c r="A16" s="27" t="s">
        <v>171</v>
      </c>
    </row>
    <row r="17" spans="1:1" x14ac:dyDescent="0.3">
      <c r="A17" s="27" t="s">
        <v>172</v>
      </c>
    </row>
    <row r="18" spans="1:1" x14ac:dyDescent="0.3">
      <c r="A18" s="27" t="s">
        <v>493</v>
      </c>
    </row>
    <row r="19" spans="1:1" x14ac:dyDescent="0.3">
      <c r="A19" s="27" t="s">
        <v>173</v>
      </c>
    </row>
    <row r="20" spans="1:1" x14ac:dyDescent="0.3">
      <c r="A20" s="27" t="s">
        <v>174</v>
      </c>
    </row>
    <row r="21" spans="1:1" x14ac:dyDescent="0.3">
      <c r="A21" s="27" t="s">
        <v>175</v>
      </c>
    </row>
    <row r="22" spans="1:1" x14ac:dyDescent="0.3">
      <c r="A22" s="27"/>
    </row>
    <row r="23" spans="1:1" x14ac:dyDescent="0.3">
      <c r="A23" s="28" t="s">
        <v>126</v>
      </c>
    </row>
    <row r="24" spans="1:1" x14ac:dyDescent="0.3">
      <c r="A24" s="27" t="s">
        <v>176</v>
      </c>
    </row>
    <row r="25" spans="1:1" x14ac:dyDescent="0.3">
      <c r="A25" s="27" t="s">
        <v>177</v>
      </c>
    </row>
    <row r="26" spans="1:1" x14ac:dyDescent="0.3">
      <c r="A26" s="27" t="s">
        <v>178</v>
      </c>
    </row>
    <row r="27" spans="1:1" x14ac:dyDescent="0.3">
      <c r="A27" s="27" t="s">
        <v>179</v>
      </c>
    </row>
    <row r="28" spans="1:1" x14ac:dyDescent="0.3">
      <c r="A28" s="27"/>
    </row>
    <row r="29" spans="1:1" x14ac:dyDescent="0.3">
      <c r="A29" s="28" t="s">
        <v>128</v>
      </c>
    </row>
    <row r="30" spans="1:1" ht="15" thickBot="1" x14ac:dyDescent="0.35">
      <c r="A30" s="29" t="s">
        <v>584</v>
      </c>
    </row>
    <row r="31" spans="1:1" ht="15" thickBot="1" x14ac:dyDescent="0.35"/>
    <row r="32" spans="1:1" x14ac:dyDescent="0.3">
      <c r="A32" s="32" t="s">
        <v>187</v>
      </c>
    </row>
    <row r="33" spans="1:1" x14ac:dyDescent="0.3">
      <c r="A33" s="53" t="s">
        <v>160</v>
      </c>
    </row>
    <row r="34" spans="1:1" x14ac:dyDescent="0.3">
      <c r="A34" s="27"/>
    </row>
    <row r="35" spans="1:1" x14ac:dyDescent="0.3">
      <c r="A35" s="28" t="s">
        <v>194</v>
      </c>
    </row>
    <row r="36" spans="1:1" x14ac:dyDescent="0.3">
      <c r="A36" s="27"/>
    </row>
    <row r="37" spans="1:1" x14ac:dyDescent="0.3">
      <c r="A37" s="28" t="s">
        <v>120</v>
      </c>
    </row>
    <row r="38" spans="1:1" x14ac:dyDescent="0.3">
      <c r="A38" s="27" t="s">
        <v>121</v>
      </c>
    </row>
    <row r="39" spans="1:1" x14ac:dyDescent="0.3">
      <c r="A39" s="27" t="s">
        <v>164</v>
      </c>
    </row>
    <row r="40" spans="1:1" x14ac:dyDescent="0.3">
      <c r="A40" s="27" t="s">
        <v>182</v>
      </c>
    </row>
    <row r="41" spans="1:1" x14ac:dyDescent="0.3">
      <c r="A41" s="27" t="s">
        <v>183</v>
      </c>
    </row>
    <row r="42" spans="1:1" x14ac:dyDescent="0.3">
      <c r="A42" s="27" t="s">
        <v>166</v>
      </c>
    </row>
    <row r="43" spans="1:1" x14ac:dyDescent="0.3">
      <c r="A43" s="27" t="s">
        <v>167</v>
      </c>
    </row>
    <row r="44" spans="1:1" x14ac:dyDescent="0.3">
      <c r="A44" s="27" t="s">
        <v>168</v>
      </c>
    </row>
    <row r="45" spans="1:1" x14ac:dyDescent="0.3">
      <c r="A45" s="27" t="s">
        <v>184</v>
      </c>
    </row>
    <row r="46" spans="1:1" x14ac:dyDescent="0.3">
      <c r="A46" s="27" t="s">
        <v>689</v>
      </c>
    </row>
    <row r="47" spans="1:1" x14ac:dyDescent="0.3">
      <c r="A47" s="27" t="s">
        <v>170</v>
      </c>
    </row>
    <row r="48" spans="1:1" x14ac:dyDescent="0.3">
      <c r="A48" s="27" t="s">
        <v>189</v>
      </c>
    </row>
    <row r="49" spans="1:18" x14ac:dyDescent="0.3">
      <c r="A49" s="27" t="s">
        <v>190</v>
      </c>
    </row>
    <row r="50" spans="1:18" x14ac:dyDescent="0.3">
      <c r="A50" s="27" t="s">
        <v>493</v>
      </c>
    </row>
    <row r="51" spans="1:18" x14ac:dyDescent="0.3">
      <c r="A51" s="27" t="s">
        <v>174</v>
      </c>
    </row>
    <row r="52" spans="1:18" x14ac:dyDescent="0.3">
      <c r="A52" s="27" t="s">
        <v>175</v>
      </c>
    </row>
    <row r="53" spans="1:18" x14ac:dyDescent="0.3">
      <c r="A53" s="27"/>
    </row>
    <row r="54" spans="1:18" x14ac:dyDescent="0.3">
      <c r="A54" s="28" t="s">
        <v>126</v>
      </c>
    </row>
    <row r="55" spans="1:18" x14ac:dyDescent="0.3">
      <c r="A55" s="27" t="s">
        <v>191</v>
      </c>
    </row>
    <row r="56" spans="1:18" x14ac:dyDescent="0.3">
      <c r="A56" s="27" t="s">
        <v>644</v>
      </c>
    </row>
    <row r="57" spans="1:18" ht="28.2" x14ac:dyDescent="0.3">
      <c r="A57" s="36" t="s">
        <v>645</v>
      </c>
    </row>
    <row r="58" spans="1:18" s="35" customFormat="1" ht="13.8" x14ac:dyDescent="0.25">
      <c r="A58" s="36" t="s">
        <v>179</v>
      </c>
    </row>
    <row r="59" spans="1:18" x14ac:dyDescent="0.3">
      <c r="A59" s="27" t="s">
        <v>177</v>
      </c>
    </row>
    <row r="60" spans="1:18" x14ac:dyDescent="0.3">
      <c r="A60" s="27"/>
    </row>
    <row r="61" spans="1:18" x14ac:dyDescent="0.3">
      <c r="A61" s="28" t="s">
        <v>128</v>
      </c>
    </row>
    <row r="62" spans="1:18" ht="15" thickBot="1" x14ac:dyDescent="0.35">
      <c r="A62" s="29" t="s">
        <v>584</v>
      </c>
      <c r="I62" s="70"/>
      <c r="J62" s="70"/>
      <c r="K62" s="70"/>
      <c r="L62" s="70"/>
      <c r="M62" s="70"/>
      <c r="N62" s="70"/>
      <c r="O62" s="70"/>
      <c r="P62" s="70"/>
      <c r="Q62" s="70"/>
      <c r="R62" s="70"/>
    </row>
    <row r="63" spans="1:18" ht="15" thickBot="1" x14ac:dyDescent="0.35">
      <c r="A63" s="27"/>
      <c r="I63" s="70"/>
      <c r="J63" s="70"/>
      <c r="K63" s="70"/>
      <c r="L63" s="70"/>
      <c r="M63" s="70"/>
      <c r="N63" s="70"/>
      <c r="O63" s="70"/>
      <c r="P63" s="70"/>
      <c r="Q63" s="70"/>
      <c r="R63" s="70"/>
    </row>
    <row r="64" spans="1:18" x14ac:dyDescent="0.3">
      <c r="A64" s="32" t="s">
        <v>163</v>
      </c>
      <c r="I64" s="70"/>
      <c r="J64" s="70"/>
      <c r="K64" s="70"/>
      <c r="L64" s="70"/>
      <c r="M64" s="70"/>
      <c r="N64" s="70"/>
      <c r="O64" s="70"/>
      <c r="P64" s="70"/>
      <c r="Q64" s="70"/>
      <c r="R64" s="70"/>
    </row>
    <row r="65" spans="1:18" x14ac:dyDescent="0.3">
      <c r="A65" s="53" t="s">
        <v>161</v>
      </c>
      <c r="I65" s="70"/>
      <c r="J65" s="70"/>
      <c r="K65" s="70"/>
      <c r="L65" s="70"/>
      <c r="M65" s="70"/>
      <c r="N65" s="70"/>
      <c r="O65" s="70"/>
      <c r="P65" s="70"/>
      <c r="Q65" s="70"/>
      <c r="R65" s="70"/>
    </row>
    <row r="66" spans="1:18" x14ac:dyDescent="0.3">
      <c r="A66" s="27"/>
      <c r="I66" s="70"/>
      <c r="J66" s="70"/>
      <c r="K66" s="70"/>
      <c r="L66" s="70"/>
      <c r="M66" s="70"/>
      <c r="N66" s="70"/>
      <c r="O66" s="70"/>
      <c r="P66" s="70"/>
      <c r="Q66" s="70"/>
      <c r="R66" s="70"/>
    </row>
    <row r="67" spans="1:18" x14ac:dyDescent="0.3">
      <c r="A67" s="28" t="s">
        <v>494</v>
      </c>
      <c r="I67" s="70"/>
      <c r="J67" s="70"/>
      <c r="K67" s="70"/>
      <c r="L67" s="70"/>
      <c r="M67" s="70"/>
      <c r="N67" s="70"/>
      <c r="O67" s="70"/>
      <c r="P67" s="70"/>
      <c r="Q67" s="70"/>
      <c r="R67" s="70"/>
    </row>
    <row r="68" spans="1:18" x14ac:dyDescent="0.3">
      <c r="A68" s="27"/>
      <c r="I68" s="70"/>
      <c r="J68" s="70"/>
      <c r="K68" s="70"/>
      <c r="L68" s="70"/>
      <c r="M68" s="70"/>
      <c r="N68" s="70"/>
      <c r="O68" s="70"/>
      <c r="P68" s="70"/>
      <c r="Q68" s="70"/>
      <c r="R68" s="70"/>
    </row>
    <row r="69" spans="1:18" x14ac:dyDescent="0.3">
      <c r="A69" s="28" t="s">
        <v>120</v>
      </c>
    </row>
    <row r="70" spans="1:18" x14ac:dyDescent="0.3">
      <c r="A70" s="27" t="s">
        <v>121</v>
      </c>
    </row>
    <row r="71" spans="1:18" x14ac:dyDescent="0.3">
      <c r="A71" s="27" t="s">
        <v>164</v>
      </c>
    </row>
    <row r="72" spans="1:18" x14ac:dyDescent="0.3">
      <c r="A72" s="27" t="s">
        <v>182</v>
      </c>
    </row>
    <row r="73" spans="1:18" x14ac:dyDescent="0.3">
      <c r="A73" s="27" t="s">
        <v>183</v>
      </c>
    </row>
    <row r="74" spans="1:18" x14ac:dyDescent="0.3">
      <c r="A74" s="27" t="s">
        <v>166</v>
      </c>
    </row>
    <row r="75" spans="1:18" x14ac:dyDescent="0.3">
      <c r="A75" s="27" t="s">
        <v>167</v>
      </c>
    </row>
    <row r="76" spans="1:18" x14ac:dyDescent="0.3">
      <c r="A76" s="27" t="s">
        <v>168</v>
      </c>
    </row>
    <row r="77" spans="1:18" x14ac:dyDescent="0.3">
      <c r="A77" s="27" t="s">
        <v>184</v>
      </c>
    </row>
    <row r="78" spans="1:18" x14ac:dyDescent="0.3">
      <c r="A78" s="27" t="s">
        <v>689</v>
      </c>
    </row>
    <row r="79" spans="1:18" x14ac:dyDescent="0.3">
      <c r="A79" s="27" t="s">
        <v>170</v>
      </c>
    </row>
    <row r="80" spans="1:18" x14ac:dyDescent="0.3">
      <c r="A80" s="27" t="s">
        <v>171</v>
      </c>
    </row>
    <row r="81" spans="1:1" x14ac:dyDescent="0.3">
      <c r="A81" s="27" t="s">
        <v>185</v>
      </c>
    </row>
    <row r="82" spans="1:1" x14ac:dyDescent="0.3">
      <c r="A82" s="27" t="s">
        <v>493</v>
      </c>
    </row>
    <row r="83" spans="1:1" x14ac:dyDescent="0.3">
      <c r="A83" s="27" t="s">
        <v>173</v>
      </c>
    </row>
    <row r="84" spans="1:1" x14ac:dyDescent="0.3">
      <c r="A84" s="27" t="s">
        <v>174</v>
      </c>
    </row>
    <row r="85" spans="1:1" x14ac:dyDescent="0.3">
      <c r="A85" s="27" t="s">
        <v>175</v>
      </c>
    </row>
    <row r="86" spans="1:1" x14ac:dyDescent="0.3">
      <c r="A86" s="27"/>
    </row>
    <row r="87" spans="1:1" x14ac:dyDescent="0.3">
      <c r="A87" s="28" t="s">
        <v>126</v>
      </c>
    </row>
    <row r="88" spans="1:1" x14ac:dyDescent="0.3">
      <c r="A88" s="27" t="s">
        <v>186</v>
      </c>
    </row>
    <row r="89" spans="1:1" x14ac:dyDescent="0.3">
      <c r="A89" s="27" t="s">
        <v>177</v>
      </c>
    </row>
    <row r="90" spans="1:1" x14ac:dyDescent="0.3">
      <c r="A90" s="27"/>
    </row>
    <row r="91" spans="1:1" x14ac:dyDescent="0.3">
      <c r="A91" s="27" t="s">
        <v>181</v>
      </c>
    </row>
    <row r="92" spans="1:1" ht="15" thickBot="1" x14ac:dyDescent="0.35">
      <c r="A92" s="29" t="s">
        <v>585</v>
      </c>
    </row>
    <row r="93" spans="1:1" ht="15" thickBot="1" x14ac:dyDescent="0.35"/>
    <row r="94" spans="1:1" x14ac:dyDescent="0.3">
      <c r="A94" s="32" t="s">
        <v>187</v>
      </c>
    </row>
    <row r="95" spans="1:1" x14ac:dyDescent="0.3">
      <c r="A95" s="53" t="s">
        <v>162</v>
      </c>
    </row>
    <row r="96" spans="1:1" x14ac:dyDescent="0.3">
      <c r="A96" s="27"/>
    </row>
    <row r="97" spans="1:1" x14ac:dyDescent="0.3">
      <c r="A97" s="28" t="s">
        <v>188</v>
      </c>
    </row>
    <row r="98" spans="1:1" x14ac:dyDescent="0.3">
      <c r="A98" s="27"/>
    </row>
    <row r="99" spans="1:1" x14ac:dyDescent="0.3">
      <c r="A99" s="28" t="s">
        <v>120</v>
      </c>
    </row>
    <row r="100" spans="1:1" x14ac:dyDescent="0.3">
      <c r="A100" s="27" t="s">
        <v>121</v>
      </c>
    </row>
    <row r="101" spans="1:1" x14ac:dyDescent="0.3">
      <c r="A101" s="27" t="s">
        <v>164</v>
      </c>
    </row>
    <row r="102" spans="1:1" x14ac:dyDescent="0.3">
      <c r="A102" s="27" t="s">
        <v>182</v>
      </c>
    </row>
    <row r="103" spans="1:1" x14ac:dyDescent="0.3">
      <c r="A103" s="27" t="s">
        <v>183</v>
      </c>
    </row>
    <row r="104" spans="1:1" x14ac:dyDescent="0.3">
      <c r="A104" s="27" t="s">
        <v>166</v>
      </c>
    </row>
    <row r="105" spans="1:1" x14ac:dyDescent="0.3">
      <c r="A105" s="27" t="s">
        <v>167</v>
      </c>
    </row>
    <row r="106" spans="1:1" x14ac:dyDescent="0.3">
      <c r="A106" s="27" t="s">
        <v>168</v>
      </c>
    </row>
    <row r="107" spans="1:1" x14ac:dyDescent="0.3">
      <c r="A107" s="27" t="s">
        <v>184</v>
      </c>
    </row>
    <row r="108" spans="1:1" x14ac:dyDescent="0.3">
      <c r="A108" s="27" t="s">
        <v>689</v>
      </c>
    </row>
    <row r="109" spans="1:1" x14ac:dyDescent="0.3">
      <c r="A109" s="27" t="s">
        <v>170</v>
      </c>
    </row>
    <row r="110" spans="1:1" x14ac:dyDescent="0.3">
      <c r="A110" s="27" t="s">
        <v>189</v>
      </c>
    </row>
    <row r="111" spans="1:1" x14ac:dyDescent="0.3">
      <c r="A111" s="27" t="s">
        <v>190</v>
      </c>
    </row>
    <row r="112" spans="1:1" x14ac:dyDescent="0.3">
      <c r="A112" s="27" t="s">
        <v>493</v>
      </c>
    </row>
    <row r="113" spans="1:1" x14ac:dyDescent="0.3">
      <c r="A113" s="27" t="s">
        <v>174</v>
      </c>
    </row>
    <row r="114" spans="1:1" x14ac:dyDescent="0.3">
      <c r="A114" s="27" t="s">
        <v>175</v>
      </c>
    </row>
    <row r="115" spans="1:1" x14ac:dyDescent="0.3">
      <c r="A115" s="27"/>
    </row>
    <row r="116" spans="1:1" x14ac:dyDescent="0.3">
      <c r="A116" s="28" t="s">
        <v>126</v>
      </c>
    </row>
    <row r="117" spans="1:1" x14ac:dyDescent="0.3">
      <c r="A117" s="27" t="s">
        <v>191</v>
      </c>
    </row>
    <row r="118" spans="1:1" x14ac:dyDescent="0.3">
      <c r="A118" s="27" t="s">
        <v>177</v>
      </c>
    </row>
    <row r="119" spans="1:1" x14ac:dyDescent="0.3">
      <c r="A119" s="27"/>
    </row>
    <row r="120" spans="1:1" x14ac:dyDescent="0.3">
      <c r="A120" s="28" t="s">
        <v>128</v>
      </c>
    </row>
    <row r="121" spans="1:1" ht="15" thickBot="1" x14ac:dyDescent="0.35">
      <c r="A121" s="29" t="s">
        <v>585</v>
      </c>
    </row>
  </sheetData>
  <sheetProtection algorithmName="SHA-512" hashValue="ZGdDe1whm0CflmLUzyEeRe1jO+ry07wSGKd5yxK4kyABiSOFdjB9L/jEDOMHmy4dT3fGg8Nnh9b/1vY92bakug==" saltValue="m01r3HhT5xjXfU8wp/g30A==" spinCount="100000" sheet="1" objects="1" scenarios="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C795-E3ED-4686-8978-D97408525282}">
  <sheetPr>
    <tabColor rgb="FFFFC000"/>
  </sheetPr>
  <dimension ref="A1:V10"/>
  <sheetViews>
    <sheetView zoomScale="70" zoomScaleNormal="70" workbookViewId="0">
      <selection activeCell="I2" sqref="I2"/>
    </sheetView>
  </sheetViews>
  <sheetFormatPr baseColWidth="10" defaultColWidth="11.44140625" defaultRowHeight="13.8" x14ac:dyDescent="0.25"/>
  <cols>
    <col min="1" max="1" width="11" style="94" customWidth="1"/>
    <col min="2" max="2" width="38" style="94" customWidth="1"/>
    <col min="3" max="3" width="45.77734375" style="94" bestFit="1" customWidth="1"/>
    <col min="4" max="4" width="20.44140625" style="94" customWidth="1"/>
    <col min="5" max="5" width="49.5546875" style="94" customWidth="1"/>
    <col min="6" max="6" width="15.44140625" style="94" customWidth="1"/>
    <col min="7" max="7" width="0" style="94" hidden="1" customWidth="1"/>
    <col min="8" max="13" width="11.44140625" style="94"/>
    <col min="14" max="14" width="2.77734375" style="94" customWidth="1"/>
    <col min="15" max="15" width="11.5546875" style="94" customWidth="1"/>
    <col min="16" max="16" width="20.77734375" style="94" customWidth="1"/>
    <col min="17" max="17" width="13.21875" style="94" customWidth="1"/>
    <col min="18" max="18" width="19.77734375" style="94" customWidth="1"/>
    <col min="19" max="19" width="15.21875" style="94" customWidth="1"/>
    <col min="20" max="20" width="11.44140625" style="94"/>
    <col min="21" max="21" width="20" style="94" customWidth="1"/>
    <col min="22" max="22" width="11" style="94" customWidth="1"/>
    <col min="23" max="16384" width="11.44140625" style="94"/>
  </cols>
  <sheetData>
    <row r="1" spans="1:22" ht="30" customHeight="1" x14ac:dyDescent="0.25">
      <c r="A1" s="275" t="s">
        <v>2</v>
      </c>
      <c r="B1" s="275" t="s">
        <v>7</v>
      </c>
      <c r="C1" s="288" t="s">
        <v>0</v>
      </c>
      <c r="D1" s="275" t="s">
        <v>9</v>
      </c>
      <c r="E1" s="275" t="s">
        <v>6</v>
      </c>
      <c r="F1" s="275" t="s">
        <v>8</v>
      </c>
      <c r="G1" s="302" t="s">
        <v>1</v>
      </c>
      <c r="H1" s="303"/>
      <c r="I1" s="303"/>
      <c r="J1" s="303"/>
      <c r="K1" s="303"/>
      <c r="L1" s="303"/>
      <c r="M1" s="303"/>
      <c r="O1" s="284" t="s">
        <v>79</v>
      </c>
      <c r="P1" s="266" t="s">
        <v>5</v>
      </c>
      <c r="Q1" s="268" t="s">
        <v>12</v>
      </c>
      <c r="R1" s="266" t="s">
        <v>3</v>
      </c>
      <c r="S1" s="269" t="s">
        <v>4</v>
      </c>
      <c r="T1" s="271" t="s">
        <v>29</v>
      </c>
      <c r="U1" s="262" t="s">
        <v>11</v>
      </c>
      <c r="V1" s="262" t="s">
        <v>20</v>
      </c>
    </row>
    <row r="2" spans="1:22" ht="55.2" x14ac:dyDescent="0.25">
      <c r="A2" s="275"/>
      <c r="B2" s="275"/>
      <c r="C2" s="289"/>
      <c r="D2" s="275"/>
      <c r="E2" s="275"/>
      <c r="F2" s="275"/>
      <c r="G2" s="95">
        <v>2021</v>
      </c>
      <c r="H2" s="95">
        <v>2022</v>
      </c>
      <c r="I2" s="230" t="s">
        <v>708</v>
      </c>
      <c r="J2" s="228" t="s">
        <v>704</v>
      </c>
      <c r="K2" s="95">
        <v>2024</v>
      </c>
      <c r="L2" s="95">
        <v>2025</v>
      </c>
      <c r="M2" s="95">
        <v>2026</v>
      </c>
      <c r="O2" s="264"/>
      <c r="P2" s="266"/>
      <c r="Q2" s="268"/>
      <c r="R2" s="266"/>
      <c r="S2" s="269"/>
      <c r="T2" s="266"/>
      <c r="U2" s="262"/>
      <c r="V2" s="262"/>
    </row>
    <row r="3" spans="1:22" ht="58.5" customHeight="1" x14ac:dyDescent="0.25">
      <c r="A3" s="112" t="s">
        <v>95</v>
      </c>
      <c r="B3" s="110" t="s">
        <v>94</v>
      </c>
      <c r="C3" s="104" t="s">
        <v>88</v>
      </c>
      <c r="D3" s="104"/>
      <c r="E3" s="104"/>
      <c r="F3" s="113" t="s">
        <v>147</v>
      </c>
      <c r="G3" s="115">
        <v>303.32</v>
      </c>
      <c r="H3" s="115">
        <v>310</v>
      </c>
      <c r="I3" s="115">
        <v>320.84999999999997</v>
      </c>
      <c r="J3" s="114">
        <f>H3+H3*PARAM!D5</f>
        <v>354.95</v>
      </c>
      <c r="K3" s="114">
        <f>J3+J3*PARAM!E5</f>
        <v>369.50295</v>
      </c>
      <c r="L3" s="114">
        <f>K3+K3*PARAM!F5</f>
        <v>376.89300900000001</v>
      </c>
      <c r="M3" s="114">
        <f>L3+L3*PARAM!G5</f>
        <v>384.43086918</v>
      </c>
      <c r="N3" s="97"/>
      <c r="O3" s="96" t="s">
        <v>100</v>
      </c>
      <c r="P3" s="101" t="s">
        <v>527</v>
      </c>
      <c r="Q3" s="107" t="s">
        <v>261</v>
      </c>
      <c r="R3" s="102">
        <v>1</v>
      </c>
      <c r="S3" s="97"/>
      <c r="T3" s="162" t="s">
        <v>610</v>
      </c>
      <c r="U3" s="97"/>
      <c r="V3" s="97"/>
    </row>
    <row r="4" spans="1:22" ht="53.25" customHeight="1" x14ac:dyDescent="0.25">
      <c r="A4" s="112" t="s">
        <v>146</v>
      </c>
      <c r="B4" s="110" t="s">
        <v>483</v>
      </c>
      <c r="C4" s="104" t="s">
        <v>88</v>
      </c>
      <c r="D4" s="104"/>
      <c r="E4" s="104"/>
      <c r="F4" s="161" t="s">
        <v>625</v>
      </c>
      <c r="G4" s="115">
        <v>241.1</v>
      </c>
      <c r="H4" s="115">
        <v>240</v>
      </c>
      <c r="I4" s="115">
        <v>248.39999999999998</v>
      </c>
      <c r="J4" s="114">
        <f>H4+H4*PARAM!D5</f>
        <v>274.8</v>
      </c>
      <c r="K4" s="114">
        <f>J4+J4*PARAM!E5</f>
        <v>286.0668</v>
      </c>
      <c r="L4" s="114">
        <f>K4+K4*PARAM!F5</f>
        <v>291.78813600000001</v>
      </c>
      <c r="M4" s="114">
        <f>L4+L4*PARAM!G5</f>
        <v>297.62389872</v>
      </c>
      <c r="N4" s="97"/>
      <c r="O4" s="96" t="s">
        <v>100</v>
      </c>
      <c r="P4" s="101" t="s">
        <v>527</v>
      </c>
      <c r="Q4" s="107" t="s">
        <v>261</v>
      </c>
      <c r="R4" s="102">
        <v>1</v>
      </c>
      <c r="S4" s="140"/>
      <c r="T4" s="158" t="s">
        <v>610</v>
      </c>
      <c r="U4" s="140"/>
      <c r="V4" s="97"/>
    </row>
    <row r="5" spans="1:22" ht="37.5" customHeight="1" x14ac:dyDescent="0.25">
      <c r="A5" s="112"/>
      <c r="B5" s="7" t="s">
        <v>148</v>
      </c>
      <c r="C5" s="104" t="s">
        <v>152</v>
      </c>
      <c r="D5" s="97"/>
      <c r="E5" s="97"/>
      <c r="F5" s="97"/>
      <c r="G5" s="197"/>
      <c r="H5" s="197"/>
      <c r="I5" s="197"/>
      <c r="J5" s="197"/>
      <c r="K5" s="197"/>
      <c r="L5" s="114"/>
      <c r="M5" s="114"/>
      <c r="O5" s="97"/>
      <c r="P5" s="97"/>
      <c r="Q5" s="97"/>
      <c r="R5" s="97"/>
      <c r="S5" s="97"/>
      <c r="T5" s="97"/>
      <c r="U5" s="97"/>
      <c r="V5" s="97"/>
    </row>
    <row r="6" spans="1:22" ht="27.6" x14ac:dyDescent="0.25">
      <c r="A6" s="112"/>
      <c r="B6" s="8" t="s">
        <v>149</v>
      </c>
      <c r="C6" s="104" t="s">
        <v>152</v>
      </c>
      <c r="D6" s="97"/>
      <c r="E6" s="97"/>
      <c r="F6" s="97"/>
      <c r="G6" s="197"/>
      <c r="H6" s="197"/>
      <c r="I6" s="197"/>
      <c r="J6" s="197"/>
      <c r="K6" s="197"/>
      <c r="L6" s="114"/>
      <c r="M6" s="114"/>
      <c r="O6" s="97"/>
      <c r="P6" s="97"/>
      <c r="Q6" s="97"/>
      <c r="R6" s="97"/>
      <c r="S6" s="97"/>
      <c r="T6" s="97"/>
      <c r="U6" s="97"/>
      <c r="V6" s="97"/>
    </row>
    <row r="7" spans="1:22" x14ac:dyDescent="0.25">
      <c r="A7" s="112"/>
      <c r="B7" s="110" t="s">
        <v>150</v>
      </c>
      <c r="C7" s="104" t="s">
        <v>152</v>
      </c>
      <c r="D7" s="97"/>
      <c r="E7" s="97"/>
      <c r="F7" s="97"/>
      <c r="G7" s="197"/>
      <c r="H7" s="197"/>
      <c r="I7" s="197"/>
      <c r="J7" s="197"/>
      <c r="K7" s="197"/>
      <c r="L7" s="114"/>
      <c r="M7" s="114"/>
      <c r="O7" s="97"/>
      <c r="P7" s="97"/>
      <c r="Q7" s="97"/>
      <c r="R7" s="97"/>
      <c r="S7" s="97"/>
      <c r="T7" s="97"/>
      <c r="U7" s="97"/>
      <c r="V7" s="97"/>
    </row>
    <row r="8" spans="1:22" x14ac:dyDescent="0.25">
      <c r="A8" s="112"/>
      <c r="B8" s="110" t="s">
        <v>151</v>
      </c>
      <c r="C8" s="104" t="s">
        <v>152</v>
      </c>
      <c r="D8" s="97"/>
      <c r="E8" s="97"/>
      <c r="F8" s="97"/>
      <c r="G8" s="197"/>
      <c r="H8" s="197"/>
      <c r="I8" s="197"/>
      <c r="J8" s="197"/>
      <c r="K8" s="197"/>
      <c r="L8" s="114"/>
      <c r="M8" s="114"/>
      <c r="O8" s="97"/>
      <c r="P8" s="97"/>
      <c r="Q8" s="97"/>
      <c r="R8" s="97"/>
      <c r="S8" s="97"/>
      <c r="T8" s="97"/>
      <c r="U8" s="97"/>
      <c r="V8" s="97"/>
    </row>
    <row r="9" spans="1:22" ht="27.6" x14ac:dyDescent="0.25">
      <c r="A9" s="112"/>
      <c r="B9" s="233" t="s">
        <v>706</v>
      </c>
      <c r="C9" s="104" t="s">
        <v>152</v>
      </c>
      <c r="D9" s="97"/>
      <c r="E9" s="97"/>
      <c r="F9" s="97"/>
      <c r="G9" s="197"/>
      <c r="H9" s="197"/>
      <c r="I9" s="197"/>
      <c r="J9" s="197"/>
      <c r="K9" s="197"/>
      <c r="L9" s="114"/>
      <c r="M9" s="114"/>
      <c r="O9" s="97"/>
      <c r="P9" s="97"/>
      <c r="Q9" s="97"/>
      <c r="R9" s="97"/>
      <c r="S9" s="97"/>
      <c r="T9" s="97"/>
      <c r="U9" s="97"/>
      <c r="V9" s="97"/>
    </row>
    <row r="10" spans="1:22" x14ac:dyDescent="0.25">
      <c r="A10" s="112"/>
      <c r="B10" s="233" t="s">
        <v>707</v>
      </c>
      <c r="C10" s="104" t="s">
        <v>152</v>
      </c>
      <c r="D10" s="97"/>
      <c r="E10" s="97"/>
      <c r="F10" s="97"/>
      <c r="G10" s="197"/>
      <c r="H10" s="197"/>
      <c r="I10" s="197"/>
      <c r="J10" s="197"/>
      <c r="K10" s="197"/>
      <c r="L10" s="114"/>
      <c r="M10" s="114"/>
      <c r="O10" s="97"/>
      <c r="P10" s="97"/>
      <c r="Q10" s="97"/>
      <c r="R10" s="97"/>
      <c r="S10" s="97"/>
      <c r="T10" s="97"/>
      <c r="U10" s="97"/>
      <c r="V10" s="97"/>
    </row>
  </sheetData>
  <sheetProtection algorithmName="SHA-512" hashValue="M8BbYhdYpJ/YLf5sR/eRh4qT2nVTQiQVtTqLsyffAXidRQX8p0hPWT/moJxdpUI5O9L3LcEj6RSZ7gj56RZ2bw==" saltValue="YMtx2zv+sCwMNSRVabntww==" spinCount="100000" sheet="1" objects="1" scenarios="1"/>
  <mergeCells count="15">
    <mergeCell ref="U1:U2"/>
    <mergeCell ref="V1:V2"/>
    <mergeCell ref="Q1:Q2"/>
    <mergeCell ref="R1:R2"/>
    <mergeCell ref="S1:S2"/>
    <mergeCell ref="O1:O2"/>
    <mergeCell ref="P1:P2"/>
    <mergeCell ref="F1:F2"/>
    <mergeCell ref="T1:T2"/>
    <mergeCell ref="G1:M1"/>
    <mergeCell ref="A1:A2"/>
    <mergeCell ref="B1:B2"/>
    <mergeCell ref="C1:C2"/>
    <mergeCell ref="D1:D2"/>
    <mergeCell ref="E1:E2"/>
  </mergeCells>
  <phoneticPr fontId="32" type="noConversion"/>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D1860-C28B-4619-A215-99E7533143BD}">
  <sheetPr>
    <tabColor theme="3"/>
  </sheetPr>
  <dimension ref="A1:AJ5"/>
  <sheetViews>
    <sheetView workbookViewId="0">
      <selection activeCell="A4" sqref="A4"/>
    </sheetView>
  </sheetViews>
  <sheetFormatPr baseColWidth="10" defaultColWidth="11.44140625" defaultRowHeight="13.8" x14ac:dyDescent="0.25"/>
  <cols>
    <col min="1" max="1" width="11" style="94" customWidth="1"/>
    <col min="2" max="2" width="77.77734375" style="94" customWidth="1"/>
    <col min="3" max="3" width="5.5546875" style="94" bestFit="1" customWidth="1"/>
    <col min="4" max="4" width="12" style="94" bestFit="1" customWidth="1"/>
    <col min="5" max="5" width="5.77734375" style="94" bestFit="1"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row r="5" spans="1:36" x14ac:dyDescent="0.25">
      <c r="L5" s="94" t="s">
        <v>18</v>
      </c>
      <c r="M5" s="94" t="e">
        <f>SUM(#REF!)</f>
        <v>#REF!</v>
      </c>
    </row>
  </sheetData>
  <mergeCells count="36">
    <mergeCell ref="AE2:AE3"/>
    <mergeCell ref="AF2:AF3"/>
    <mergeCell ref="AG2:AG3"/>
    <mergeCell ref="W2:W3"/>
    <mergeCell ref="X2:X3"/>
    <mergeCell ref="Y2:Y3"/>
    <mergeCell ref="Z2:Z3"/>
    <mergeCell ref="AA2:AA3"/>
    <mergeCell ref="Q1:U1"/>
    <mergeCell ref="V1:Z1"/>
    <mergeCell ref="AA1:AE1"/>
    <mergeCell ref="AF1:AJ1"/>
    <mergeCell ref="U2:U3"/>
    <mergeCell ref="Q2:Q3"/>
    <mergeCell ref="R2:R3"/>
    <mergeCell ref="S2:S3"/>
    <mergeCell ref="T2:T3"/>
    <mergeCell ref="V2:V3"/>
    <mergeCell ref="AH2:AH3"/>
    <mergeCell ref="AI2:AI3"/>
    <mergeCell ref="AJ2:AJ3"/>
    <mergeCell ref="AB2:AB3"/>
    <mergeCell ref="AC2:AC3"/>
    <mergeCell ref="AD2:AD3"/>
    <mergeCell ref="A2:A3"/>
    <mergeCell ref="B2:B3"/>
    <mergeCell ref="C2:C3"/>
    <mergeCell ref="D2:D3"/>
    <mergeCell ref="L1:P1"/>
    <mergeCell ref="E2:E3"/>
    <mergeCell ref="F2:J2"/>
    <mergeCell ref="L2:L3"/>
    <mergeCell ref="M2:M3"/>
    <mergeCell ref="N2:N3"/>
    <mergeCell ref="O2:O3"/>
    <mergeCell ref="P2:P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B402-CE14-4FF3-B579-6C6953E5E04D}">
  <sheetPr>
    <tabColor rgb="FF00B0F0"/>
  </sheetPr>
  <dimension ref="A1:A39"/>
  <sheetViews>
    <sheetView zoomScale="90" zoomScaleNormal="90" workbookViewId="0">
      <selection activeCell="A2" sqref="A2"/>
    </sheetView>
  </sheetViews>
  <sheetFormatPr baseColWidth="10" defaultColWidth="8.88671875" defaultRowHeight="14.4" x14ac:dyDescent="0.3"/>
  <cols>
    <col min="1" max="1" width="191.5546875" style="67" customWidth="1"/>
  </cols>
  <sheetData>
    <row r="1" spans="1:1" x14ac:dyDescent="0.3">
      <c r="A1" s="68" t="s">
        <v>440</v>
      </c>
    </row>
    <row r="2" spans="1:1" x14ac:dyDescent="0.3">
      <c r="A2" s="194" t="s">
        <v>687</v>
      </c>
    </row>
    <row r="3" spans="1:1" ht="41.4" x14ac:dyDescent="0.3">
      <c r="A3" s="64" t="s">
        <v>441</v>
      </c>
    </row>
    <row r="4" spans="1:1" ht="27.6" x14ac:dyDescent="0.3">
      <c r="A4" s="64" t="s">
        <v>442</v>
      </c>
    </row>
    <row r="6" spans="1:1" x14ac:dyDescent="0.3">
      <c r="A6" s="68" t="s">
        <v>443</v>
      </c>
    </row>
    <row r="7" spans="1:1" ht="27.6" x14ac:dyDescent="0.3">
      <c r="A7" s="89" t="s">
        <v>582</v>
      </c>
    </row>
    <row r="9" spans="1:1" x14ac:dyDescent="0.3">
      <c r="A9" s="68" t="s">
        <v>500</v>
      </c>
    </row>
    <row r="10" spans="1:1" x14ac:dyDescent="0.3">
      <c r="A10" s="65"/>
    </row>
    <row r="11" spans="1:1" x14ac:dyDescent="0.3">
      <c r="A11" s="55" t="s">
        <v>516</v>
      </c>
    </row>
    <row r="12" spans="1:1" ht="27.6" x14ac:dyDescent="0.3">
      <c r="A12" s="74" t="s">
        <v>542</v>
      </c>
    </row>
    <row r="13" spans="1:1" ht="41.4" x14ac:dyDescent="0.3">
      <c r="A13" s="76" t="s">
        <v>546</v>
      </c>
    </row>
    <row r="15" spans="1:1" x14ac:dyDescent="0.3">
      <c r="A15" s="55" t="s">
        <v>517</v>
      </c>
    </row>
    <row r="16" spans="1:1" x14ac:dyDescent="0.3">
      <c r="A16" s="66"/>
    </row>
    <row r="17" spans="1:1" x14ac:dyDescent="0.3">
      <c r="A17" s="64" t="s">
        <v>515</v>
      </c>
    </row>
    <row r="18" spans="1:1" x14ac:dyDescent="0.3">
      <c r="A18" s="74" t="s">
        <v>543</v>
      </c>
    </row>
    <row r="19" spans="1:1" ht="41.4" x14ac:dyDescent="0.3">
      <c r="A19" s="76" t="s">
        <v>547</v>
      </c>
    </row>
    <row r="21" spans="1:1" x14ac:dyDescent="0.3">
      <c r="A21" s="55" t="s">
        <v>518</v>
      </c>
    </row>
    <row r="22" spans="1:1" x14ac:dyDescent="0.3">
      <c r="A22" s="63"/>
    </row>
    <row r="23" spans="1:1" x14ac:dyDescent="0.3">
      <c r="A23" s="64" t="s">
        <v>524</v>
      </c>
    </row>
    <row r="24" spans="1:1" x14ac:dyDescent="0.3">
      <c r="A24" s="64" t="s">
        <v>519</v>
      </c>
    </row>
    <row r="25" spans="1:1" ht="27.6" x14ac:dyDescent="0.3">
      <c r="A25" s="64" t="s">
        <v>520</v>
      </c>
    </row>
    <row r="26" spans="1:1" x14ac:dyDescent="0.3">
      <c r="A26" s="64" t="s">
        <v>521</v>
      </c>
    </row>
    <row r="27" spans="1:1" ht="27.6" x14ac:dyDescent="0.3">
      <c r="A27" s="64" t="s">
        <v>522</v>
      </c>
    </row>
    <row r="28" spans="1:1" ht="27.6" x14ac:dyDescent="0.3">
      <c r="A28" s="64" t="s">
        <v>523</v>
      </c>
    </row>
    <row r="29" spans="1:1" x14ac:dyDescent="0.3">
      <c r="A29" s="63"/>
    </row>
    <row r="30" spans="1:1" x14ac:dyDescent="0.3">
      <c r="A30" s="55" t="s">
        <v>544</v>
      </c>
    </row>
    <row r="31" spans="1:1" x14ac:dyDescent="0.3">
      <c r="A31" s="70"/>
    </row>
    <row r="32" spans="1:1" x14ac:dyDescent="0.3">
      <c r="A32" s="64" t="s">
        <v>545</v>
      </c>
    </row>
    <row r="33" spans="1:1" x14ac:dyDescent="0.3">
      <c r="A33" s="74" t="s">
        <v>548</v>
      </c>
    </row>
    <row r="34" spans="1:1" x14ac:dyDescent="0.3">
      <c r="A34" s="74" t="s">
        <v>549</v>
      </c>
    </row>
    <row r="35" spans="1:1" x14ac:dyDescent="0.3">
      <c r="A35" s="74" t="s">
        <v>551</v>
      </c>
    </row>
    <row r="36" spans="1:1" x14ac:dyDescent="0.3">
      <c r="A36" s="74" t="s">
        <v>550</v>
      </c>
    </row>
    <row r="37" spans="1:1" x14ac:dyDescent="0.3">
      <c r="A37" s="192" t="s">
        <v>685</v>
      </c>
    </row>
    <row r="38" spans="1:1" x14ac:dyDescent="0.3">
      <c r="A38" s="70"/>
    </row>
    <row r="39" spans="1:1" x14ac:dyDescent="0.3">
      <c r="A39" s="55"/>
    </row>
  </sheetData>
  <sheetProtection algorithmName="SHA-512" hashValue="VGhESHg43sTb+SZrnpdyzBcaKaCxCACYUjYD7PgGIq9EwlKvfOk94ZPPZTlnLSeq6aZKnPN7SK1fRJouOHTgEg==" saltValue="eHFQudotGnBdd1ax7geqYg==" spinCount="100000" sheet="1" objects="1" scenarios="1"/>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9D8A-0D6E-40FD-BFFC-2BA8E3498E2F}">
  <dimension ref="A1:A37"/>
  <sheetViews>
    <sheetView workbookViewId="0">
      <selection activeCell="E17" sqref="E17"/>
    </sheetView>
  </sheetViews>
  <sheetFormatPr baseColWidth="10" defaultColWidth="8.88671875" defaultRowHeight="14.4" x14ac:dyDescent="0.3"/>
  <cols>
    <col min="1" max="1" width="96.21875" style="35" bestFit="1" customWidth="1"/>
  </cols>
  <sheetData>
    <row r="1" spans="1:1" x14ac:dyDescent="0.3">
      <c r="A1" s="32" t="s">
        <v>306</v>
      </c>
    </row>
    <row r="2" spans="1:1" x14ac:dyDescent="0.3">
      <c r="A2" s="188" t="s">
        <v>153</v>
      </c>
    </row>
    <row r="3" spans="1:1" x14ac:dyDescent="0.3">
      <c r="A3" s="27"/>
    </row>
    <row r="4" spans="1:1" x14ac:dyDescent="0.3">
      <c r="A4" s="27" t="s">
        <v>155</v>
      </c>
    </row>
    <row r="5" spans="1:1" x14ac:dyDescent="0.3">
      <c r="A5" s="27"/>
    </row>
    <row r="6" spans="1:1" s="6" customFormat="1" x14ac:dyDescent="0.3">
      <c r="A6" s="28" t="s">
        <v>120</v>
      </c>
    </row>
    <row r="7" spans="1:1" x14ac:dyDescent="0.3">
      <c r="A7" s="27" t="s">
        <v>121</v>
      </c>
    </row>
    <row r="8" spans="1:1" x14ac:dyDescent="0.3">
      <c r="A8" s="27" t="s">
        <v>484</v>
      </c>
    </row>
    <row r="9" spans="1:1" x14ac:dyDescent="0.3">
      <c r="A9" s="27" t="s">
        <v>485</v>
      </c>
    </row>
    <row r="10" spans="1:1" x14ac:dyDescent="0.3">
      <c r="A10" s="27" t="s">
        <v>486</v>
      </c>
    </row>
    <row r="11" spans="1:1" x14ac:dyDescent="0.3">
      <c r="A11" s="27"/>
    </row>
    <row r="12" spans="1:1" s="6" customFormat="1" x14ac:dyDescent="0.3">
      <c r="A12" s="28" t="s">
        <v>126</v>
      </c>
    </row>
    <row r="13" spans="1:1" x14ac:dyDescent="0.3">
      <c r="A13" s="27" t="s">
        <v>690</v>
      </c>
    </row>
    <row r="14" spans="1:1" x14ac:dyDescent="0.3">
      <c r="A14" s="27"/>
    </row>
    <row r="15" spans="1:1" s="6" customFormat="1" x14ac:dyDescent="0.3">
      <c r="A15" s="28" t="s">
        <v>128</v>
      </c>
    </row>
    <row r="16" spans="1:1" x14ac:dyDescent="0.3">
      <c r="A16" s="27" t="s">
        <v>132</v>
      </c>
    </row>
    <row r="17" spans="1:1" x14ac:dyDescent="0.3">
      <c r="A17" s="27" t="s">
        <v>487</v>
      </c>
    </row>
    <row r="18" spans="1:1" ht="15" thickBot="1" x14ac:dyDescent="0.35">
      <c r="A18" s="29" t="s">
        <v>488</v>
      </c>
    </row>
    <row r="19" spans="1:1" ht="15" thickBot="1" x14ac:dyDescent="0.35"/>
    <row r="20" spans="1:1" x14ac:dyDescent="0.3">
      <c r="A20" s="32" t="s">
        <v>306</v>
      </c>
    </row>
    <row r="21" spans="1:1" x14ac:dyDescent="0.3">
      <c r="A21" s="188" t="s">
        <v>154</v>
      </c>
    </row>
    <row r="22" spans="1:1" x14ac:dyDescent="0.3">
      <c r="A22" s="27"/>
    </row>
    <row r="23" spans="1:1" x14ac:dyDescent="0.3">
      <c r="A23" s="27" t="s">
        <v>489</v>
      </c>
    </row>
    <row r="24" spans="1:1" x14ac:dyDescent="0.3">
      <c r="A24" s="27"/>
    </row>
    <row r="25" spans="1:1" s="6" customFormat="1" x14ac:dyDescent="0.3">
      <c r="A25" s="28" t="s">
        <v>120</v>
      </c>
    </row>
    <row r="26" spans="1:1" x14ac:dyDescent="0.3">
      <c r="A26" s="27" t="s">
        <v>121</v>
      </c>
    </row>
    <row r="27" spans="1:1" x14ac:dyDescent="0.3">
      <c r="A27" s="27" t="s">
        <v>123</v>
      </c>
    </row>
    <row r="28" spans="1:1" x14ac:dyDescent="0.3">
      <c r="A28" s="27" t="s">
        <v>490</v>
      </c>
    </row>
    <row r="29" spans="1:1" x14ac:dyDescent="0.3">
      <c r="A29" s="27" t="s">
        <v>486</v>
      </c>
    </row>
    <row r="30" spans="1:1" x14ac:dyDescent="0.3">
      <c r="A30" s="27"/>
    </row>
    <row r="31" spans="1:1" s="6" customFormat="1" x14ac:dyDescent="0.3">
      <c r="A31" s="28" t="s">
        <v>126</v>
      </c>
    </row>
    <row r="32" spans="1:1" x14ac:dyDescent="0.3">
      <c r="A32" s="27" t="s">
        <v>690</v>
      </c>
    </row>
    <row r="33" spans="1:1" x14ac:dyDescent="0.3">
      <c r="A33" s="27"/>
    </row>
    <row r="34" spans="1:1" s="6" customFormat="1" x14ac:dyDescent="0.3">
      <c r="A34" s="28" t="s">
        <v>128</v>
      </c>
    </row>
    <row r="35" spans="1:1" x14ac:dyDescent="0.3">
      <c r="A35" s="27" t="s">
        <v>132</v>
      </c>
    </row>
    <row r="36" spans="1:1" x14ac:dyDescent="0.3">
      <c r="A36" s="27" t="s">
        <v>487</v>
      </c>
    </row>
    <row r="37" spans="1:1" ht="15" thickBot="1" x14ac:dyDescent="0.35">
      <c r="A37" s="29" t="s">
        <v>488</v>
      </c>
    </row>
  </sheetData>
  <sheetProtection algorithmName="SHA-512" hashValue="BgYO+UcA8BZS78Oix7Sfa7EnYul56FA/RxZWgenPsBazED05f5Fc2SmepjLy5JBaQpRk0COjukhAysgMXiewgg==" saltValue="00CjP19a4MEhXJXDEstWZQ=="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EE39-55F3-4C13-AA3F-953603F30AF3}">
  <sheetPr>
    <tabColor rgb="FFFFC000"/>
  </sheetPr>
  <dimension ref="A1:U9"/>
  <sheetViews>
    <sheetView tabSelected="1" zoomScale="70" zoomScaleNormal="70" workbookViewId="0">
      <selection activeCell="J3" sqref="J3"/>
    </sheetView>
  </sheetViews>
  <sheetFormatPr baseColWidth="10" defaultColWidth="11.44140625" defaultRowHeight="13.8" x14ac:dyDescent="0.25"/>
  <cols>
    <col min="1" max="1" width="11" style="94" customWidth="1"/>
    <col min="2" max="2" width="38" style="94" customWidth="1"/>
    <col min="3" max="3" width="45.77734375" style="94" bestFit="1" customWidth="1"/>
    <col min="4" max="4" width="20.44140625" style="94" customWidth="1"/>
    <col min="5" max="5" width="49.5546875" style="94" customWidth="1"/>
    <col min="6" max="6" width="15.44140625" style="94" customWidth="1"/>
    <col min="7" max="7" width="54.44140625" style="94" hidden="1" customWidth="1"/>
    <col min="8" max="9" width="30.21875" style="94" customWidth="1"/>
    <col min="10" max="12" width="24.5546875" style="94" customWidth="1"/>
    <col min="13" max="13" width="2.77734375" style="94" customWidth="1"/>
    <col min="14" max="14" width="11.5546875" style="94" customWidth="1"/>
    <col min="15" max="15" width="16.77734375" style="94" bestFit="1" customWidth="1"/>
    <col min="16" max="16" width="13.21875" style="94" customWidth="1"/>
    <col min="17" max="17" width="19.77734375" style="94" customWidth="1"/>
    <col min="18" max="18" width="15.21875" style="94" customWidth="1"/>
    <col min="19" max="19" width="11.44140625" style="118"/>
    <col min="20" max="20" width="20" style="94" customWidth="1"/>
    <col min="21" max="21" width="11" style="94" customWidth="1"/>
    <col min="22" max="16384" width="11.44140625" style="94"/>
  </cols>
  <sheetData>
    <row r="1" spans="1:21" ht="30" customHeight="1" x14ac:dyDescent="0.25">
      <c r="A1" s="275" t="s">
        <v>2</v>
      </c>
      <c r="B1" s="275" t="s">
        <v>7</v>
      </c>
      <c r="C1" s="288" t="s">
        <v>0</v>
      </c>
      <c r="D1" s="275" t="s">
        <v>9</v>
      </c>
      <c r="E1" s="275" t="s">
        <v>6</v>
      </c>
      <c r="F1" s="275" t="s">
        <v>8</v>
      </c>
      <c r="G1" s="304" t="s">
        <v>1</v>
      </c>
      <c r="H1" s="305"/>
      <c r="I1" s="305"/>
      <c r="J1" s="305"/>
      <c r="K1" s="305"/>
      <c r="L1" s="305"/>
      <c r="N1" s="284" t="s">
        <v>79</v>
      </c>
      <c r="O1" s="266" t="s">
        <v>5</v>
      </c>
      <c r="P1" s="268" t="s">
        <v>12</v>
      </c>
      <c r="Q1" s="266" t="s">
        <v>3</v>
      </c>
      <c r="R1" s="269" t="s">
        <v>4</v>
      </c>
      <c r="S1" s="271" t="s">
        <v>29</v>
      </c>
      <c r="T1" s="262" t="s">
        <v>11</v>
      </c>
      <c r="U1" s="262" t="s">
        <v>20</v>
      </c>
    </row>
    <row r="2" spans="1:21" x14ac:dyDescent="0.25">
      <c r="A2" s="275"/>
      <c r="B2" s="275"/>
      <c r="C2" s="289"/>
      <c r="D2" s="275"/>
      <c r="E2" s="275"/>
      <c r="F2" s="275"/>
      <c r="G2" s="95">
        <v>2021</v>
      </c>
      <c r="H2" s="95">
        <v>2022</v>
      </c>
      <c r="I2" s="95">
        <v>2023</v>
      </c>
      <c r="J2" s="95">
        <v>2024</v>
      </c>
      <c r="K2" s="95">
        <v>2025</v>
      </c>
      <c r="L2" s="95">
        <v>2026</v>
      </c>
      <c r="N2" s="265"/>
      <c r="O2" s="267"/>
      <c r="P2" s="268"/>
      <c r="Q2" s="267"/>
      <c r="R2" s="270"/>
      <c r="S2" s="267"/>
      <c r="T2" s="263"/>
      <c r="U2" s="263"/>
    </row>
    <row r="3" spans="1:21" ht="55.2" x14ac:dyDescent="0.25">
      <c r="A3" s="97"/>
      <c r="B3" s="101" t="s">
        <v>433</v>
      </c>
      <c r="C3" s="10"/>
      <c r="D3" s="97"/>
      <c r="E3" s="97"/>
      <c r="F3" s="97"/>
      <c r="G3" s="108" t="s">
        <v>438</v>
      </c>
      <c r="H3" s="115">
        <v>500</v>
      </c>
      <c r="I3" s="115">
        <f>H3+(H3*PARAM!D5)</f>
        <v>572.5</v>
      </c>
      <c r="J3" s="115">
        <f>I3+(I3*PARAM!E5)</f>
        <v>595.97249999999997</v>
      </c>
      <c r="K3" s="115">
        <f>J3+(J3*PARAM!F5)</f>
        <v>607.89194999999995</v>
      </c>
      <c r="L3" s="115">
        <f>K3+(K3*PARAM!G5)</f>
        <v>620.04978899999992</v>
      </c>
      <c r="N3" s="101" t="s">
        <v>260</v>
      </c>
      <c r="O3" s="97"/>
      <c r="P3" s="96" t="s">
        <v>261</v>
      </c>
      <c r="Q3" s="166" t="s">
        <v>626</v>
      </c>
      <c r="R3" s="140"/>
      <c r="S3" s="139" t="s">
        <v>611</v>
      </c>
      <c r="T3" s="139" t="s">
        <v>501</v>
      </c>
      <c r="U3" s="97"/>
    </row>
    <row r="4" spans="1:21" ht="94.05" customHeight="1" x14ac:dyDescent="0.25">
      <c r="A4" s="97"/>
      <c r="B4" s="101" t="s">
        <v>434</v>
      </c>
      <c r="C4" s="167"/>
      <c r="D4" s="167"/>
      <c r="E4" s="167"/>
      <c r="F4" s="97"/>
      <c r="G4" s="98" t="s">
        <v>19</v>
      </c>
      <c r="H4" s="108" t="s">
        <v>439</v>
      </c>
      <c r="I4" s="226" t="s">
        <v>702</v>
      </c>
      <c r="J4" s="195" t="s">
        <v>695</v>
      </c>
      <c r="K4" s="226" t="s">
        <v>700</v>
      </c>
      <c r="L4" s="226" t="s">
        <v>701</v>
      </c>
      <c r="N4" s="101" t="s">
        <v>73</v>
      </c>
      <c r="O4" s="97"/>
      <c r="P4" s="96" t="s">
        <v>261</v>
      </c>
      <c r="Q4" s="166" t="s">
        <v>626</v>
      </c>
      <c r="R4" s="140"/>
      <c r="S4" s="139" t="s">
        <v>611</v>
      </c>
      <c r="T4" s="139" t="s">
        <v>501</v>
      </c>
      <c r="U4" s="97"/>
    </row>
    <row r="5" spans="1:21" ht="94.05" customHeight="1" x14ac:dyDescent="0.25">
      <c r="A5" s="97"/>
      <c r="B5" s="101" t="s">
        <v>435</v>
      </c>
      <c r="C5" s="11"/>
      <c r="D5" s="97"/>
      <c r="E5" s="97"/>
      <c r="F5" s="97"/>
      <c r="G5" s="142">
        <v>365.8</v>
      </c>
      <c r="H5" s="108" t="s">
        <v>439</v>
      </c>
      <c r="I5" s="226" t="s">
        <v>702</v>
      </c>
      <c r="J5" s="195" t="s">
        <v>695</v>
      </c>
      <c r="K5" s="226" t="s">
        <v>700</v>
      </c>
      <c r="L5" s="226" t="s">
        <v>701</v>
      </c>
      <c r="N5" s="101" t="s">
        <v>260</v>
      </c>
      <c r="O5" s="97"/>
      <c r="P5" s="96" t="s">
        <v>261</v>
      </c>
      <c r="Q5" s="166" t="s">
        <v>626</v>
      </c>
      <c r="R5" s="140"/>
      <c r="S5" s="139" t="s">
        <v>612</v>
      </c>
      <c r="T5" s="139" t="s">
        <v>501</v>
      </c>
      <c r="U5" s="97"/>
    </row>
    <row r="6" spans="1:21" ht="326.55" customHeight="1" x14ac:dyDescent="0.25">
      <c r="A6" s="97"/>
      <c r="B6" s="101" t="s">
        <v>436</v>
      </c>
      <c r="C6" s="97"/>
      <c r="D6" s="97"/>
      <c r="E6" s="97"/>
      <c r="F6" s="97"/>
      <c r="G6" s="205" t="s">
        <v>696</v>
      </c>
      <c r="H6" s="208" t="s">
        <v>699</v>
      </c>
      <c r="I6" s="208" t="s">
        <v>699</v>
      </c>
      <c r="J6" s="208" t="s">
        <v>699</v>
      </c>
      <c r="K6" s="208" t="s">
        <v>699</v>
      </c>
      <c r="L6" s="208" t="s">
        <v>699</v>
      </c>
      <c r="N6" s="101" t="s">
        <v>100</v>
      </c>
      <c r="O6" s="97"/>
      <c r="P6" s="97"/>
      <c r="Q6" s="97"/>
      <c r="R6" s="140"/>
      <c r="S6" s="139" t="s">
        <v>613</v>
      </c>
      <c r="T6" s="140"/>
      <c r="U6" s="97"/>
    </row>
    <row r="7" spans="1:21" ht="322.05" customHeight="1" x14ac:dyDescent="0.25">
      <c r="A7" s="97"/>
      <c r="B7" s="101" t="s">
        <v>437</v>
      </c>
      <c r="C7" s="97"/>
      <c r="D7" s="97"/>
      <c r="E7" s="97"/>
      <c r="F7" s="97"/>
      <c r="G7" s="205" t="s">
        <v>696</v>
      </c>
      <c r="H7" s="209" t="s">
        <v>698</v>
      </c>
      <c r="I7" s="209" t="s">
        <v>698</v>
      </c>
      <c r="J7" s="209" t="s">
        <v>698</v>
      </c>
      <c r="K7" s="209" t="s">
        <v>698</v>
      </c>
      <c r="L7" s="209" t="s">
        <v>698</v>
      </c>
      <c r="N7" s="101" t="s">
        <v>100</v>
      </c>
      <c r="O7" s="97"/>
      <c r="P7" s="97"/>
      <c r="Q7" s="97"/>
      <c r="R7" s="140"/>
      <c r="S7" s="139" t="s">
        <v>613</v>
      </c>
      <c r="T7" s="140"/>
      <c r="U7" s="97"/>
    </row>
    <row r="8" spans="1:21" x14ac:dyDescent="0.25">
      <c r="S8" s="139"/>
    </row>
    <row r="9" spans="1:21" x14ac:dyDescent="0.25">
      <c r="S9" s="139"/>
    </row>
  </sheetData>
  <sheetProtection algorithmName="SHA-512" hashValue="X5L3vVhFzmQMRPGDcsUG3prhM0QZRKyUvblcxrCWfJjJaFlYsMSr2ByB/tEnZnvOBjop8RaRwHYgg6XXY+XzrA==" saltValue="kkm581io5UeIgZSJOv9/Rw==" spinCount="100000" sheet="1" objects="1" scenarios="1"/>
  <mergeCells count="15">
    <mergeCell ref="A1:A2"/>
    <mergeCell ref="B1:B2"/>
    <mergeCell ref="C1:C2"/>
    <mergeCell ref="D1:D2"/>
    <mergeCell ref="E1:E2"/>
    <mergeCell ref="N1:N2"/>
    <mergeCell ref="O1:O2"/>
    <mergeCell ref="F1:F2"/>
    <mergeCell ref="S1:S2"/>
    <mergeCell ref="G1:L1"/>
    <mergeCell ref="T1:T2"/>
    <mergeCell ref="U1:U2"/>
    <mergeCell ref="P1:P2"/>
    <mergeCell ref="Q1:Q2"/>
    <mergeCell ref="R1:R2"/>
  </mergeCells>
  <pageMargins left="0.7" right="0.7" top="0.75" bottom="0.75" header="0.3" footer="0.3"/>
  <pageSetup orientation="portrait" horizontalDpi="300" verticalDpi="30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CD87-7FCD-4378-B90F-4F58D0FA1AEE}">
  <sheetPr>
    <tabColor theme="3"/>
  </sheetPr>
  <dimension ref="A1:AJ3"/>
  <sheetViews>
    <sheetView zoomScale="80" zoomScaleNormal="80" workbookViewId="0">
      <selection activeCell="B10" sqref="B10"/>
    </sheetView>
  </sheetViews>
  <sheetFormatPr baseColWidth="10" defaultColWidth="11.44140625" defaultRowHeight="13.8" x14ac:dyDescent="0.25"/>
  <cols>
    <col min="1" max="1" width="11" style="94" customWidth="1"/>
    <col min="2" max="2" width="81.5546875" style="94" customWidth="1"/>
    <col min="3" max="3" width="5.5546875" style="94" bestFit="1" customWidth="1"/>
    <col min="4" max="4" width="11.77734375" style="94" bestFit="1" customWidth="1"/>
    <col min="5" max="5" width="13.21875" style="94" customWidth="1"/>
    <col min="6" max="6" width="11.44140625" style="94"/>
    <col min="7" max="10" width="11.44140625" style="94" customWidth="1"/>
    <col min="11" max="11" width="2.77734375" style="94" customWidth="1"/>
    <col min="12" max="12" width="11.5546875" style="94" customWidth="1"/>
    <col min="13" max="13" width="16.77734375" style="94" bestFit="1" customWidth="1"/>
    <col min="14" max="14" width="13.21875" style="94" customWidth="1"/>
    <col min="15" max="15" width="19.77734375" style="94" customWidth="1"/>
    <col min="16" max="16" width="12.21875" style="94" bestFit="1"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5" t="s">
        <v>1</v>
      </c>
      <c r="G2" s="275"/>
      <c r="H2" s="275"/>
      <c r="I2" s="275"/>
      <c r="J2" s="275"/>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sheetData>
  <mergeCells count="36">
    <mergeCell ref="A2:A3"/>
    <mergeCell ref="B2:B3"/>
    <mergeCell ref="C2:C3"/>
    <mergeCell ref="D2:D3"/>
    <mergeCell ref="L1:P1"/>
    <mergeCell ref="E2:E3"/>
    <mergeCell ref="F2:J2"/>
    <mergeCell ref="L2:L3"/>
    <mergeCell ref="M2:M3"/>
    <mergeCell ref="N2:N3"/>
    <mergeCell ref="O2:O3"/>
    <mergeCell ref="P2:P3"/>
    <mergeCell ref="Q1:U1"/>
    <mergeCell ref="V1:Z1"/>
    <mergeCell ref="AA1:AE1"/>
    <mergeCell ref="AF1:AJ1"/>
    <mergeCell ref="U2:U3"/>
    <mergeCell ref="Q2:Q3"/>
    <mergeCell ref="R2:R3"/>
    <mergeCell ref="S2:S3"/>
    <mergeCell ref="T2:T3"/>
    <mergeCell ref="V2:V3"/>
    <mergeCell ref="AH2:AH3"/>
    <mergeCell ref="AI2:AI3"/>
    <mergeCell ref="AJ2:AJ3"/>
    <mergeCell ref="AB2:AB3"/>
    <mergeCell ref="AC2:AC3"/>
    <mergeCell ref="AD2:AD3"/>
    <mergeCell ref="AE2:AE3"/>
    <mergeCell ref="AF2:AF3"/>
    <mergeCell ref="AG2:AG3"/>
    <mergeCell ref="W2:W3"/>
    <mergeCell ref="X2:X3"/>
    <mergeCell ref="Y2:Y3"/>
    <mergeCell ref="Z2:Z3"/>
    <mergeCell ref="AA2:AA3"/>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7D5C-625B-4AC2-BF25-D14F1A99E095}">
  <sheetPr>
    <tabColor theme="5" tint="-0.499984740745262"/>
  </sheetPr>
  <dimension ref="A1:F14"/>
  <sheetViews>
    <sheetView workbookViewId="0">
      <selection activeCell="E17" sqref="E17"/>
    </sheetView>
  </sheetViews>
  <sheetFormatPr baseColWidth="10" defaultColWidth="11.44140625" defaultRowHeight="13.8" x14ac:dyDescent="0.25"/>
  <cols>
    <col min="1" max="1" width="30.5546875" style="94" customWidth="1"/>
    <col min="2" max="16384" width="11.44140625" style="94"/>
  </cols>
  <sheetData>
    <row r="1" spans="1:6" x14ac:dyDescent="0.25">
      <c r="A1" s="94" t="s">
        <v>24</v>
      </c>
    </row>
    <row r="3" spans="1:6" x14ac:dyDescent="0.25">
      <c r="B3" s="116">
        <v>2022</v>
      </c>
      <c r="C3" s="116">
        <v>2023</v>
      </c>
      <c r="D3" s="116">
        <v>2024</v>
      </c>
      <c r="E3" s="116">
        <v>2025</v>
      </c>
      <c r="F3" s="116">
        <v>2026</v>
      </c>
    </row>
    <row r="4" spans="1:6" x14ac:dyDescent="0.25">
      <c r="A4" s="97" t="str">
        <f>TOC!A14</f>
        <v>Général</v>
      </c>
      <c r="B4" s="116"/>
      <c r="C4" s="116"/>
      <c r="D4" s="116"/>
      <c r="E4" s="116"/>
      <c r="F4" s="116"/>
    </row>
    <row r="5" spans="1:6" x14ac:dyDescent="0.25">
      <c r="A5" s="97" t="str">
        <f>TOC!A15</f>
        <v>Raccordement (eau potable)</v>
      </c>
      <c r="B5" s="116"/>
      <c r="C5" s="116"/>
      <c r="D5" s="116"/>
      <c r="E5" s="116"/>
      <c r="F5" s="116"/>
    </row>
    <row r="6" spans="1:6" ht="29.25" customHeight="1" x14ac:dyDescent="0.25">
      <c r="A6" s="97" t="str">
        <f>TOC!A16</f>
        <v>Compteurs</v>
      </c>
      <c r="B6" s="116"/>
      <c r="C6" s="116"/>
      <c r="D6" s="116"/>
      <c r="E6" s="116"/>
      <c r="F6" s="116"/>
    </row>
    <row r="7" spans="1:6" ht="29.25" customHeight="1" x14ac:dyDescent="0.25">
      <c r="A7" s="97" t="str">
        <f>TOC!A17</f>
        <v>Cols de cygne</v>
      </c>
      <c r="B7" s="116"/>
      <c r="C7" s="116"/>
      <c r="D7" s="116"/>
      <c r="E7" s="116"/>
      <c r="F7" s="116"/>
    </row>
    <row r="8" spans="1:6" ht="29.25" customHeight="1" x14ac:dyDescent="0.25">
      <c r="A8" s="97" t="str">
        <f>TOC!A18</f>
        <v>Analyse de l'eau</v>
      </c>
      <c r="B8" s="116"/>
      <c r="C8" s="116"/>
      <c r="D8" s="116"/>
      <c r="E8" s="116"/>
      <c r="F8" s="116"/>
    </row>
    <row r="9" spans="1:6" ht="29.25" customHeight="1" x14ac:dyDescent="0.25">
      <c r="A9" s="97" t="str">
        <f>TOC!A19</f>
        <v>Prestations assainissement</v>
      </c>
      <c r="B9" s="116"/>
      <c r="C9" s="116"/>
      <c r="D9" s="116"/>
      <c r="E9" s="116"/>
      <c r="F9" s="116"/>
    </row>
    <row r="10" spans="1:6" ht="29.25" customHeight="1" x14ac:dyDescent="0.25">
      <c r="A10" s="97" t="str">
        <f>TOC!A20</f>
        <v>Bassins d'orage privatifs</v>
      </c>
      <c r="B10" s="116"/>
      <c r="C10" s="116"/>
      <c r="D10" s="116"/>
      <c r="E10" s="116"/>
      <c r="F10" s="116"/>
    </row>
    <row r="11" spans="1:6" ht="29.25" customHeight="1" x14ac:dyDescent="0.25">
      <c r="A11" s="97" t="str">
        <f>TOC!A21</f>
        <v>Réseaux</v>
      </c>
      <c r="B11" s="116"/>
      <c r="C11" s="116"/>
      <c r="D11" s="116"/>
      <c r="E11" s="116"/>
      <c r="F11" s="116"/>
    </row>
    <row r="12" spans="1:6" ht="29.25" customHeight="1" x14ac:dyDescent="0.25">
      <c r="A12" s="97" t="str">
        <f>TOC!A22</f>
        <v>Divers</v>
      </c>
      <c r="B12" s="116"/>
      <c r="C12" s="116"/>
      <c r="D12" s="116"/>
      <c r="E12" s="116"/>
      <c r="F12" s="116"/>
    </row>
    <row r="13" spans="1:6" ht="29.25" customHeight="1" x14ac:dyDescent="0.25">
      <c r="A13" s="97" t="str">
        <f>TOC!A23</f>
        <v>Fraudes</v>
      </c>
      <c r="B13" s="116"/>
      <c r="C13" s="116"/>
      <c r="D13" s="116"/>
      <c r="E13" s="116"/>
      <c r="F13" s="116"/>
    </row>
    <row r="14" spans="1:6" x14ac:dyDescent="0.25">
      <c r="A14" s="117" t="s">
        <v>25</v>
      </c>
      <c r="B14" s="97">
        <f t="shared" ref="B14:F14" si="0">SUM(B4:B13)</f>
        <v>0</v>
      </c>
      <c r="C14" s="97">
        <f t="shared" si="0"/>
        <v>0</v>
      </c>
      <c r="D14" s="97">
        <f t="shared" si="0"/>
        <v>0</v>
      </c>
      <c r="E14" s="97">
        <f t="shared" si="0"/>
        <v>0</v>
      </c>
      <c r="F14" s="97">
        <f t="shared" si="0"/>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173C-8C59-448C-A664-064B9BE94EEE}">
  <sheetPr>
    <tabColor rgb="FFFFC000"/>
  </sheetPr>
  <dimension ref="A1:W17"/>
  <sheetViews>
    <sheetView zoomScale="80" zoomScaleNormal="80" workbookViewId="0">
      <pane xSplit="2" ySplit="2" topLeftCell="C3" activePane="bottomRight" state="frozen"/>
      <selection activeCell="E17" sqref="E17"/>
      <selection pane="topRight" activeCell="E17" sqref="E17"/>
      <selection pane="bottomLeft" activeCell="E17" sqref="E17"/>
      <selection pane="bottomRight" activeCell="O8" sqref="O8"/>
    </sheetView>
  </sheetViews>
  <sheetFormatPr baseColWidth="10" defaultColWidth="11.44140625" defaultRowHeight="13.8" x14ac:dyDescent="0.25"/>
  <cols>
    <col min="1" max="1" width="11.44140625" style="94"/>
    <col min="2" max="2" width="69.77734375" style="94" customWidth="1"/>
    <col min="3" max="5" width="11.44140625" style="94" customWidth="1"/>
    <col min="6" max="6" width="11.44140625" style="94" hidden="1" customWidth="1"/>
    <col min="7" max="7" width="11.44140625" style="94" customWidth="1"/>
    <col min="8" max="9" width="13.21875" style="94" customWidth="1"/>
    <col min="10" max="12" width="11.44140625" style="94" customWidth="1"/>
    <col min="13" max="13" width="4" style="94" customWidth="1"/>
    <col min="14" max="14" width="17.44140625" style="94" bestFit="1" customWidth="1"/>
    <col min="15" max="15" width="12.77734375" style="94" bestFit="1" customWidth="1"/>
    <col min="16" max="16" width="16.21875" style="94" customWidth="1"/>
    <col min="17" max="18" width="11.44140625" style="94" customWidth="1"/>
    <col min="19" max="19" width="13" style="118" customWidth="1"/>
    <col min="20" max="20" width="86.77734375" style="94" customWidth="1"/>
    <col min="21" max="21" width="11.44140625" style="94"/>
    <col min="22" max="22" width="21.44140625" style="94" bestFit="1" customWidth="1"/>
    <col min="23" max="16384" width="11.44140625" style="94"/>
  </cols>
  <sheetData>
    <row r="1" spans="1:23" ht="30" customHeight="1" x14ac:dyDescent="0.25">
      <c r="A1" s="275" t="s">
        <v>2</v>
      </c>
      <c r="B1" s="275" t="s">
        <v>7</v>
      </c>
      <c r="C1" s="275" t="s">
        <v>9</v>
      </c>
      <c r="D1" s="275" t="s">
        <v>27</v>
      </c>
      <c r="E1" s="275" t="s">
        <v>8</v>
      </c>
      <c r="F1" s="272" t="s">
        <v>1</v>
      </c>
      <c r="G1" s="273"/>
      <c r="H1" s="273"/>
      <c r="I1" s="273"/>
      <c r="J1" s="273"/>
      <c r="K1" s="273"/>
      <c r="L1" s="274"/>
      <c r="N1" s="264" t="s">
        <v>79</v>
      </c>
      <c r="O1" s="266" t="s">
        <v>5</v>
      </c>
      <c r="P1" s="268" t="s">
        <v>12</v>
      </c>
      <c r="Q1" s="266" t="s">
        <v>28</v>
      </c>
      <c r="R1" s="269" t="s">
        <v>4</v>
      </c>
      <c r="S1" s="271" t="s">
        <v>29</v>
      </c>
      <c r="T1" s="262" t="s">
        <v>11</v>
      </c>
      <c r="U1" s="262" t="s">
        <v>20</v>
      </c>
    </row>
    <row r="2" spans="1:23" ht="55.2" x14ac:dyDescent="0.25">
      <c r="A2" s="275"/>
      <c r="B2" s="275"/>
      <c r="C2" s="275"/>
      <c r="D2" s="275"/>
      <c r="E2" s="275"/>
      <c r="F2" s="95">
        <v>2021</v>
      </c>
      <c r="G2" s="95">
        <v>2022</v>
      </c>
      <c r="H2" s="230" t="s">
        <v>708</v>
      </c>
      <c r="I2" s="228" t="s">
        <v>704</v>
      </c>
      <c r="J2" s="95">
        <v>2024</v>
      </c>
      <c r="K2" s="95">
        <v>2025</v>
      </c>
      <c r="L2" s="95">
        <v>2026</v>
      </c>
      <c r="N2" s="265"/>
      <c r="O2" s="267"/>
      <c r="P2" s="268"/>
      <c r="Q2" s="267"/>
      <c r="R2" s="270"/>
      <c r="S2" s="267"/>
      <c r="T2" s="263"/>
      <c r="U2" s="263"/>
    </row>
    <row r="3" spans="1:23" ht="40.5" customHeight="1" x14ac:dyDescent="0.25">
      <c r="A3" s="96" t="s">
        <v>39</v>
      </c>
      <c r="B3" s="104" t="s">
        <v>47</v>
      </c>
      <c r="C3" s="96" t="s">
        <v>88</v>
      </c>
      <c r="D3" s="96"/>
      <c r="E3" s="206" t="s">
        <v>694</v>
      </c>
      <c r="F3" s="142">
        <v>36.130000000000003</v>
      </c>
      <c r="G3" s="218">
        <v>60</v>
      </c>
      <c r="H3" s="229">
        <v>62.1</v>
      </c>
      <c r="I3" s="219">
        <f>G3+(G3*PARAM!D5)</f>
        <v>68.7</v>
      </c>
      <c r="J3" s="218">
        <f>I3+(I3*PARAM!E5)</f>
        <v>71.5167</v>
      </c>
      <c r="K3" s="218">
        <f>J3+(J3*PARAM!F5)</f>
        <v>72.947034000000002</v>
      </c>
      <c r="L3" s="218">
        <f>K3+(K3*PARAM!G5)</f>
        <v>74.40597468</v>
      </c>
      <c r="N3" s="108" t="s">
        <v>260</v>
      </c>
      <c r="O3" s="143" t="s">
        <v>469</v>
      </c>
      <c r="P3" s="107" t="s">
        <v>261</v>
      </c>
      <c r="Q3" s="79"/>
      <c r="R3" s="96"/>
      <c r="S3" s="153" t="s">
        <v>620</v>
      </c>
      <c r="T3" s="78"/>
      <c r="U3" s="97"/>
    </row>
    <row r="4" spans="1:23" ht="41.4" x14ac:dyDescent="0.25">
      <c r="A4" s="96" t="s">
        <v>58</v>
      </c>
      <c r="B4" s="104" t="s">
        <v>48</v>
      </c>
      <c r="C4" s="96" t="s">
        <v>88</v>
      </c>
      <c r="D4" s="96"/>
      <c r="E4" s="207" t="s">
        <v>694</v>
      </c>
      <c r="F4" s="144" t="s">
        <v>19</v>
      </c>
      <c r="G4" s="218">
        <v>60</v>
      </c>
      <c r="H4" s="229">
        <v>62.1</v>
      </c>
      <c r="I4" s="219">
        <f>G4+(G4*PARAM!D5)</f>
        <v>68.7</v>
      </c>
      <c r="J4" s="218">
        <f>I4+(I4*PARAM!E5)</f>
        <v>71.5167</v>
      </c>
      <c r="K4" s="218">
        <f>J4+(J4*PARAM!F5)</f>
        <v>72.947034000000002</v>
      </c>
      <c r="L4" s="218">
        <f>K4+(K4*PARAM!G5)</f>
        <v>74.40597468</v>
      </c>
      <c r="N4" s="107" t="s">
        <v>73</v>
      </c>
      <c r="O4" s="143" t="s">
        <v>469</v>
      </c>
      <c r="P4" s="107" t="s">
        <v>261</v>
      </c>
      <c r="Q4" s="79"/>
      <c r="R4" s="52"/>
      <c r="S4" s="153" t="s">
        <v>619</v>
      </c>
      <c r="T4" s="78"/>
      <c r="U4" s="97"/>
    </row>
    <row r="5" spans="1:23" ht="41.4" x14ac:dyDescent="0.25">
      <c r="A5" s="96" t="s">
        <v>59</v>
      </c>
      <c r="B5" s="104" t="s">
        <v>49</v>
      </c>
      <c r="C5" s="96" t="s">
        <v>88</v>
      </c>
      <c r="D5" s="96"/>
      <c r="E5" s="119" t="s">
        <v>80</v>
      </c>
      <c r="F5" s="142">
        <v>72.260000000000005</v>
      </c>
      <c r="G5" s="218">
        <v>60</v>
      </c>
      <c r="H5" s="229">
        <v>62.1</v>
      </c>
      <c r="I5" s="219">
        <f>G5+(G5*PARAM!D5)</f>
        <v>68.7</v>
      </c>
      <c r="J5" s="218">
        <f>I5+(I5*PARAM!E5)</f>
        <v>71.5167</v>
      </c>
      <c r="K5" s="218">
        <f>J5+(J5*PARAM!F5)</f>
        <v>72.947034000000002</v>
      </c>
      <c r="L5" s="218">
        <f>K5+(K5*PARAM!G5)</f>
        <v>74.40597468</v>
      </c>
      <c r="N5" s="108" t="s">
        <v>260</v>
      </c>
      <c r="O5" s="143" t="s">
        <v>469</v>
      </c>
      <c r="P5" s="107" t="s">
        <v>261</v>
      </c>
      <c r="Q5" s="79"/>
      <c r="R5" s="96"/>
      <c r="S5" s="172" t="s">
        <v>648</v>
      </c>
      <c r="T5" s="78"/>
      <c r="U5" s="97"/>
    </row>
    <row r="6" spans="1:23" ht="39" customHeight="1" x14ac:dyDescent="0.25">
      <c r="A6" s="96" t="s">
        <v>60</v>
      </c>
      <c r="B6" s="145" t="s">
        <v>50</v>
      </c>
      <c r="C6" s="96"/>
      <c r="D6" s="96"/>
      <c r="E6" s="96"/>
      <c r="F6" s="129"/>
      <c r="G6" s="219"/>
      <c r="H6" s="219"/>
      <c r="I6" s="219"/>
      <c r="J6" s="219"/>
      <c r="K6" s="219"/>
      <c r="L6" s="219"/>
      <c r="N6" s="107" t="s">
        <v>73</v>
      </c>
      <c r="O6" s="96"/>
      <c r="P6" s="107"/>
      <c r="Q6" s="96"/>
      <c r="R6" s="96"/>
      <c r="S6" s="172" t="s">
        <v>648</v>
      </c>
      <c r="T6" s="78"/>
      <c r="U6" s="97"/>
    </row>
    <row r="7" spans="1:23" ht="69" x14ac:dyDescent="0.25">
      <c r="A7" s="141" t="s">
        <v>61</v>
      </c>
      <c r="B7" s="104" t="s">
        <v>51</v>
      </c>
      <c r="C7" s="107"/>
      <c r="D7" s="107" t="s">
        <v>262</v>
      </c>
      <c r="E7" s="98" t="s">
        <v>82</v>
      </c>
      <c r="F7" s="129">
        <v>5</v>
      </c>
      <c r="G7" s="220">
        <v>5</v>
      </c>
      <c r="H7" s="220">
        <v>5.18</v>
      </c>
      <c r="I7" s="221">
        <v>5.52</v>
      </c>
      <c r="J7" s="221">
        <v>5.61</v>
      </c>
      <c r="K7" s="221">
        <f>(J7*PARAM!F5)+J7</f>
        <v>5.7222</v>
      </c>
      <c r="L7" s="221">
        <f>(K7*PARAM!G5)+K7</f>
        <v>5.8366439999999997</v>
      </c>
      <c r="N7" s="72" t="s">
        <v>100</v>
      </c>
      <c r="O7" s="96"/>
      <c r="P7" s="107" t="s">
        <v>261</v>
      </c>
      <c r="Q7" s="193" t="s">
        <v>686</v>
      </c>
      <c r="R7" s="96"/>
      <c r="S7" s="153" t="s">
        <v>588</v>
      </c>
      <c r="T7" s="3" t="s">
        <v>525</v>
      </c>
      <c r="U7" s="97"/>
      <c r="V7" s="131"/>
    </row>
    <row r="8" spans="1:23" ht="69" x14ac:dyDescent="0.25">
      <c r="A8" s="141" t="s">
        <v>62</v>
      </c>
      <c r="B8" s="104" t="s">
        <v>52</v>
      </c>
      <c r="C8" s="107"/>
      <c r="D8" s="107" t="s">
        <v>262</v>
      </c>
      <c r="E8" s="113" t="s">
        <v>83</v>
      </c>
      <c r="F8" s="129">
        <v>10</v>
      </c>
      <c r="G8" s="220">
        <v>10</v>
      </c>
      <c r="H8" s="220">
        <v>10.35</v>
      </c>
      <c r="I8" s="221">
        <v>11.03</v>
      </c>
      <c r="J8" s="221">
        <v>11.23</v>
      </c>
      <c r="K8" s="221">
        <f>(J8*PARAM!F5)+J8</f>
        <v>11.454600000000001</v>
      </c>
      <c r="L8" s="221">
        <f>(K8*PARAM!G5)+K8</f>
        <v>11.683692000000001</v>
      </c>
      <c r="N8" s="72" t="s">
        <v>100</v>
      </c>
      <c r="O8" s="96"/>
      <c r="P8" s="107" t="s">
        <v>261</v>
      </c>
      <c r="Q8" s="193" t="s">
        <v>686</v>
      </c>
      <c r="R8" s="96"/>
      <c r="S8" s="153" t="s">
        <v>588</v>
      </c>
      <c r="T8" s="3" t="s">
        <v>502</v>
      </c>
      <c r="U8" s="97"/>
      <c r="V8" s="131"/>
    </row>
    <row r="9" spans="1:23" ht="65.25" customHeight="1" x14ac:dyDescent="0.25">
      <c r="A9" s="141" t="s">
        <v>63</v>
      </c>
      <c r="B9" s="104" t="s">
        <v>53</v>
      </c>
      <c r="C9" s="107"/>
      <c r="D9" s="107" t="s">
        <v>262</v>
      </c>
      <c r="E9" s="98" t="s">
        <v>81</v>
      </c>
      <c r="F9" s="198" t="s">
        <v>19</v>
      </c>
      <c r="G9" s="222" t="s">
        <v>96</v>
      </c>
      <c r="H9" s="222" t="s">
        <v>96</v>
      </c>
      <c r="I9" s="222" t="s">
        <v>96</v>
      </c>
      <c r="J9" s="222" t="s">
        <v>96</v>
      </c>
      <c r="K9" s="222" t="s">
        <v>96</v>
      </c>
      <c r="L9" s="222" t="s">
        <v>96</v>
      </c>
      <c r="N9" s="107" t="s">
        <v>73</v>
      </c>
      <c r="O9" s="96"/>
      <c r="P9" s="96"/>
      <c r="Q9" s="193" t="s">
        <v>686</v>
      </c>
      <c r="R9" s="96"/>
      <c r="S9" s="153" t="s">
        <v>618</v>
      </c>
      <c r="T9" s="3"/>
      <c r="U9" s="97"/>
      <c r="V9" s="111"/>
      <c r="W9" s="111"/>
    </row>
    <row r="10" spans="1:23" x14ac:dyDescent="0.25">
      <c r="A10" s="141" t="s">
        <v>64</v>
      </c>
      <c r="B10" s="104" t="s">
        <v>54</v>
      </c>
      <c r="C10" s="107"/>
      <c r="D10" s="107" t="s">
        <v>262</v>
      </c>
      <c r="E10" s="98" t="s">
        <v>84</v>
      </c>
      <c r="F10" s="198" t="s">
        <v>19</v>
      </c>
      <c r="G10" s="220">
        <f>75</f>
        <v>75</v>
      </c>
      <c r="H10" s="220">
        <v>77.63</v>
      </c>
      <c r="I10" s="221">
        <f>G10+(G10*PARAM!D5)</f>
        <v>85.875</v>
      </c>
      <c r="J10" s="221">
        <f>I10+(I10*PARAM!E5)</f>
        <v>89.395875000000004</v>
      </c>
      <c r="K10" s="221">
        <f>J10+(J10*PARAM!F5)</f>
        <v>91.18379250000001</v>
      </c>
      <c r="L10" s="221">
        <f>K10+(K10*PARAM!G5)</f>
        <v>93.007468350000011</v>
      </c>
      <c r="N10" s="107" t="s">
        <v>73</v>
      </c>
      <c r="O10" s="96"/>
      <c r="P10" s="107" t="s">
        <v>261</v>
      </c>
      <c r="Q10" s="96"/>
      <c r="R10" s="96"/>
      <c r="S10" s="153" t="s">
        <v>589</v>
      </c>
      <c r="T10" s="3"/>
      <c r="U10" s="97"/>
    </row>
    <row r="11" spans="1:23" ht="27.6" x14ac:dyDescent="0.25">
      <c r="A11" s="141" t="s">
        <v>65</v>
      </c>
      <c r="B11" s="104" t="s">
        <v>77</v>
      </c>
      <c r="C11" s="107"/>
      <c r="D11" s="107" t="s">
        <v>262</v>
      </c>
      <c r="E11" s="107" t="s">
        <v>85</v>
      </c>
      <c r="F11" s="198" t="s">
        <v>19</v>
      </c>
      <c r="G11" s="223" t="s">
        <v>72</v>
      </c>
      <c r="H11" s="224" t="s">
        <v>72</v>
      </c>
      <c r="I11" s="224" t="s">
        <v>72</v>
      </c>
      <c r="J11" s="223" t="s">
        <v>72</v>
      </c>
      <c r="K11" s="223" t="s">
        <v>72</v>
      </c>
      <c r="L11" s="223" t="s">
        <v>72</v>
      </c>
      <c r="N11" s="107" t="s">
        <v>73</v>
      </c>
      <c r="O11" s="96"/>
      <c r="P11" s="96"/>
      <c r="Q11" s="96" t="s">
        <v>297</v>
      </c>
      <c r="R11" s="96"/>
      <c r="S11" s="153" t="s">
        <v>617</v>
      </c>
      <c r="T11" s="130" t="s">
        <v>504</v>
      </c>
      <c r="U11" s="97"/>
    </row>
    <row r="12" spans="1:23" ht="27.6" x14ac:dyDescent="0.25">
      <c r="A12" s="141" t="s">
        <v>66</v>
      </c>
      <c r="B12" s="104" t="s">
        <v>78</v>
      </c>
      <c r="C12" s="107"/>
      <c r="D12" s="107" t="s">
        <v>262</v>
      </c>
      <c r="E12" s="107" t="s">
        <v>85</v>
      </c>
      <c r="F12" s="198" t="s">
        <v>19</v>
      </c>
      <c r="G12" s="223" t="s">
        <v>72</v>
      </c>
      <c r="H12" s="224" t="s">
        <v>72</v>
      </c>
      <c r="I12" s="224" t="s">
        <v>72</v>
      </c>
      <c r="J12" s="223" t="s">
        <v>72</v>
      </c>
      <c r="K12" s="223" t="s">
        <v>72</v>
      </c>
      <c r="L12" s="223" t="s">
        <v>72</v>
      </c>
      <c r="N12" s="107" t="s">
        <v>73</v>
      </c>
      <c r="O12" s="96"/>
      <c r="P12" s="96"/>
      <c r="Q12" s="96" t="s">
        <v>297</v>
      </c>
      <c r="R12" s="96"/>
      <c r="S12" s="153" t="s">
        <v>616</v>
      </c>
      <c r="T12" s="130" t="s">
        <v>503</v>
      </c>
      <c r="U12" s="97"/>
    </row>
    <row r="13" spans="1:23" ht="55.2" x14ac:dyDescent="0.25">
      <c r="A13" s="141" t="s">
        <v>67</v>
      </c>
      <c r="B13" s="104" t="s">
        <v>505</v>
      </c>
      <c r="C13" s="107" t="s">
        <v>88</v>
      </c>
      <c r="D13" s="107"/>
      <c r="E13" s="98" t="s">
        <v>86</v>
      </c>
      <c r="F13" s="199" t="s">
        <v>76</v>
      </c>
      <c r="G13" s="225" t="s">
        <v>74</v>
      </c>
      <c r="H13" s="225" t="s">
        <v>74</v>
      </c>
      <c r="I13" s="225" t="s">
        <v>74</v>
      </c>
      <c r="J13" s="225" t="s">
        <v>74</v>
      </c>
      <c r="K13" s="225" t="s">
        <v>74</v>
      </c>
      <c r="L13" s="225" t="s">
        <v>74</v>
      </c>
      <c r="N13" s="107" t="s">
        <v>100</v>
      </c>
      <c r="O13" s="96"/>
      <c r="P13" s="96"/>
      <c r="Q13" s="96" t="s">
        <v>265</v>
      </c>
      <c r="R13" s="96"/>
      <c r="S13" s="153" t="s">
        <v>615</v>
      </c>
      <c r="T13" s="73" t="s">
        <v>552</v>
      </c>
      <c r="U13" s="97"/>
    </row>
    <row r="14" spans="1:23" ht="82.8" x14ac:dyDescent="0.25">
      <c r="A14" s="141" t="s">
        <v>68</v>
      </c>
      <c r="B14" s="104" t="s">
        <v>506</v>
      </c>
      <c r="C14" s="107" t="s">
        <v>88</v>
      </c>
      <c r="D14" s="107"/>
      <c r="E14" s="98" t="s">
        <v>86</v>
      </c>
      <c r="F14" s="115" t="str">
        <f>F13</f>
        <v>=4 x red.abo</v>
      </c>
      <c r="G14" s="225" t="s">
        <v>75</v>
      </c>
      <c r="H14" s="225" t="s">
        <v>75</v>
      </c>
      <c r="I14" s="225" t="s">
        <v>75</v>
      </c>
      <c r="J14" s="225" t="s">
        <v>75</v>
      </c>
      <c r="K14" s="225" t="s">
        <v>75</v>
      </c>
      <c r="L14" s="225" t="s">
        <v>75</v>
      </c>
      <c r="N14" s="108" t="s">
        <v>260</v>
      </c>
      <c r="O14" s="96"/>
      <c r="P14" s="96"/>
      <c r="Q14" s="96"/>
      <c r="R14" s="96"/>
      <c r="S14" s="153" t="s">
        <v>614</v>
      </c>
      <c r="T14" s="73" t="s">
        <v>553</v>
      </c>
      <c r="U14" s="97"/>
    </row>
    <row r="15" spans="1:23" ht="27.6" x14ac:dyDescent="0.25">
      <c r="A15" s="141" t="s">
        <v>69</v>
      </c>
      <c r="B15" s="3" t="s">
        <v>55</v>
      </c>
      <c r="C15" s="107" t="s">
        <v>88</v>
      </c>
      <c r="D15" s="107"/>
      <c r="E15" s="98" t="s">
        <v>87</v>
      </c>
      <c r="F15" s="129"/>
      <c r="G15" s="219">
        <v>500</v>
      </c>
      <c r="H15" s="219">
        <v>500</v>
      </c>
      <c r="I15" s="219">
        <v>500</v>
      </c>
      <c r="J15" s="219">
        <v>500</v>
      </c>
      <c r="K15" s="219">
        <v>500</v>
      </c>
      <c r="L15" s="219">
        <v>500</v>
      </c>
      <c r="N15" s="107" t="s">
        <v>73</v>
      </c>
      <c r="O15" s="96"/>
      <c r="P15" s="96" t="s">
        <v>491</v>
      </c>
      <c r="Q15" s="96"/>
      <c r="R15" s="96"/>
      <c r="S15" s="153" t="s">
        <v>603</v>
      </c>
      <c r="T15" s="3" t="s">
        <v>554</v>
      </c>
      <c r="U15" s="97"/>
    </row>
    <row r="16" spans="1:23" ht="27.6" x14ac:dyDescent="0.25">
      <c r="A16" s="141" t="s">
        <v>70</v>
      </c>
      <c r="B16" s="3" t="s">
        <v>56</v>
      </c>
      <c r="C16" s="107" t="s">
        <v>88</v>
      </c>
      <c r="D16" s="107"/>
      <c r="E16" s="98" t="s">
        <v>87</v>
      </c>
      <c r="F16" s="129"/>
      <c r="G16" s="219">
        <v>1000</v>
      </c>
      <c r="H16" s="219">
        <v>1000</v>
      </c>
      <c r="I16" s="219">
        <v>1000</v>
      </c>
      <c r="J16" s="219">
        <v>1000</v>
      </c>
      <c r="K16" s="219">
        <v>1000</v>
      </c>
      <c r="L16" s="219">
        <v>1000</v>
      </c>
      <c r="N16" s="107" t="s">
        <v>73</v>
      </c>
      <c r="O16" s="96"/>
      <c r="P16" s="96" t="s">
        <v>491</v>
      </c>
      <c r="Q16" s="96"/>
      <c r="R16" s="96"/>
      <c r="S16" s="153" t="s">
        <v>603</v>
      </c>
      <c r="T16" s="3" t="s">
        <v>555</v>
      </c>
      <c r="U16" s="97"/>
    </row>
    <row r="17" spans="1:21" ht="27.6" x14ac:dyDescent="0.25">
      <c r="A17" s="141" t="s">
        <v>71</v>
      </c>
      <c r="B17" s="3" t="s">
        <v>57</v>
      </c>
      <c r="C17" s="107" t="s">
        <v>88</v>
      </c>
      <c r="D17" s="107"/>
      <c r="E17" s="98" t="s">
        <v>87</v>
      </c>
      <c r="F17" s="129"/>
      <c r="G17" s="219">
        <v>2000</v>
      </c>
      <c r="H17" s="219">
        <v>2000</v>
      </c>
      <c r="I17" s="219">
        <v>2000</v>
      </c>
      <c r="J17" s="219">
        <v>2000</v>
      </c>
      <c r="K17" s="219">
        <v>2000</v>
      </c>
      <c r="L17" s="219">
        <v>2000</v>
      </c>
      <c r="N17" s="107" t="s">
        <v>73</v>
      </c>
      <c r="O17" s="96"/>
      <c r="P17" s="96" t="s">
        <v>491</v>
      </c>
      <c r="Q17" s="96"/>
      <c r="R17" s="96"/>
      <c r="S17" s="153" t="s">
        <v>603</v>
      </c>
      <c r="T17" s="3" t="s">
        <v>556</v>
      </c>
      <c r="U17" s="97"/>
    </row>
  </sheetData>
  <sheetProtection algorithmName="SHA-512" hashValue="phS31DMi+WNhCVAZpD2YK2x5B0oJLTc/SQYfS5pKwx3Xjc79TPM7oMQ7kwnsNLdVuzyb58ziFXxnHvsPIlgnKg==" saltValue="0KWTrQlnZ5vqdl1YzEvnCQ==" spinCount="100000" sheet="1" objects="1" scenarios="1"/>
  <mergeCells count="14">
    <mergeCell ref="F1:L1"/>
    <mergeCell ref="A1:A2"/>
    <mergeCell ref="B1:B2"/>
    <mergeCell ref="C1:C2"/>
    <mergeCell ref="D1:D2"/>
    <mergeCell ref="E1:E2"/>
    <mergeCell ref="T1:T2"/>
    <mergeCell ref="U1:U2"/>
    <mergeCell ref="N1:N2"/>
    <mergeCell ref="O1:O2"/>
    <mergeCell ref="P1:P2"/>
    <mergeCell ref="Q1:Q2"/>
    <mergeCell ref="R1:R2"/>
    <mergeCell ref="S1:S2"/>
  </mergeCells>
  <phoneticPr fontId="32" type="noConversion"/>
  <conditionalFormatting sqref="F13:L14">
    <cfRule type="expression" dxfId="14" priority="1">
      <formula>ISTEXT($R13)</formula>
    </cfRule>
    <cfRule type="expression" dxfId="13" priority="2">
      <formula>ISTEXT($O13)</formula>
    </cfRule>
    <cfRule type="expression" dxfId="12" priority="3">
      <formula>ISBLANK($O13)</formula>
    </cfRule>
    <cfRule type="expression" dxfId="11" priority="4">
      <formula>$R13&lt;$O13</formula>
    </cfRule>
    <cfRule type="expression" dxfId="10" priority="5">
      <formula>$R13&gt;$O13</formula>
    </cfRule>
  </conditionalFormatting>
  <hyperlinks>
    <hyperlink ref="O3" location="'Remarques générales'!A1" display="voir Remarques Générales" xr:uid="{A8A16B90-EE1B-409F-808D-AAD8B5BE29C1}"/>
    <hyperlink ref="O4" location="'Remarques générales'!A1" display="voir Remarques Générales" xr:uid="{7A24AA15-2046-44B2-AF0B-D1FE96EEF800}"/>
    <hyperlink ref="O5" location="'Remarques générales'!A1" display="voir Remarques Générales" xr:uid="{47760309-7228-4AD9-93E9-4BDE76BBA677}"/>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47A-CDB0-4EA9-B188-40C58191EFB1}">
  <sheetPr>
    <tabColor theme="3"/>
  </sheetPr>
  <dimension ref="A1:AJ18"/>
  <sheetViews>
    <sheetView workbookViewId="0">
      <selection activeCell="D4" sqref="D4"/>
    </sheetView>
  </sheetViews>
  <sheetFormatPr baseColWidth="10" defaultColWidth="11.44140625" defaultRowHeight="14.4" x14ac:dyDescent="0.3"/>
  <cols>
    <col min="2" max="2" width="78.5546875" customWidth="1"/>
  </cols>
  <sheetData>
    <row r="1" spans="1:36" x14ac:dyDescent="0.3">
      <c r="L1" s="279">
        <v>2022</v>
      </c>
      <c r="M1" s="279"/>
      <c r="N1" s="279"/>
      <c r="O1" s="279"/>
      <c r="P1" s="279"/>
      <c r="Q1" s="279">
        <v>2023</v>
      </c>
      <c r="R1" s="279"/>
      <c r="S1" s="279"/>
      <c r="T1" s="279"/>
      <c r="U1" s="279"/>
      <c r="V1" s="279">
        <v>2024</v>
      </c>
      <c r="W1" s="279"/>
      <c r="X1" s="279"/>
      <c r="Y1" s="279"/>
      <c r="Z1" s="279"/>
      <c r="AA1" s="279">
        <v>2025</v>
      </c>
      <c r="AB1" s="279"/>
      <c r="AC1" s="279"/>
      <c r="AD1" s="279"/>
      <c r="AE1" s="279"/>
      <c r="AF1" s="279">
        <v>2026</v>
      </c>
      <c r="AG1" s="279"/>
      <c r="AH1" s="279"/>
      <c r="AI1" s="279"/>
      <c r="AJ1" s="279"/>
    </row>
    <row r="2" spans="1:36" ht="30" customHeight="1" x14ac:dyDescent="0.3">
      <c r="A2" s="280" t="s">
        <v>2</v>
      </c>
      <c r="B2" s="280" t="s">
        <v>7</v>
      </c>
      <c r="C2" s="280" t="s">
        <v>9</v>
      </c>
      <c r="D2" s="280" t="s">
        <v>27</v>
      </c>
      <c r="E2" s="280" t="s">
        <v>8</v>
      </c>
      <c r="F2" s="281" t="s">
        <v>1</v>
      </c>
      <c r="G2" s="282"/>
      <c r="H2" s="282"/>
      <c r="I2" s="282"/>
      <c r="J2" s="283"/>
      <c r="L2" s="278" t="s">
        <v>15</v>
      </c>
      <c r="M2" s="277" t="s">
        <v>13</v>
      </c>
      <c r="N2" s="277" t="s">
        <v>14</v>
      </c>
      <c r="O2" s="276" t="s">
        <v>16</v>
      </c>
      <c r="P2" s="276" t="s">
        <v>17</v>
      </c>
      <c r="Q2" s="278" t="s">
        <v>15</v>
      </c>
      <c r="R2" s="277" t="s">
        <v>13</v>
      </c>
      <c r="S2" s="277" t="s">
        <v>14</v>
      </c>
      <c r="T2" s="276" t="s">
        <v>16</v>
      </c>
      <c r="U2" s="276" t="s">
        <v>17</v>
      </c>
      <c r="V2" s="278" t="s">
        <v>15</v>
      </c>
      <c r="W2" s="277" t="s">
        <v>13</v>
      </c>
      <c r="X2" s="277" t="s">
        <v>14</v>
      </c>
      <c r="Y2" s="276" t="s">
        <v>16</v>
      </c>
      <c r="Z2" s="276" t="s">
        <v>17</v>
      </c>
      <c r="AA2" s="278" t="s">
        <v>15</v>
      </c>
      <c r="AB2" s="277" t="s">
        <v>13</v>
      </c>
      <c r="AC2" s="277" t="s">
        <v>14</v>
      </c>
      <c r="AD2" s="276" t="s">
        <v>16</v>
      </c>
      <c r="AE2" s="276" t="s">
        <v>17</v>
      </c>
      <c r="AF2" s="278" t="s">
        <v>15</v>
      </c>
      <c r="AG2" s="277" t="s">
        <v>13</v>
      </c>
      <c r="AH2" s="277" t="s">
        <v>14</v>
      </c>
      <c r="AI2" s="276" t="s">
        <v>16</v>
      </c>
      <c r="AJ2" s="276" t="s">
        <v>17</v>
      </c>
    </row>
    <row r="3" spans="1:36" x14ac:dyDescent="0.3">
      <c r="A3" s="280"/>
      <c r="B3" s="280"/>
      <c r="C3" s="280"/>
      <c r="D3" s="280"/>
      <c r="E3" s="280"/>
      <c r="F3" s="9">
        <v>2022</v>
      </c>
      <c r="G3" s="9">
        <v>2023</v>
      </c>
      <c r="H3" s="9">
        <v>2024</v>
      </c>
      <c r="I3" s="9">
        <v>2025</v>
      </c>
      <c r="J3" s="9">
        <v>2026</v>
      </c>
      <c r="L3" s="278"/>
      <c r="M3" s="277"/>
      <c r="N3" s="277"/>
      <c r="O3" s="276"/>
      <c r="P3" s="276"/>
      <c r="Q3" s="278"/>
      <c r="R3" s="277"/>
      <c r="S3" s="277"/>
      <c r="T3" s="276"/>
      <c r="U3" s="276"/>
      <c r="V3" s="278"/>
      <c r="W3" s="277"/>
      <c r="X3" s="277"/>
      <c r="Y3" s="276"/>
      <c r="Z3" s="276"/>
      <c r="AA3" s="278"/>
      <c r="AB3" s="277"/>
      <c r="AC3" s="277"/>
      <c r="AD3" s="276"/>
      <c r="AE3" s="276"/>
      <c r="AF3" s="278"/>
      <c r="AG3" s="277"/>
      <c r="AH3" s="277"/>
      <c r="AI3" s="276"/>
      <c r="AJ3" s="276"/>
    </row>
    <row r="4" spans="1:36" x14ac:dyDescent="0.3">
      <c r="B4" s="16"/>
    </row>
    <row r="5" spans="1:36" x14ac:dyDescent="0.3">
      <c r="B5" s="16"/>
    </row>
    <row r="6" spans="1:36" x14ac:dyDescent="0.3">
      <c r="B6" s="16"/>
    </row>
    <row r="7" spans="1:36" x14ac:dyDescent="0.3">
      <c r="B7" s="16"/>
    </row>
    <row r="8" spans="1:36" x14ac:dyDescent="0.3">
      <c r="B8" s="16"/>
    </row>
    <row r="9" spans="1:36" x14ac:dyDescent="0.3">
      <c r="B9" s="16"/>
    </row>
    <row r="10" spans="1:36" x14ac:dyDescent="0.3">
      <c r="B10" s="16"/>
    </row>
    <row r="11" spans="1:36" x14ac:dyDescent="0.3">
      <c r="B11" s="16"/>
    </row>
    <row r="12" spans="1:36" x14ac:dyDescent="0.3">
      <c r="B12" s="16"/>
    </row>
    <row r="13" spans="1:36" x14ac:dyDescent="0.3">
      <c r="B13" s="16"/>
    </row>
    <row r="14" spans="1:36" x14ac:dyDescent="0.3">
      <c r="B14" s="16"/>
    </row>
    <row r="15" spans="1:36" x14ac:dyDescent="0.3">
      <c r="B15" s="16"/>
    </row>
    <row r="16" spans="1:36" x14ac:dyDescent="0.3">
      <c r="B16" s="16"/>
    </row>
    <row r="17" spans="2:2" x14ac:dyDescent="0.3">
      <c r="B17" s="16"/>
    </row>
    <row r="18" spans="2:2" x14ac:dyDescent="0.3">
      <c r="B18" s="16"/>
    </row>
  </sheetData>
  <mergeCells count="36">
    <mergeCell ref="AF1:AJ1"/>
    <mergeCell ref="A2:A3"/>
    <mergeCell ref="B2:B3"/>
    <mergeCell ref="C2:C3"/>
    <mergeCell ref="D2:D3"/>
    <mergeCell ref="E2:E3"/>
    <mergeCell ref="P2:P3"/>
    <mergeCell ref="L1:P1"/>
    <mergeCell ref="Q1:U1"/>
    <mergeCell ref="V1:Z1"/>
    <mergeCell ref="AA1:AE1"/>
    <mergeCell ref="F2:J2"/>
    <mergeCell ref="L2:L3"/>
    <mergeCell ref="M2:M3"/>
    <mergeCell ref="N2:N3"/>
    <mergeCell ref="O2:O3"/>
    <mergeCell ref="AB2:AB3"/>
    <mergeCell ref="Q2:Q3"/>
    <mergeCell ref="R2:R3"/>
    <mergeCell ref="S2:S3"/>
    <mergeCell ref="T2:T3"/>
    <mergeCell ref="U2:U3"/>
    <mergeCell ref="V2:V3"/>
    <mergeCell ref="W2:W3"/>
    <mergeCell ref="X2:X3"/>
    <mergeCell ref="Y2:Y3"/>
    <mergeCell ref="Z2:Z3"/>
    <mergeCell ref="AA2:AA3"/>
    <mergeCell ref="AI2:AI3"/>
    <mergeCell ref="AJ2:AJ3"/>
    <mergeCell ref="AC2:AC3"/>
    <mergeCell ref="AD2:AD3"/>
    <mergeCell ref="AE2:AE3"/>
    <mergeCell ref="AF2:AF3"/>
    <mergeCell ref="AG2:AG3"/>
    <mergeCell ref="AH2:AH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7826-98B6-451E-815C-777CE23635F6}">
  <dimension ref="A1:C9"/>
  <sheetViews>
    <sheetView workbookViewId="0">
      <selection activeCell="E17" sqref="E17"/>
    </sheetView>
  </sheetViews>
  <sheetFormatPr baseColWidth="10" defaultColWidth="8.88671875" defaultRowHeight="14.4" x14ac:dyDescent="0.3"/>
  <cols>
    <col min="1" max="1" width="11.21875" style="56" customWidth="1"/>
    <col min="2" max="2" width="42.77734375" style="57" customWidth="1"/>
    <col min="3" max="3" width="35.21875" style="56" customWidth="1"/>
  </cols>
  <sheetData>
    <row r="1" spans="1:3" s="5" customFormat="1" x14ac:dyDescent="0.3">
      <c r="A1" s="58" t="s">
        <v>2</v>
      </c>
      <c r="B1" s="59" t="s">
        <v>7</v>
      </c>
      <c r="C1" s="58" t="s">
        <v>97</v>
      </c>
    </row>
    <row r="2" spans="1:3" s="4" customFormat="1" ht="69" x14ac:dyDescent="0.3">
      <c r="A2" s="60" t="str">
        <f>'Général ex ante'!A7</f>
        <v>G5</v>
      </c>
      <c r="B2" s="60" t="str">
        <f>'Général ex ante'!B7</f>
        <v>Frais de rappel</v>
      </c>
      <c r="C2" s="61" t="s">
        <v>507</v>
      </c>
    </row>
    <row r="3" spans="1:3" s="4" customFormat="1" ht="55.2" x14ac:dyDescent="0.3">
      <c r="A3" s="60" t="str">
        <f>'Général ex ante'!A8</f>
        <v>G6</v>
      </c>
      <c r="B3" s="60" t="str">
        <f>'Général ex ante'!B8</f>
        <v>Frais de mise en demeure</v>
      </c>
      <c r="C3" s="61" t="s">
        <v>508</v>
      </c>
    </row>
    <row r="4" spans="1:3" s="4" customFormat="1" ht="124.2" x14ac:dyDescent="0.3">
      <c r="A4" s="60" t="str">
        <f>'Général ex ante'!A9</f>
        <v>G7</v>
      </c>
      <c r="B4" s="61" t="s">
        <v>53</v>
      </c>
      <c r="C4" s="61" t="s">
        <v>98</v>
      </c>
    </row>
    <row r="5" spans="1:3" s="4" customFormat="1" ht="69" x14ac:dyDescent="0.3">
      <c r="A5" s="60" t="str">
        <f>'Général ex ante'!A10</f>
        <v>G8</v>
      </c>
      <c r="B5" s="61" t="s">
        <v>54</v>
      </c>
      <c r="C5" s="61" t="s">
        <v>99</v>
      </c>
    </row>
    <row r="6" spans="1:3" s="4" customFormat="1" ht="41.4" x14ac:dyDescent="0.3">
      <c r="A6" s="60" t="str">
        <f>'Général ex ante'!A11</f>
        <v>G9</v>
      </c>
      <c r="B6" s="61" t="s">
        <v>77</v>
      </c>
      <c r="C6" s="61" t="s">
        <v>509</v>
      </c>
    </row>
    <row r="7" spans="1:3" s="4" customFormat="1" ht="41.4" x14ac:dyDescent="0.3">
      <c r="A7" s="60" t="str">
        <f>'Général ex ante'!A12</f>
        <v>G10</v>
      </c>
      <c r="B7" s="61" t="s">
        <v>78</v>
      </c>
      <c r="C7" s="61" t="s">
        <v>510</v>
      </c>
    </row>
    <row r="8" spans="1:3" s="4" customFormat="1" ht="41.4" x14ac:dyDescent="0.3">
      <c r="A8" s="60" t="str">
        <f>'Général ex ante'!A13</f>
        <v>G11</v>
      </c>
      <c r="B8" s="61" t="str">
        <f>'Général ex ante'!B13</f>
        <v>Terme fixe spécique (raccordement supplémentaire non-utilisé)</v>
      </c>
      <c r="C8" s="61" t="s">
        <v>264</v>
      </c>
    </row>
    <row r="9" spans="1:3" s="4" customFormat="1" ht="55.2" x14ac:dyDescent="0.3">
      <c r="A9" s="60" t="str">
        <f>'Général ex ante'!A14</f>
        <v>G12</v>
      </c>
      <c r="B9" s="61" t="str">
        <f>'Général ex ante'!B14</f>
        <v>Terme fixe spécifique (service incendie sans compteur)</v>
      </c>
      <c r="C9" s="61" t="s">
        <v>263</v>
      </c>
    </row>
  </sheetData>
  <sheetProtection algorithmName="SHA-512" hashValue="6XSJ8dsXe0X+Fg+FHOU5nA4AHCJj+VeRlU8opQNjwrR/0AGKR9DnLAa94JYLm6LtUbL5VCiDvlJ7VtaJ+ztZoQ==" saltValue="Z3mL99jYjetV3O6lyzsNb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646C6-545D-486F-A1A8-4E59CBD86914}">
  <sheetPr>
    <tabColor rgb="FFFFC000"/>
  </sheetPr>
  <dimension ref="A1:U36"/>
  <sheetViews>
    <sheetView zoomScale="89" zoomScaleNormal="89" workbookViewId="0">
      <pane xSplit="2" ySplit="2" topLeftCell="C10" activePane="bottomRight" state="frozen"/>
      <selection activeCell="E17" sqref="E17"/>
      <selection pane="topRight" activeCell="E17" sqref="E17"/>
      <selection pane="bottomLeft" activeCell="E17" sqref="E17"/>
      <selection pane="bottomRight" activeCell="H2" sqref="H2"/>
    </sheetView>
  </sheetViews>
  <sheetFormatPr baseColWidth="10" defaultColWidth="11.44140625" defaultRowHeight="13.8" x14ac:dyDescent="0.25"/>
  <cols>
    <col min="1" max="1" width="11" style="94" customWidth="1"/>
    <col min="2" max="2" width="38" style="94" customWidth="1"/>
    <col min="3" max="3" width="20.44140625" style="94" customWidth="1"/>
    <col min="4" max="4" width="49.5546875" style="94" customWidth="1"/>
    <col min="5" max="5" width="15.44140625" style="94" customWidth="1"/>
    <col min="6" max="6" width="13.21875" style="94" hidden="1" customWidth="1"/>
    <col min="7" max="7" width="13.44140625" style="94" bestFit="1" customWidth="1"/>
    <col min="8" max="8" width="13.44140625" style="94" customWidth="1"/>
    <col min="9" max="10" width="13.44140625" style="94" bestFit="1" customWidth="1"/>
    <col min="11" max="12" width="13.44140625" style="94" customWidth="1"/>
    <col min="13" max="13" width="2.77734375" style="94" customWidth="1"/>
    <col min="14" max="14" width="19.44140625" style="94" bestFit="1" customWidth="1"/>
    <col min="15" max="15" width="16.77734375" style="94" bestFit="1" customWidth="1"/>
    <col min="16" max="16" width="31.77734375" style="131" customWidth="1"/>
    <col min="17" max="17" width="19.77734375" style="94" customWidth="1"/>
    <col min="18" max="18" width="12.21875" style="94" bestFit="1" customWidth="1"/>
    <col min="19" max="19" width="15.77734375" style="118" customWidth="1"/>
    <col min="20" max="20" width="26.21875" style="94" customWidth="1"/>
    <col min="21" max="21" width="11" style="94" customWidth="1"/>
    <col min="22" max="16384" width="11.44140625" style="94"/>
  </cols>
  <sheetData>
    <row r="1" spans="1:21" ht="30" customHeight="1" x14ac:dyDescent="0.25">
      <c r="A1" s="275" t="s">
        <v>2</v>
      </c>
      <c r="B1" s="275" t="s">
        <v>7</v>
      </c>
      <c r="C1" s="275" t="s">
        <v>9</v>
      </c>
      <c r="D1" s="275" t="s">
        <v>27</v>
      </c>
      <c r="E1" s="275" t="s">
        <v>8</v>
      </c>
      <c r="F1" s="272" t="s">
        <v>1</v>
      </c>
      <c r="G1" s="273"/>
      <c r="H1" s="273"/>
      <c r="I1" s="273"/>
      <c r="J1" s="273"/>
      <c r="K1" s="273"/>
      <c r="L1" s="274"/>
      <c r="N1" s="284" t="s">
        <v>79</v>
      </c>
      <c r="O1" s="266" t="s">
        <v>5</v>
      </c>
      <c r="P1" s="268" t="s">
        <v>12</v>
      </c>
      <c r="Q1" s="266" t="s">
        <v>28</v>
      </c>
      <c r="R1" s="269" t="s">
        <v>4</v>
      </c>
      <c r="S1" s="271" t="s">
        <v>29</v>
      </c>
      <c r="T1" s="262" t="s">
        <v>11</v>
      </c>
      <c r="U1" s="262" t="s">
        <v>20</v>
      </c>
    </row>
    <row r="2" spans="1:21" ht="55.2" x14ac:dyDescent="0.25">
      <c r="A2" s="275"/>
      <c r="B2" s="275"/>
      <c r="C2" s="275"/>
      <c r="D2" s="275"/>
      <c r="E2" s="275"/>
      <c r="F2" s="95">
        <v>2021</v>
      </c>
      <c r="G2" s="95">
        <v>2022</v>
      </c>
      <c r="H2" s="230" t="s">
        <v>708</v>
      </c>
      <c r="I2" s="228" t="s">
        <v>704</v>
      </c>
      <c r="J2" s="95">
        <v>2024</v>
      </c>
      <c r="K2" s="95">
        <v>2025</v>
      </c>
      <c r="L2" s="95">
        <v>2026</v>
      </c>
      <c r="N2" s="264"/>
      <c r="O2" s="266"/>
      <c r="P2" s="268"/>
      <c r="Q2" s="266"/>
      <c r="R2" s="269"/>
      <c r="S2" s="266"/>
      <c r="T2" s="262"/>
      <c r="U2" s="262"/>
    </row>
    <row r="3" spans="1:21" s="111" customFormat="1" ht="55.2" x14ac:dyDescent="0.3">
      <c r="A3" s="107" t="s">
        <v>316</v>
      </c>
      <c r="B3" s="3" t="s">
        <v>289</v>
      </c>
      <c r="C3" s="101" t="s">
        <v>288</v>
      </c>
      <c r="D3" s="96"/>
      <c r="E3" s="98" t="s">
        <v>320</v>
      </c>
      <c r="F3" s="135">
        <v>1364.4</v>
      </c>
      <c r="G3" s="100">
        <v>1980</v>
      </c>
      <c r="H3" s="100">
        <v>2049.2999999999997</v>
      </c>
      <c r="I3" s="200">
        <f>G3+(G3*PARAM!D5)</f>
        <v>2267.1</v>
      </c>
      <c r="J3" s="201">
        <f>I3+(I3*PARAM!E5)</f>
        <v>2360.0510999999997</v>
      </c>
      <c r="K3" s="201">
        <f>J3+(J3*PARAM!F5)</f>
        <v>2407.2521219999999</v>
      </c>
      <c r="L3" s="201">
        <f>K3+(K3*PARAM!G5)</f>
        <v>2455.3971644399999</v>
      </c>
      <c r="N3" s="96" t="s">
        <v>260</v>
      </c>
      <c r="O3" s="71" t="s">
        <v>499</v>
      </c>
      <c r="P3" s="107" t="s">
        <v>261</v>
      </c>
      <c r="Q3" s="136">
        <v>1</v>
      </c>
      <c r="R3" s="96"/>
      <c r="S3" s="159" t="s">
        <v>590</v>
      </c>
      <c r="T3" s="96"/>
      <c r="U3" s="96"/>
    </row>
    <row r="4" spans="1:21" s="111" customFormat="1" ht="55.2" x14ac:dyDescent="0.3">
      <c r="A4" s="107" t="s">
        <v>317</v>
      </c>
      <c r="B4" s="104" t="s">
        <v>290</v>
      </c>
      <c r="C4" s="101" t="s">
        <v>288</v>
      </c>
      <c r="D4" s="96"/>
      <c r="E4" s="98" t="s">
        <v>320</v>
      </c>
      <c r="F4" s="165" t="s">
        <v>195</v>
      </c>
      <c r="G4" s="100">
        <v>2680</v>
      </c>
      <c r="H4" s="100">
        <v>2773.7999999999997</v>
      </c>
      <c r="I4" s="200">
        <f>G4+(G4*PARAM!D5)</f>
        <v>3068.6</v>
      </c>
      <c r="J4" s="201">
        <f>I4+(I4*PARAM!E5)</f>
        <v>3194.4126000000001</v>
      </c>
      <c r="K4" s="201">
        <f>J4+(J4*PARAM!F5)</f>
        <v>3258.3008520000003</v>
      </c>
      <c r="L4" s="201">
        <f>K4+(K4*PARAM!G5)</f>
        <v>3323.4668690400003</v>
      </c>
      <c r="N4" s="96" t="s">
        <v>260</v>
      </c>
      <c r="O4" s="71" t="s">
        <v>499</v>
      </c>
      <c r="P4" s="107" t="s">
        <v>261</v>
      </c>
      <c r="Q4" s="136">
        <v>1</v>
      </c>
      <c r="R4" s="96"/>
      <c r="S4" s="101" t="s">
        <v>590</v>
      </c>
      <c r="T4" s="96"/>
      <c r="U4" s="96"/>
    </row>
    <row r="5" spans="1:21" s="111" customFormat="1" ht="120.75" customHeight="1" x14ac:dyDescent="0.3">
      <c r="A5" s="107" t="s">
        <v>318</v>
      </c>
      <c r="B5" s="104" t="s">
        <v>266</v>
      </c>
      <c r="C5" s="101" t="s">
        <v>288</v>
      </c>
      <c r="D5" s="96"/>
      <c r="E5" s="98" t="s">
        <v>320</v>
      </c>
      <c r="F5" s="165" t="s">
        <v>195</v>
      </c>
      <c r="G5" s="165" t="s">
        <v>195</v>
      </c>
      <c r="H5" s="165" t="s">
        <v>195</v>
      </c>
      <c r="I5" s="165" t="s">
        <v>195</v>
      </c>
      <c r="J5" s="165" t="s">
        <v>195</v>
      </c>
      <c r="K5" s="165" t="s">
        <v>195</v>
      </c>
      <c r="L5" s="165" t="s">
        <v>195</v>
      </c>
      <c r="N5" s="96" t="s">
        <v>100</v>
      </c>
      <c r="O5" s="71"/>
      <c r="P5" s="149" t="s">
        <v>587</v>
      </c>
      <c r="Q5" s="136">
        <v>1</v>
      </c>
      <c r="R5" s="96"/>
      <c r="S5" s="101" t="s">
        <v>590</v>
      </c>
      <c r="T5" s="96"/>
      <c r="U5" s="96"/>
    </row>
    <row r="6" spans="1:21" s="111" customFormat="1" ht="120.75" customHeight="1" x14ac:dyDescent="0.3">
      <c r="A6" s="107" t="s">
        <v>319</v>
      </c>
      <c r="B6" s="104" t="s">
        <v>267</v>
      </c>
      <c r="C6" s="101" t="s">
        <v>288</v>
      </c>
      <c r="D6" s="96"/>
      <c r="E6" s="98" t="s">
        <v>320</v>
      </c>
      <c r="F6" s="165" t="s">
        <v>195</v>
      </c>
      <c r="G6" s="165" t="s">
        <v>195</v>
      </c>
      <c r="H6" s="165" t="s">
        <v>195</v>
      </c>
      <c r="I6" s="165" t="s">
        <v>195</v>
      </c>
      <c r="J6" s="165" t="s">
        <v>195</v>
      </c>
      <c r="K6" s="165" t="s">
        <v>195</v>
      </c>
      <c r="L6" s="165" t="s">
        <v>195</v>
      </c>
      <c r="N6" s="96" t="s">
        <v>100</v>
      </c>
      <c r="O6" s="71"/>
      <c r="P6" s="149" t="s">
        <v>587</v>
      </c>
      <c r="Q6" s="136">
        <v>1</v>
      </c>
      <c r="R6" s="96"/>
      <c r="S6" s="159" t="s">
        <v>591</v>
      </c>
      <c r="T6" s="96"/>
      <c r="U6" s="96"/>
    </row>
    <row r="7" spans="1:21" s="111" customFormat="1" ht="57.75" customHeight="1" x14ac:dyDescent="0.3">
      <c r="A7" s="107"/>
      <c r="B7" s="3" t="s">
        <v>268</v>
      </c>
      <c r="C7" s="96" t="s">
        <v>353</v>
      </c>
      <c r="D7" s="73" t="s">
        <v>354</v>
      </c>
      <c r="E7" s="96"/>
      <c r="F7" s="135">
        <v>220.8</v>
      </c>
      <c r="G7" s="165">
        <v>70</v>
      </c>
      <c r="H7" s="165">
        <v>72.449999999999989</v>
      </c>
      <c r="I7" s="165">
        <f>G7+(G7*PARAM!D5)</f>
        <v>80.150000000000006</v>
      </c>
      <c r="J7" s="165">
        <f>I7+(I7*PARAM!E5)</f>
        <v>83.436150000000012</v>
      </c>
      <c r="K7" s="165">
        <f>J7+(J7*PARAM!F5)</f>
        <v>85.104873000000012</v>
      </c>
      <c r="L7" s="165">
        <f>K7+(K7*PARAM!G5)</f>
        <v>86.806970460000016</v>
      </c>
      <c r="N7" s="96" t="s">
        <v>260</v>
      </c>
      <c r="O7" s="71" t="s">
        <v>499</v>
      </c>
      <c r="P7" s="107" t="s">
        <v>261</v>
      </c>
      <c r="Q7" s="136">
        <v>1</v>
      </c>
      <c r="R7" s="96"/>
      <c r="S7" s="159" t="s">
        <v>595</v>
      </c>
      <c r="T7" s="96"/>
      <c r="U7" s="96"/>
    </row>
    <row r="8" spans="1:21" s="111" customFormat="1" ht="72" customHeight="1" x14ac:dyDescent="0.3">
      <c r="A8" s="107"/>
      <c r="B8" s="3" t="s">
        <v>269</v>
      </c>
      <c r="C8" s="96" t="s">
        <v>353</v>
      </c>
      <c r="D8" s="101" t="s">
        <v>354</v>
      </c>
      <c r="E8" s="96"/>
      <c r="F8" s="137" t="s">
        <v>19</v>
      </c>
      <c r="G8" s="165">
        <v>160</v>
      </c>
      <c r="H8" s="165">
        <v>165.6</v>
      </c>
      <c r="I8" s="165">
        <f>G8+(G8*PARAM!D5)</f>
        <v>183.2</v>
      </c>
      <c r="J8" s="165">
        <f>I8+(I8*PARAM!E5)</f>
        <v>190.71119999999999</v>
      </c>
      <c r="K8" s="165">
        <f>J8+(J8*PARAM!F5)</f>
        <v>194.52542399999999</v>
      </c>
      <c r="L8" s="165">
        <f>K8+(K8*PARAM!G5)</f>
        <v>198.41593247999998</v>
      </c>
      <c r="N8" s="96" t="s">
        <v>291</v>
      </c>
      <c r="O8" s="71" t="s">
        <v>499</v>
      </c>
      <c r="P8" s="107" t="s">
        <v>261</v>
      </c>
      <c r="Q8" s="136">
        <v>1</v>
      </c>
      <c r="R8" s="96"/>
      <c r="S8" s="159" t="s">
        <v>595</v>
      </c>
      <c r="T8" s="96"/>
      <c r="U8" s="96"/>
    </row>
    <row r="9" spans="1:21" s="111" customFormat="1" ht="58.5" customHeight="1" x14ac:dyDescent="0.3">
      <c r="A9" s="107"/>
      <c r="B9" s="3" t="s">
        <v>270</v>
      </c>
      <c r="C9" s="96" t="s">
        <v>353</v>
      </c>
      <c r="D9" s="101" t="s">
        <v>354</v>
      </c>
      <c r="E9" s="96"/>
      <c r="F9" s="135">
        <v>522</v>
      </c>
      <c r="G9" s="165">
        <v>240</v>
      </c>
      <c r="H9" s="165">
        <v>248.39999999999998</v>
      </c>
      <c r="I9" s="165">
        <f>G9+(G9*PARAM!D5)</f>
        <v>274.8</v>
      </c>
      <c r="J9" s="165">
        <f>I9+(I9*PARAM!E5)</f>
        <v>286.0668</v>
      </c>
      <c r="K9" s="165">
        <f>J9+(J9*PARAM!F5)</f>
        <v>291.78813600000001</v>
      </c>
      <c r="L9" s="165">
        <f>K9+(K9*PARAM!G5)</f>
        <v>297.62389872</v>
      </c>
      <c r="N9" s="96" t="s">
        <v>260</v>
      </c>
      <c r="O9" s="71" t="s">
        <v>499</v>
      </c>
      <c r="P9" s="107" t="s">
        <v>261</v>
      </c>
      <c r="Q9" s="136">
        <v>1</v>
      </c>
      <c r="R9" s="96"/>
      <c r="S9" s="159" t="s">
        <v>595</v>
      </c>
      <c r="T9" s="96"/>
      <c r="U9" s="96"/>
    </row>
    <row r="10" spans="1:21" s="111" customFormat="1" ht="56.25" customHeight="1" x14ac:dyDescent="0.3">
      <c r="A10" s="107"/>
      <c r="B10" s="3" t="s">
        <v>271</v>
      </c>
      <c r="C10" s="96" t="s">
        <v>353</v>
      </c>
      <c r="D10" s="101" t="s">
        <v>354</v>
      </c>
      <c r="E10" s="96"/>
      <c r="F10" s="137" t="s">
        <v>19</v>
      </c>
      <c r="G10" s="165">
        <v>330</v>
      </c>
      <c r="H10" s="165">
        <v>341.54999999999995</v>
      </c>
      <c r="I10" s="165">
        <f>G10+(G10*PARAM!D5)</f>
        <v>377.85</v>
      </c>
      <c r="J10" s="165">
        <f>I10+(I10*PARAM!E5)</f>
        <v>393.34185000000002</v>
      </c>
      <c r="K10" s="165">
        <f>J10+(J10*PARAM!F5)</f>
        <v>401.208687</v>
      </c>
      <c r="L10" s="165">
        <f>K10+(K10*PARAM!G5)</f>
        <v>409.23286073999998</v>
      </c>
      <c r="N10" s="96" t="s">
        <v>291</v>
      </c>
      <c r="O10" s="71" t="s">
        <v>499</v>
      </c>
      <c r="P10" s="107" t="s">
        <v>261</v>
      </c>
      <c r="Q10" s="136">
        <v>1</v>
      </c>
      <c r="R10" s="96"/>
      <c r="S10" s="159" t="s">
        <v>595</v>
      </c>
      <c r="T10" s="96"/>
      <c r="U10" s="96"/>
    </row>
    <row r="11" spans="1:21" s="111" customFormat="1" ht="83.25" customHeight="1" x14ac:dyDescent="0.3">
      <c r="A11" s="107"/>
      <c r="B11" s="3" t="s">
        <v>272</v>
      </c>
      <c r="C11" s="96" t="s">
        <v>353</v>
      </c>
      <c r="D11" s="101" t="s">
        <v>355</v>
      </c>
      <c r="E11" s="96"/>
      <c r="F11" s="137" t="s">
        <v>19</v>
      </c>
      <c r="G11" s="165">
        <v>20</v>
      </c>
      <c r="H11" s="165">
        <v>20.7</v>
      </c>
      <c r="I11" s="165">
        <f>G11+(G11*PARAM!D5)</f>
        <v>22.9</v>
      </c>
      <c r="J11" s="165">
        <f>I11+(I11*PARAM!E5)</f>
        <v>23.838899999999999</v>
      </c>
      <c r="K11" s="165">
        <f>J11+(J11*PARAM!F5)</f>
        <v>24.315677999999998</v>
      </c>
      <c r="L11" s="165">
        <f>K11+(K11*PARAM!G5)</f>
        <v>24.801991559999998</v>
      </c>
      <c r="N11" s="96" t="s">
        <v>291</v>
      </c>
      <c r="O11" s="71" t="s">
        <v>499</v>
      </c>
      <c r="P11" s="107" t="s">
        <v>261</v>
      </c>
      <c r="Q11" s="136">
        <v>1</v>
      </c>
      <c r="R11" s="96"/>
      <c r="S11" s="159" t="s">
        <v>594</v>
      </c>
      <c r="T11" s="96"/>
      <c r="U11" s="96"/>
    </row>
    <row r="12" spans="1:21" s="111" customFormat="1" ht="60.75" customHeight="1" x14ac:dyDescent="0.3">
      <c r="A12" s="107"/>
      <c r="B12" s="3" t="s">
        <v>273</v>
      </c>
      <c r="C12" s="96" t="s">
        <v>353</v>
      </c>
      <c r="D12" s="101" t="s">
        <v>355</v>
      </c>
      <c r="E12" s="96"/>
      <c r="F12" s="137" t="s">
        <v>19</v>
      </c>
      <c r="G12" s="165">
        <v>50</v>
      </c>
      <c r="H12" s="165">
        <v>51.749999999999993</v>
      </c>
      <c r="I12" s="165">
        <f>G12+(G12*PARAM!D5)</f>
        <v>57.25</v>
      </c>
      <c r="J12" s="165">
        <f>I12+(I12*PARAM!E5)</f>
        <v>59.597250000000003</v>
      </c>
      <c r="K12" s="165">
        <f>J12+(J12*PARAM!F5)</f>
        <v>60.789194999999999</v>
      </c>
      <c r="L12" s="165">
        <f>K12+(K12*PARAM!G5)</f>
        <v>62.004978899999998</v>
      </c>
      <c r="N12" s="96" t="s">
        <v>291</v>
      </c>
      <c r="O12" s="71" t="s">
        <v>499</v>
      </c>
      <c r="P12" s="107" t="s">
        <v>261</v>
      </c>
      <c r="Q12" s="136">
        <v>1</v>
      </c>
      <c r="R12" s="96"/>
      <c r="S12" s="159" t="s">
        <v>594</v>
      </c>
      <c r="T12" s="96"/>
      <c r="U12" s="96"/>
    </row>
    <row r="13" spans="1:21" s="111" customFormat="1" ht="34.200000000000003" x14ac:dyDescent="0.3">
      <c r="A13" s="107"/>
      <c r="B13" s="3" t="s">
        <v>274</v>
      </c>
      <c r="C13" s="96" t="s">
        <v>353</v>
      </c>
      <c r="D13" s="101" t="s">
        <v>355</v>
      </c>
      <c r="E13" s="96"/>
      <c r="F13" s="137" t="s">
        <v>19</v>
      </c>
      <c r="G13" s="165">
        <v>40</v>
      </c>
      <c r="H13" s="165">
        <v>41.4</v>
      </c>
      <c r="I13" s="165">
        <f>G13+(G13*PARAM!D5)</f>
        <v>45.8</v>
      </c>
      <c r="J13" s="165">
        <f>I13+(I13*PARAM!E5)</f>
        <v>47.677799999999998</v>
      </c>
      <c r="K13" s="165">
        <f>J13+(J13*PARAM!F5)</f>
        <v>48.631355999999997</v>
      </c>
      <c r="L13" s="165">
        <f>K13+(K13*PARAM!G5)</f>
        <v>49.603983119999995</v>
      </c>
      <c r="N13" s="96" t="s">
        <v>291</v>
      </c>
      <c r="O13" s="71" t="s">
        <v>499</v>
      </c>
      <c r="P13" s="107" t="s">
        <v>261</v>
      </c>
      <c r="Q13" s="136">
        <v>1</v>
      </c>
      <c r="R13" s="96"/>
      <c r="S13" s="159" t="s">
        <v>594</v>
      </c>
      <c r="T13" s="96"/>
      <c r="U13" s="96"/>
    </row>
    <row r="14" spans="1:21" s="111" customFormat="1" ht="34.200000000000003" x14ac:dyDescent="0.3">
      <c r="A14" s="107"/>
      <c r="B14" s="3" t="s">
        <v>275</v>
      </c>
      <c r="C14" s="96" t="s">
        <v>353</v>
      </c>
      <c r="D14" s="101" t="s">
        <v>355</v>
      </c>
      <c r="E14" s="96"/>
      <c r="F14" s="137" t="s">
        <v>19</v>
      </c>
      <c r="G14" s="165">
        <v>60</v>
      </c>
      <c r="H14" s="165">
        <v>62.099999999999994</v>
      </c>
      <c r="I14" s="165">
        <f>G14+(G14*PARAM!D5)</f>
        <v>68.7</v>
      </c>
      <c r="J14" s="165">
        <f>I14+(I14*PARAM!E5)</f>
        <v>71.5167</v>
      </c>
      <c r="K14" s="165">
        <f>J14+(J14*PARAM!F5)</f>
        <v>72.947034000000002</v>
      </c>
      <c r="L14" s="165">
        <f>K14+(K14*PARAM!G5)</f>
        <v>74.40597468</v>
      </c>
      <c r="N14" s="96" t="s">
        <v>291</v>
      </c>
      <c r="O14" s="71" t="s">
        <v>499</v>
      </c>
      <c r="P14" s="107" t="s">
        <v>261</v>
      </c>
      <c r="Q14" s="136">
        <v>1</v>
      </c>
      <c r="R14" s="96"/>
      <c r="S14" s="159" t="s">
        <v>594</v>
      </c>
      <c r="T14" s="96"/>
      <c r="U14" s="96"/>
    </row>
    <row r="15" spans="1:21" s="111" customFormat="1" ht="34.200000000000003" x14ac:dyDescent="0.3">
      <c r="A15" s="107"/>
      <c r="B15" s="3" t="s">
        <v>276</v>
      </c>
      <c r="C15" s="96" t="s">
        <v>353</v>
      </c>
      <c r="D15" s="101" t="s">
        <v>355</v>
      </c>
      <c r="E15" s="96"/>
      <c r="F15" s="135">
        <v>57.2</v>
      </c>
      <c r="G15" s="165">
        <v>50</v>
      </c>
      <c r="H15" s="165">
        <v>51.749999999999993</v>
      </c>
      <c r="I15" s="165">
        <f>G15+(G15*PARAM!D5)</f>
        <v>57.25</v>
      </c>
      <c r="J15" s="165">
        <f>I15+(I15*PARAM!E5)</f>
        <v>59.597250000000003</v>
      </c>
      <c r="K15" s="165">
        <f>J15+(J15*PARAM!F5)</f>
        <v>60.789194999999999</v>
      </c>
      <c r="L15" s="165">
        <f>K15+(K15*PARAM!G5)</f>
        <v>62.004978899999998</v>
      </c>
      <c r="N15" s="96" t="s">
        <v>260</v>
      </c>
      <c r="O15" s="71" t="s">
        <v>499</v>
      </c>
      <c r="P15" s="107" t="s">
        <v>261</v>
      </c>
      <c r="Q15" s="136">
        <v>1</v>
      </c>
      <c r="R15" s="96"/>
      <c r="S15" s="159" t="s">
        <v>596</v>
      </c>
      <c r="T15" s="96"/>
      <c r="U15" s="96"/>
    </row>
    <row r="16" spans="1:21" s="111" customFormat="1" ht="34.200000000000003" x14ac:dyDescent="0.3">
      <c r="A16" s="107"/>
      <c r="B16" s="3" t="s">
        <v>277</v>
      </c>
      <c r="C16" s="96" t="s">
        <v>353</v>
      </c>
      <c r="D16" s="101" t="s">
        <v>355</v>
      </c>
      <c r="E16" s="96"/>
      <c r="F16" s="135">
        <v>232.92</v>
      </c>
      <c r="G16" s="165">
        <v>160</v>
      </c>
      <c r="H16" s="165">
        <v>165.6</v>
      </c>
      <c r="I16" s="165">
        <f>G16+(G16*PARAM!D5)</f>
        <v>183.2</v>
      </c>
      <c r="J16" s="165">
        <f>I16+(I16*PARAM!E5)</f>
        <v>190.71119999999999</v>
      </c>
      <c r="K16" s="165">
        <f>J16+(J16*PARAM!F5)</f>
        <v>194.52542399999999</v>
      </c>
      <c r="L16" s="165">
        <f>K16+(K16*PARAM!G5)</f>
        <v>198.41593247999998</v>
      </c>
      <c r="N16" s="96" t="s">
        <v>260</v>
      </c>
      <c r="O16" s="71" t="s">
        <v>499</v>
      </c>
      <c r="P16" s="107" t="s">
        <v>261</v>
      </c>
      <c r="Q16" s="136">
        <v>1</v>
      </c>
      <c r="R16" s="96"/>
      <c r="S16" s="159" t="s">
        <v>596</v>
      </c>
      <c r="T16" s="96"/>
      <c r="U16" s="96"/>
    </row>
    <row r="17" spans="1:21" s="111" customFormat="1" ht="34.200000000000003" x14ac:dyDescent="0.3">
      <c r="A17" s="107"/>
      <c r="B17" s="3" t="s">
        <v>278</v>
      </c>
      <c r="C17" s="96" t="s">
        <v>353</v>
      </c>
      <c r="D17" s="101" t="s">
        <v>355</v>
      </c>
      <c r="E17" s="96"/>
      <c r="F17" s="137" t="s">
        <v>19</v>
      </c>
      <c r="G17" s="165">
        <v>260</v>
      </c>
      <c r="H17" s="165">
        <v>269.09999999999997</v>
      </c>
      <c r="I17" s="165">
        <f>G17+(G17*PARAM!D5)</f>
        <v>297.7</v>
      </c>
      <c r="J17" s="165">
        <f>I17+(I17*PARAM!E5)</f>
        <v>309.90569999999997</v>
      </c>
      <c r="K17" s="165">
        <f>J17+(J17*PARAM!F5)</f>
        <v>316.10381399999994</v>
      </c>
      <c r="L17" s="165">
        <f>K17+(K17*PARAM!G5)</f>
        <v>322.42589027999992</v>
      </c>
      <c r="N17" s="96" t="s">
        <v>291</v>
      </c>
      <c r="O17" s="71" t="s">
        <v>499</v>
      </c>
      <c r="P17" s="107" t="s">
        <v>261</v>
      </c>
      <c r="Q17" s="136">
        <v>1</v>
      </c>
      <c r="R17" s="96"/>
      <c r="S17" s="159" t="s">
        <v>596</v>
      </c>
      <c r="T17" s="96"/>
      <c r="U17" s="96"/>
    </row>
    <row r="18" spans="1:21" s="111" customFormat="1" ht="34.200000000000003" x14ac:dyDescent="0.3">
      <c r="A18" s="107"/>
      <c r="B18" s="3" t="s">
        <v>279</v>
      </c>
      <c r="C18" s="96" t="s">
        <v>353</v>
      </c>
      <c r="D18" s="101" t="s">
        <v>355</v>
      </c>
      <c r="E18" s="96"/>
      <c r="F18" s="137" t="s">
        <v>19</v>
      </c>
      <c r="G18" s="165">
        <v>450</v>
      </c>
      <c r="H18" s="165">
        <v>465.74999999999994</v>
      </c>
      <c r="I18" s="165">
        <f>G18+(G18*PARAM!D5)</f>
        <v>515.25</v>
      </c>
      <c r="J18" s="165">
        <f>I18+(I18*PARAM!E5)</f>
        <v>536.37525000000005</v>
      </c>
      <c r="K18" s="165">
        <f>J18+(J18*PARAM!F5)</f>
        <v>547.102755</v>
      </c>
      <c r="L18" s="165">
        <f>K18+(K18*PARAM!G5)</f>
        <v>558.04481009999995</v>
      </c>
      <c r="N18" s="96" t="s">
        <v>291</v>
      </c>
      <c r="O18" s="71" t="s">
        <v>499</v>
      </c>
      <c r="P18" s="107" t="s">
        <v>261</v>
      </c>
      <c r="Q18" s="136">
        <v>1</v>
      </c>
      <c r="R18" s="96"/>
      <c r="S18" s="159" t="s">
        <v>596</v>
      </c>
      <c r="T18" s="96"/>
      <c r="U18" s="96"/>
    </row>
    <row r="19" spans="1:21" s="111" customFormat="1" ht="34.200000000000003" x14ac:dyDescent="0.3">
      <c r="A19" s="107"/>
      <c r="B19" s="3" t="s">
        <v>280</v>
      </c>
      <c r="C19" s="96" t="s">
        <v>353</v>
      </c>
      <c r="D19" s="101" t="s">
        <v>355</v>
      </c>
      <c r="E19" s="96"/>
      <c r="F19" s="137" t="s">
        <v>19</v>
      </c>
      <c r="G19" s="165">
        <v>530</v>
      </c>
      <c r="H19" s="165">
        <v>548.54999999999995</v>
      </c>
      <c r="I19" s="165">
        <f>G19+(G19*PARAM!D5)</f>
        <v>606.85</v>
      </c>
      <c r="J19" s="165">
        <f>I19+(I19*PARAM!E5)</f>
        <v>631.73085000000003</v>
      </c>
      <c r="K19" s="165">
        <f>J19+(J19*PARAM!F5)</f>
        <v>644.36546700000008</v>
      </c>
      <c r="L19" s="165">
        <f>K19+(K19*PARAM!G5)</f>
        <v>657.25277634000008</v>
      </c>
      <c r="N19" s="96" t="s">
        <v>291</v>
      </c>
      <c r="O19" s="71" t="s">
        <v>499</v>
      </c>
      <c r="P19" s="107" t="s">
        <v>261</v>
      </c>
      <c r="Q19" s="136">
        <v>1</v>
      </c>
      <c r="R19" s="96"/>
      <c r="S19" s="159" t="s">
        <v>596</v>
      </c>
      <c r="T19" s="96"/>
      <c r="U19" s="96"/>
    </row>
    <row r="20" spans="1:21" s="111" customFormat="1" ht="54.75" customHeight="1" x14ac:dyDescent="0.3">
      <c r="A20" s="107"/>
      <c r="B20" s="3" t="s">
        <v>281</v>
      </c>
      <c r="C20" s="96" t="s">
        <v>353</v>
      </c>
      <c r="D20" s="101" t="s">
        <v>355</v>
      </c>
      <c r="E20" s="96"/>
      <c r="F20" s="137" t="s">
        <v>19</v>
      </c>
      <c r="G20" s="165">
        <v>1250</v>
      </c>
      <c r="H20" s="165">
        <v>1293.75</v>
      </c>
      <c r="I20" s="165">
        <f>G20+(G20*PARAM!D5)</f>
        <v>1431.25</v>
      </c>
      <c r="J20" s="165">
        <f>I20+(I20*PARAM!E5)</f>
        <v>1489.9312500000001</v>
      </c>
      <c r="K20" s="165">
        <f>J20+(J20*PARAM!F5)</f>
        <v>1519.729875</v>
      </c>
      <c r="L20" s="165">
        <f>K20+(K20*PARAM!G5)</f>
        <v>1550.1244724999999</v>
      </c>
      <c r="N20" s="96" t="s">
        <v>291</v>
      </c>
      <c r="O20" s="71" t="s">
        <v>499</v>
      </c>
      <c r="P20" s="107" t="s">
        <v>261</v>
      </c>
      <c r="Q20" s="136">
        <v>1</v>
      </c>
      <c r="R20" s="96"/>
      <c r="S20" s="159" t="s">
        <v>596</v>
      </c>
      <c r="T20" s="96"/>
      <c r="U20" s="96"/>
    </row>
    <row r="21" spans="1:21" s="111" customFormat="1" ht="73.5" customHeight="1" x14ac:dyDescent="0.3">
      <c r="A21" s="107"/>
      <c r="B21" s="169" t="s">
        <v>627</v>
      </c>
      <c r="C21" s="96" t="s">
        <v>353</v>
      </c>
      <c r="D21" s="101" t="s">
        <v>355</v>
      </c>
      <c r="E21" s="96"/>
      <c r="F21" s="137" t="s">
        <v>19</v>
      </c>
      <c r="G21" s="165">
        <v>200</v>
      </c>
      <c r="H21" s="165">
        <v>206.99999999999997</v>
      </c>
      <c r="I21" s="165">
        <f>G21+(G21*PARAM!D5)</f>
        <v>229</v>
      </c>
      <c r="J21" s="165">
        <f>I21+(I21*PARAM!E5)</f>
        <v>238.38900000000001</v>
      </c>
      <c r="K21" s="165">
        <f>J21+(J21*PARAM!F5)</f>
        <v>243.15678</v>
      </c>
      <c r="L21" s="165">
        <f>K21+(K21*PARAM!G5)</f>
        <v>248.01991559999999</v>
      </c>
      <c r="N21" s="96" t="s">
        <v>291</v>
      </c>
      <c r="O21" s="71" t="s">
        <v>499</v>
      </c>
      <c r="P21" s="107" t="s">
        <v>261</v>
      </c>
      <c r="Q21" s="136">
        <v>1</v>
      </c>
      <c r="R21" s="96"/>
      <c r="S21" s="159" t="s">
        <v>592</v>
      </c>
      <c r="T21" s="96"/>
      <c r="U21" s="96"/>
    </row>
    <row r="22" spans="1:21" s="111" customFormat="1" ht="41.4" x14ac:dyDescent="0.3">
      <c r="A22" s="107"/>
      <c r="B22" s="104" t="s">
        <v>356</v>
      </c>
      <c r="C22" s="96" t="s">
        <v>353</v>
      </c>
      <c r="D22" s="101" t="s">
        <v>355</v>
      </c>
      <c r="E22" s="96"/>
      <c r="F22" s="135">
        <v>117.2</v>
      </c>
      <c r="G22" s="165" t="s">
        <v>195</v>
      </c>
      <c r="H22" s="165" t="s">
        <v>195</v>
      </c>
      <c r="I22" s="165" t="s">
        <v>195</v>
      </c>
      <c r="J22" s="165" t="s">
        <v>195</v>
      </c>
      <c r="K22" s="165" t="s">
        <v>195</v>
      </c>
      <c r="L22" s="165" t="s">
        <v>195</v>
      </c>
      <c r="N22" s="96" t="s">
        <v>260</v>
      </c>
      <c r="O22" s="71"/>
      <c r="P22" s="149" t="s">
        <v>587</v>
      </c>
      <c r="Q22" s="136">
        <v>1</v>
      </c>
      <c r="R22" s="96"/>
      <c r="S22" s="159" t="s">
        <v>590</v>
      </c>
      <c r="T22" s="96"/>
      <c r="U22" s="96"/>
    </row>
    <row r="23" spans="1:21" s="111" customFormat="1" ht="41.4" x14ac:dyDescent="0.3">
      <c r="A23" s="107" t="s">
        <v>363</v>
      </c>
      <c r="B23" s="104" t="s">
        <v>282</v>
      </c>
      <c r="C23" s="96"/>
      <c r="D23" s="96"/>
      <c r="E23" s="96"/>
      <c r="F23" s="135">
        <v>200.8</v>
      </c>
      <c r="G23" s="165" t="s">
        <v>195</v>
      </c>
      <c r="H23" s="165" t="s">
        <v>195</v>
      </c>
      <c r="I23" s="165" t="s">
        <v>195</v>
      </c>
      <c r="J23" s="165" t="s">
        <v>195</v>
      </c>
      <c r="K23" s="165" t="s">
        <v>195</v>
      </c>
      <c r="L23" s="165" t="s">
        <v>195</v>
      </c>
      <c r="N23" s="96" t="s">
        <v>260</v>
      </c>
      <c r="O23" s="71"/>
      <c r="P23" s="149" t="s">
        <v>587</v>
      </c>
      <c r="Q23" s="136">
        <v>1</v>
      </c>
      <c r="R23" s="96"/>
      <c r="S23" s="159" t="s">
        <v>590</v>
      </c>
      <c r="T23" s="96"/>
      <c r="U23" s="96"/>
    </row>
    <row r="24" spans="1:21" s="111" customFormat="1" ht="41.4" x14ac:dyDescent="0.3">
      <c r="A24" s="107" t="s">
        <v>364</v>
      </c>
      <c r="B24" s="104" t="s">
        <v>283</v>
      </c>
      <c r="C24" s="96"/>
      <c r="D24" s="96"/>
      <c r="E24" s="96"/>
      <c r="F24" s="165" t="s">
        <v>195</v>
      </c>
      <c r="G24" s="165" t="s">
        <v>195</v>
      </c>
      <c r="H24" s="165" t="s">
        <v>195</v>
      </c>
      <c r="I24" s="165" t="s">
        <v>195</v>
      </c>
      <c r="J24" s="165" t="s">
        <v>195</v>
      </c>
      <c r="K24" s="165" t="s">
        <v>195</v>
      </c>
      <c r="L24" s="165" t="s">
        <v>195</v>
      </c>
      <c r="N24" s="96" t="s">
        <v>100</v>
      </c>
      <c r="O24" s="71"/>
      <c r="P24" s="149" t="s">
        <v>587</v>
      </c>
      <c r="Q24" s="136">
        <v>1</v>
      </c>
      <c r="R24" s="96"/>
      <c r="S24" s="159" t="s">
        <v>590</v>
      </c>
      <c r="T24" s="96"/>
      <c r="U24" s="96"/>
    </row>
    <row r="25" spans="1:21" s="111" customFormat="1" ht="72" customHeight="1" x14ac:dyDescent="0.3">
      <c r="A25" s="107" t="s">
        <v>365</v>
      </c>
      <c r="B25" s="3" t="s">
        <v>284</v>
      </c>
      <c r="C25" s="96"/>
      <c r="D25" s="96"/>
      <c r="E25" s="96"/>
      <c r="F25" s="165" t="s">
        <v>195</v>
      </c>
      <c r="G25" s="201">
        <v>2900</v>
      </c>
      <c r="H25" s="201">
        <v>3001.4999999999995</v>
      </c>
      <c r="I25" s="200">
        <f>G25+(G25*PARAM!D5)</f>
        <v>3320.5</v>
      </c>
      <c r="J25" s="201">
        <f>I25+(I25*PARAM!E5)</f>
        <v>3456.6405</v>
      </c>
      <c r="K25" s="201">
        <f>J25+(J25*PARAM!F5)</f>
        <v>3525.77331</v>
      </c>
      <c r="L25" s="201">
        <f>K25+(K25*PARAM!G5)</f>
        <v>3596.2887762</v>
      </c>
      <c r="N25" s="96" t="s">
        <v>260</v>
      </c>
      <c r="O25" s="71" t="s">
        <v>499</v>
      </c>
      <c r="P25" s="107" t="s">
        <v>261</v>
      </c>
      <c r="Q25" s="136">
        <v>1</v>
      </c>
      <c r="R25" s="96"/>
      <c r="S25" s="159" t="s">
        <v>593</v>
      </c>
      <c r="T25" s="96"/>
      <c r="U25" s="96"/>
    </row>
    <row r="26" spans="1:21" s="111" customFormat="1" ht="63.75" customHeight="1" x14ac:dyDescent="0.3">
      <c r="A26" s="107" t="s">
        <v>365</v>
      </c>
      <c r="B26" s="3" t="s">
        <v>285</v>
      </c>
      <c r="C26" s="96"/>
      <c r="D26" s="96"/>
      <c r="E26" s="96"/>
      <c r="F26" s="165" t="s">
        <v>195</v>
      </c>
      <c r="G26" s="201">
        <v>3590</v>
      </c>
      <c r="H26" s="201">
        <v>3715.6499999999996</v>
      </c>
      <c r="I26" s="200">
        <f>G26+(G26*PARAM!D5)</f>
        <v>4110.55</v>
      </c>
      <c r="J26" s="201">
        <f>I26+(I26*PARAM!E5)</f>
        <v>4279.0825500000001</v>
      </c>
      <c r="K26" s="201">
        <f>J26+(J26*PARAM!F5)</f>
        <v>4364.6642010000005</v>
      </c>
      <c r="L26" s="201">
        <f>K26+(K26*PARAM!G5)</f>
        <v>4451.9574850200006</v>
      </c>
      <c r="N26" s="96" t="s">
        <v>260</v>
      </c>
      <c r="O26" s="71" t="s">
        <v>499</v>
      </c>
      <c r="P26" s="107" t="s">
        <v>261</v>
      </c>
      <c r="Q26" s="136">
        <v>1</v>
      </c>
      <c r="R26" s="96"/>
      <c r="S26" s="153" t="s">
        <v>593</v>
      </c>
      <c r="T26" s="96"/>
      <c r="U26" s="96"/>
    </row>
    <row r="27" spans="1:21" s="111" customFormat="1" ht="41.4" x14ac:dyDescent="0.3">
      <c r="A27" s="107" t="s">
        <v>366</v>
      </c>
      <c r="B27" s="3" t="s">
        <v>692</v>
      </c>
      <c r="C27" s="96"/>
      <c r="D27" s="96"/>
      <c r="E27" s="96"/>
      <c r="F27" s="165" t="s">
        <v>195</v>
      </c>
      <c r="G27" s="165" t="s">
        <v>195</v>
      </c>
      <c r="H27" s="165" t="s">
        <v>195</v>
      </c>
      <c r="I27" s="165" t="s">
        <v>195</v>
      </c>
      <c r="J27" s="165" t="s">
        <v>195</v>
      </c>
      <c r="K27" s="165" t="s">
        <v>195</v>
      </c>
      <c r="L27" s="165" t="s">
        <v>195</v>
      </c>
      <c r="N27" s="96" t="s">
        <v>100</v>
      </c>
      <c r="O27" s="71"/>
      <c r="P27" s="149" t="s">
        <v>587</v>
      </c>
      <c r="Q27" s="136">
        <v>1</v>
      </c>
      <c r="R27" s="96"/>
      <c r="S27" s="139" t="s">
        <v>593</v>
      </c>
      <c r="T27" s="96"/>
      <c r="U27" s="96"/>
    </row>
    <row r="28" spans="1:21" s="111" customFormat="1" ht="72.75" customHeight="1" x14ac:dyDescent="0.3">
      <c r="A28" s="107" t="s">
        <v>367</v>
      </c>
      <c r="B28" s="104" t="s">
        <v>286</v>
      </c>
      <c r="C28" s="96"/>
      <c r="D28" s="96"/>
      <c r="E28" s="96"/>
      <c r="F28" s="31" t="s">
        <v>372</v>
      </c>
      <c r="G28" s="165">
        <v>490</v>
      </c>
      <c r="H28" s="165">
        <v>507.15</v>
      </c>
      <c r="I28" s="165">
        <f>G28+(G28*PARAM!D5)</f>
        <v>561.04999999999995</v>
      </c>
      <c r="J28" s="165">
        <f>I28+(I28*PARAM!E5)</f>
        <v>584.05304999999998</v>
      </c>
      <c r="K28" s="165">
        <f>J28+(J28*PARAM!F5)</f>
        <v>595.73411099999998</v>
      </c>
      <c r="L28" s="165">
        <f>K28+(K28*PARAM!G5)</f>
        <v>607.64879322000002</v>
      </c>
      <c r="N28" s="96" t="s">
        <v>260</v>
      </c>
      <c r="O28" s="71" t="s">
        <v>499</v>
      </c>
      <c r="P28" s="107" t="s">
        <v>261</v>
      </c>
      <c r="Q28" s="136">
        <v>1</v>
      </c>
      <c r="R28" s="96"/>
      <c r="S28" s="139" t="s">
        <v>590</v>
      </c>
      <c r="T28" s="96"/>
      <c r="U28" s="96"/>
    </row>
    <row r="29" spans="1:21" s="111" customFormat="1" ht="62.25" customHeight="1" x14ac:dyDescent="0.3">
      <c r="A29" s="107" t="s">
        <v>368</v>
      </c>
      <c r="B29" s="170" t="s">
        <v>647</v>
      </c>
      <c r="C29" s="96"/>
      <c r="D29" s="96"/>
      <c r="E29" s="96"/>
      <c r="F29" s="135">
        <v>719.1</v>
      </c>
      <c r="G29" s="165">
        <v>920</v>
      </c>
      <c r="H29" s="165">
        <v>952.19999999999993</v>
      </c>
      <c r="I29" s="165">
        <f>G29+(G29*PARAM!D5)</f>
        <v>1053.4000000000001</v>
      </c>
      <c r="J29" s="165">
        <f>I29+(I29*PARAM!E5)</f>
        <v>1096.5894000000001</v>
      </c>
      <c r="K29" s="165">
        <f>J29+(J29*PARAM!F5)</f>
        <v>1118.5211880000002</v>
      </c>
      <c r="L29" s="165">
        <f>K29+(K29*PARAM!G5)</f>
        <v>1140.8916117600002</v>
      </c>
      <c r="N29" s="96" t="s">
        <v>260</v>
      </c>
      <c r="O29" s="71" t="s">
        <v>499</v>
      </c>
      <c r="P29" s="107" t="s">
        <v>261</v>
      </c>
      <c r="Q29" s="136">
        <v>1</v>
      </c>
      <c r="R29" s="96"/>
      <c r="S29" s="153" t="s">
        <v>598</v>
      </c>
      <c r="T29" s="96"/>
      <c r="U29" s="96"/>
    </row>
    <row r="30" spans="1:21" s="111" customFormat="1" ht="41.4" x14ac:dyDescent="0.3">
      <c r="A30" s="107" t="s">
        <v>369</v>
      </c>
      <c r="B30" s="104" t="s">
        <v>287</v>
      </c>
      <c r="C30" s="96"/>
      <c r="D30" s="96"/>
      <c r="E30" s="96"/>
      <c r="F30" s="137" t="s">
        <v>19</v>
      </c>
      <c r="G30" s="202">
        <v>60</v>
      </c>
      <c r="H30" s="202">
        <v>62.099999999999994</v>
      </c>
      <c r="I30" s="165">
        <f>G30+(G30*PARAM!D5)</f>
        <v>68.7</v>
      </c>
      <c r="J30" s="202">
        <f>I30+(I30*PARAM!E5)</f>
        <v>71.5167</v>
      </c>
      <c r="K30" s="202">
        <f>J30+(J30*PARAM!F5)</f>
        <v>72.947034000000002</v>
      </c>
      <c r="L30" s="202">
        <f>K30+(K30*PARAM!G5)</f>
        <v>74.40597468</v>
      </c>
      <c r="N30" s="96" t="s">
        <v>291</v>
      </c>
      <c r="O30" s="138" t="s">
        <v>470</v>
      </c>
      <c r="P30" s="107" t="s">
        <v>261</v>
      </c>
      <c r="Q30" s="136">
        <v>1</v>
      </c>
      <c r="R30" s="96"/>
      <c r="S30" s="153" t="s">
        <v>597</v>
      </c>
      <c r="T30" s="96"/>
      <c r="U30" s="96"/>
    </row>
    <row r="32" spans="1:21" x14ac:dyDescent="0.25">
      <c r="I32" s="164"/>
      <c r="J32" s="164"/>
      <c r="K32" s="164"/>
      <c r="L32" s="164"/>
    </row>
    <row r="33" spans="9:9" x14ac:dyDescent="0.25">
      <c r="I33" s="163"/>
    </row>
    <row r="34" spans="9:9" x14ac:dyDescent="0.25">
      <c r="I34" s="163"/>
    </row>
    <row r="35" spans="9:9" x14ac:dyDescent="0.25">
      <c r="I35" s="163"/>
    </row>
    <row r="36" spans="9:9" x14ac:dyDescent="0.25">
      <c r="I36" s="163"/>
    </row>
  </sheetData>
  <sheetProtection algorithmName="SHA-512" hashValue="WKe0xQf9+6kA/d+eBhfQPSIHu9rjvLJOR+Ez8zXbjta/Jg1uzb51a6HhXMTCTiwyAjDGw4LH/OrcF+1NPRk0MA==" saltValue="Jh2we9ldMkB064akoK75uA==" spinCount="100000" sheet="1" objects="1" scenarios="1"/>
  <autoFilter ref="A2:U30" xr:uid="{FDA51DE6-CD52-4650-B76D-6549EC39738E}"/>
  <mergeCells count="14">
    <mergeCell ref="U1:U2"/>
    <mergeCell ref="A1:A2"/>
    <mergeCell ref="B1:B2"/>
    <mergeCell ref="D1:D2"/>
    <mergeCell ref="E1:E2"/>
    <mergeCell ref="C1:C2"/>
    <mergeCell ref="T1:T2"/>
    <mergeCell ref="R1:R2"/>
    <mergeCell ref="S1:S2"/>
    <mergeCell ref="O1:O2"/>
    <mergeCell ref="Q1:Q2"/>
    <mergeCell ref="P1:P2"/>
    <mergeCell ref="N1:N2"/>
    <mergeCell ref="F1:L1"/>
  </mergeCells>
  <phoneticPr fontId="32" type="noConversion"/>
  <hyperlinks>
    <hyperlink ref="O30" location="'Remarques générales'!A1" display="voir &quot;Remarques générales&quot;" xr:uid="{ADA0665D-C1D4-42D5-89CE-131E12DE1EF2}"/>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2F3FF-02FB-40B9-AD2B-1ED3B48C6103}">
  <sheetPr>
    <tabColor theme="3"/>
  </sheetPr>
  <dimension ref="A1:AJ3"/>
  <sheetViews>
    <sheetView workbookViewId="0">
      <selection activeCell="D4" sqref="D4"/>
    </sheetView>
  </sheetViews>
  <sheetFormatPr baseColWidth="10" defaultColWidth="11.44140625" defaultRowHeight="13.8" x14ac:dyDescent="0.25"/>
  <cols>
    <col min="1" max="1" width="11" style="94" customWidth="1"/>
    <col min="2" max="2" width="55" style="94" customWidth="1"/>
    <col min="3" max="3" width="5.5546875" style="94" bestFit="1" customWidth="1"/>
    <col min="4" max="4" width="12" style="94" bestFit="1" customWidth="1"/>
    <col min="5" max="5" width="5.77734375" style="94" bestFit="1" customWidth="1"/>
    <col min="6" max="7" width="15.44140625" style="94" customWidth="1"/>
    <col min="8" max="10" width="11.44140625" style="94" customWidth="1"/>
    <col min="11" max="11" width="2.77734375" style="94" customWidth="1"/>
    <col min="12" max="12" width="11.5546875" style="94" customWidth="1"/>
    <col min="13" max="13" width="16.77734375" style="94" bestFit="1" customWidth="1"/>
    <col min="14" max="14" width="19.77734375" style="94" customWidth="1"/>
    <col min="15" max="15" width="20" style="94" customWidth="1"/>
    <col min="16" max="16" width="22.44140625" style="94" customWidth="1"/>
    <col min="17" max="36" width="0" style="94" hidden="1" customWidth="1"/>
    <col min="37" max="16384" width="11.44140625" style="94"/>
  </cols>
  <sheetData>
    <row r="1" spans="1:36" x14ac:dyDescent="0.25">
      <c r="L1" s="286">
        <v>2022</v>
      </c>
      <c r="M1" s="286"/>
      <c r="N1" s="286"/>
      <c r="O1" s="286"/>
      <c r="P1" s="286"/>
      <c r="Q1" s="286">
        <v>2023</v>
      </c>
      <c r="R1" s="286"/>
      <c r="S1" s="286"/>
      <c r="T1" s="286"/>
      <c r="U1" s="286"/>
      <c r="V1" s="286">
        <v>2024</v>
      </c>
      <c r="W1" s="286"/>
      <c r="X1" s="286"/>
      <c r="Y1" s="286"/>
      <c r="Z1" s="286"/>
      <c r="AA1" s="286">
        <v>2025</v>
      </c>
      <c r="AB1" s="286"/>
      <c r="AC1" s="286"/>
      <c r="AD1" s="286"/>
      <c r="AE1" s="286"/>
      <c r="AF1" s="286">
        <v>2026</v>
      </c>
      <c r="AG1" s="286"/>
      <c r="AH1" s="286"/>
      <c r="AI1" s="286"/>
      <c r="AJ1" s="286"/>
    </row>
    <row r="2" spans="1:36" ht="30" customHeight="1" x14ac:dyDescent="0.25">
      <c r="A2" s="275" t="s">
        <v>2</v>
      </c>
      <c r="B2" s="275" t="s">
        <v>7</v>
      </c>
      <c r="C2" s="275" t="s">
        <v>9</v>
      </c>
      <c r="D2" s="285" t="s">
        <v>27</v>
      </c>
      <c r="E2" s="275" t="s">
        <v>8</v>
      </c>
      <c r="F2" s="272" t="s">
        <v>1</v>
      </c>
      <c r="G2" s="273"/>
      <c r="H2" s="273"/>
      <c r="I2" s="273"/>
      <c r="J2" s="274"/>
      <c r="L2" s="264" t="s">
        <v>15</v>
      </c>
      <c r="M2" s="266" t="s">
        <v>13</v>
      </c>
      <c r="N2" s="266" t="s">
        <v>14</v>
      </c>
      <c r="O2" s="262" t="s">
        <v>16</v>
      </c>
      <c r="P2" s="262" t="s">
        <v>17</v>
      </c>
      <c r="Q2" s="264" t="s">
        <v>15</v>
      </c>
      <c r="R2" s="266" t="s">
        <v>13</v>
      </c>
      <c r="S2" s="266" t="s">
        <v>14</v>
      </c>
      <c r="T2" s="262" t="s">
        <v>16</v>
      </c>
      <c r="U2" s="262" t="s">
        <v>17</v>
      </c>
      <c r="V2" s="264" t="s">
        <v>15</v>
      </c>
      <c r="W2" s="266" t="s">
        <v>13</v>
      </c>
      <c r="X2" s="266" t="s">
        <v>14</v>
      </c>
      <c r="Y2" s="262" t="s">
        <v>16</v>
      </c>
      <c r="Z2" s="262" t="s">
        <v>17</v>
      </c>
      <c r="AA2" s="264" t="s">
        <v>15</v>
      </c>
      <c r="AB2" s="266" t="s">
        <v>13</v>
      </c>
      <c r="AC2" s="266" t="s">
        <v>14</v>
      </c>
      <c r="AD2" s="262" t="s">
        <v>16</v>
      </c>
      <c r="AE2" s="262" t="s">
        <v>17</v>
      </c>
      <c r="AF2" s="264" t="s">
        <v>15</v>
      </c>
      <c r="AG2" s="266" t="s">
        <v>13</v>
      </c>
      <c r="AH2" s="266" t="s">
        <v>14</v>
      </c>
      <c r="AI2" s="262" t="s">
        <v>16</v>
      </c>
      <c r="AJ2" s="262" t="s">
        <v>17</v>
      </c>
    </row>
    <row r="3" spans="1:36" x14ac:dyDescent="0.25">
      <c r="A3" s="275"/>
      <c r="B3" s="275"/>
      <c r="C3" s="275"/>
      <c r="D3" s="275"/>
      <c r="E3" s="275"/>
      <c r="F3" s="95">
        <v>2022</v>
      </c>
      <c r="G3" s="95">
        <v>2023</v>
      </c>
      <c r="H3" s="95">
        <v>2024</v>
      </c>
      <c r="I3" s="95">
        <v>2025</v>
      </c>
      <c r="J3" s="95">
        <v>2026</v>
      </c>
      <c r="L3" s="264"/>
      <c r="M3" s="266"/>
      <c r="N3" s="266"/>
      <c r="O3" s="262"/>
      <c r="P3" s="262"/>
      <c r="Q3" s="264"/>
      <c r="R3" s="266"/>
      <c r="S3" s="266"/>
      <c r="T3" s="262"/>
      <c r="U3" s="262"/>
      <c r="V3" s="264"/>
      <c r="W3" s="266"/>
      <c r="X3" s="266"/>
      <c r="Y3" s="262"/>
      <c r="Z3" s="262"/>
      <c r="AA3" s="264"/>
      <c r="AB3" s="266"/>
      <c r="AC3" s="266"/>
      <c r="AD3" s="262"/>
      <c r="AE3" s="262"/>
      <c r="AF3" s="264"/>
      <c r="AG3" s="266"/>
      <c r="AH3" s="266"/>
      <c r="AI3" s="262"/>
      <c r="AJ3" s="262"/>
    </row>
  </sheetData>
  <mergeCells count="36">
    <mergeCell ref="AF1:AJ1"/>
    <mergeCell ref="AF2:AF3"/>
    <mergeCell ref="AG2:AG3"/>
    <mergeCell ref="AH2:AH3"/>
    <mergeCell ref="AI2:AI3"/>
    <mergeCell ref="AJ2:AJ3"/>
    <mergeCell ref="AA1:AE1"/>
    <mergeCell ref="AA2:AA3"/>
    <mergeCell ref="AB2:AB3"/>
    <mergeCell ref="AC2:AC3"/>
    <mergeCell ref="AD2:AD3"/>
    <mergeCell ref="AE2:AE3"/>
    <mergeCell ref="V1:Z1"/>
    <mergeCell ref="V2:V3"/>
    <mergeCell ref="W2:W3"/>
    <mergeCell ref="X2:X3"/>
    <mergeCell ref="Y2:Y3"/>
    <mergeCell ref="Z2:Z3"/>
    <mergeCell ref="L1:P1"/>
    <mergeCell ref="Q1:U1"/>
    <mergeCell ref="Q2:Q3"/>
    <mergeCell ref="R2:R3"/>
    <mergeCell ref="S2:S3"/>
    <mergeCell ref="T2:T3"/>
    <mergeCell ref="U2:U3"/>
    <mergeCell ref="O2:O3"/>
    <mergeCell ref="P2:P3"/>
    <mergeCell ref="F2:J2"/>
    <mergeCell ref="L2:L3"/>
    <mergeCell ref="M2:M3"/>
    <mergeCell ref="N2:N3"/>
    <mergeCell ref="A2:A3"/>
    <mergeCell ref="B2:B3"/>
    <mergeCell ref="C2:C3"/>
    <mergeCell ref="D2:D3"/>
    <mergeCell ref="E2:E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523A8-572E-4087-8969-05A6961B1D49}">
  <dimension ref="A1:C356"/>
  <sheetViews>
    <sheetView zoomScale="80" zoomScaleNormal="80" workbookViewId="0">
      <selection activeCell="A10" sqref="A10"/>
    </sheetView>
  </sheetViews>
  <sheetFormatPr baseColWidth="10" defaultColWidth="9.21875" defaultRowHeight="13.8" x14ac:dyDescent="0.25"/>
  <cols>
    <col min="1" max="1" width="193.77734375" style="25" bestFit="1" customWidth="1"/>
    <col min="2" max="16384" width="9.21875" style="25"/>
  </cols>
  <sheetData>
    <row r="1" spans="1:1" x14ac:dyDescent="0.25">
      <c r="A1" s="21" t="s">
        <v>306</v>
      </c>
    </row>
    <row r="2" spans="1:1" x14ac:dyDescent="0.25">
      <c r="A2" s="22" t="s">
        <v>350</v>
      </c>
    </row>
    <row r="3" spans="1:1" x14ac:dyDescent="0.25">
      <c r="A3" s="19"/>
    </row>
    <row r="4" spans="1:1" x14ac:dyDescent="0.25">
      <c r="A4" s="23" t="s">
        <v>337</v>
      </c>
    </row>
    <row r="5" spans="1:1" x14ac:dyDescent="0.25">
      <c r="A5" s="19" t="s">
        <v>351</v>
      </c>
    </row>
    <row r="6" spans="1:1" x14ac:dyDescent="0.25">
      <c r="A6" s="19"/>
    </row>
    <row r="7" spans="1:1" x14ac:dyDescent="0.25">
      <c r="A7" s="28" t="s">
        <v>120</v>
      </c>
    </row>
    <row r="8" spans="1:1" x14ac:dyDescent="0.25">
      <c r="A8" s="27" t="s">
        <v>121</v>
      </c>
    </row>
    <row r="9" spans="1:1" x14ac:dyDescent="0.25">
      <c r="A9" s="27" t="s">
        <v>401</v>
      </c>
    </row>
    <row r="10" spans="1:1" x14ac:dyDescent="0.25">
      <c r="A10" s="27" t="s">
        <v>123</v>
      </c>
    </row>
    <row r="11" spans="1:1" x14ac:dyDescent="0.25">
      <c r="A11" s="27" t="s">
        <v>338</v>
      </c>
    </row>
    <row r="12" spans="1:1" x14ac:dyDescent="0.25">
      <c r="A12" s="27" t="s">
        <v>339</v>
      </c>
    </row>
    <row r="13" spans="1:1" x14ac:dyDescent="0.25">
      <c r="A13" s="27" t="s">
        <v>299</v>
      </c>
    </row>
    <row r="14" spans="1:1" s="35" customFormat="1" x14ac:dyDescent="0.25">
      <c r="A14" s="27" t="s">
        <v>352</v>
      </c>
    </row>
    <row r="15" spans="1:1" s="35" customFormat="1" x14ac:dyDescent="0.25">
      <c r="A15" s="27" t="s">
        <v>628</v>
      </c>
    </row>
    <row r="16" spans="1:1" x14ac:dyDescent="0.25">
      <c r="A16" s="36" t="s">
        <v>629</v>
      </c>
    </row>
    <row r="17" spans="1:1" x14ac:dyDescent="0.25">
      <c r="A17" s="27"/>
    </row>
    <row r="18" spans="1:1" x14ac:dyDescent="0.25">
      <c r="A18" s="28" t="s">
        <v>126</v>
      </c>
    </row>
    <row r="19" spans="1:1" x14ac:dyDescent="0.25">
      <c r="A19" s="27" t="s">
        <v>307</v>
      </c>
    </row>
    <row r="20" spans="1:1" x14ac:dyDescent="0.25">
      <c r="A20" s="27" t="s">
        <v>630</v>
      </c>
    </row>
    <row r="21" spans="1:1" x14ac:dyDescent="0.25">
      <c r="A21" s="27" t="s">
        <v>631</v>
      </c>
    </row>
    <row r="22" spans="1:1" x14ac:dyDescent="0.25">
      <c r="A22" s="27" t="s">
        <v>653</v>
      </c>
    </row>
    <row r="23" spans="1:1" x14ac:dyDescent="0.25">
      <c r="A23" s="27" t="s">
        <v>654</v>
      </c>
    </row>
    <row r="24" spans="1:1" x14ac:dyDescent="0.25">
      <c r="A24" s="27" t="s">
        <v>127</v>
      </c>
    </row>
    <row r="25" spans="1:1" x14ac:dyDescent="0.25">
      <c r="A25" s="27" t="s">
        <v>308</v>
      </c>
    </row>
    <row r="26" spans="1:1" x14ac:dyDescent="0.25">
      <c r="A26" s="27"/>
    </row>
    <row r="27" spans="1:1" x14ac:dyDescent="0.25">
      <c r="A27" s="28" t="s">
        <v>180</v>
      </c>
    </row>
    <row r="28" spans="1:1" x14ac:dyDescent="0.25">
      <c r="A28" s="27" t="s">
        <v>340</v>
      </c>
    </row>
    <row r="29" spans="1:1" x14ac:dyDescent="0.25">
      <c r="A29" s="27" t="s">
        <v>655</v>
      </c>
    </row>
    <row r="30" spans="1:1" x14ac:dyDescent="0.25">
      <c r="A30" s="27" t="s">
        <v>656</v>
      </c>
    </row>
    <row r="31" spans="1:1" x14ac:dyDescent="0.25">
      <c r="A31" s="27" t="s">
        <v>341</v>
      </c>
    </row>
    <row r="32" spans="1:1" x14ac:dyDescent="0.25">
      <c r="A32" s="27" t="s">
        <v>444</v>
      </c>
    </row>
    <row r="33" spans="1:1" x14ac:dyDescent="0.25">
      <c r="A33" s="19"/>
    </row>
    <row r="34" spans="1:1" x14ac:dyDescent="0.25">
      <c r="A34" s="23" t="s">
        <v>181</v>
      </c>
    </row>
    <row r="35" spans="1:1" x14ac:dyDescent="0.25">
      <c r="A35" s="19" t="s">
        <v>132</v>
      </c>
    </row>
    <row r="36" spans="1:1" x14ac:dyDescent="0.25">
      <c r="A36" s="19" t="s">
        <v>300</v>
      </c>
    </row>
    <row r="37" spans="1:1" x14ac:dyDescent="0.25">
      <c r="A37" s="41" t="s">
        <v>301</v>
      </c>
    </row>
    <row r="38" spans="1:1" ht="14.4" thickBot="1" x14ac:dyDescent="0.3">
      <c r="A38" s="20" t="s">
        <v>302</v>
      </c>
    </row>
    <row r="39" spans="1:1" x14ac:dyDescent="0.25">
      <c r="A39" s="18"/>
    </row>
    <row r="40" spans="1:1" ht="14.4" thickBot="1" x14ac:dyDescent="0.3"/>
    <row r="41" spans="1:1" x14ac:dyDescent="0.25">
      <c r="A41" s="21" t="s">
        <v>306</v>
      </c>
    </row>
    <row r="42" spans="1:1" x14ac:dyDescent="0.25">
      <c r="A42" s="22" t="s">
        <v>357</v>
      </c>
    </row>
    <row r="43" spans="1:1" x14ac:dyDescent="0.25">
      <c r="A43" s="19"/>
    </row>
    <row r="44" spans="1:1" x14ac:dyDescent="0.25">
      <c r="A44" s="23" t="s">
        <v>342</v>
      </c>
    </row>
    <row r="45" spans="1:1" x14ac:dyDescent="0.25">
      <c r="A45" s="19" t="s">
        <v>351</v>
      </c>
    </row>
    <row r="46" spans="1:1" x14ac:dyDescent="0.25">
      <c r="A46" s="19"/>
    </row>
    <row r="47" spans="1:1" x14ac:dyDescent="0.25">
      <c r="A47" s="28" t="s">
        <v>120</v>
      </c>
    </row>
    <row r="48" spans="1:1" x14ac:dyDescent="0.25">
      <c r="A48" s="27" t="s">
        <v>121</v>
      </c>
    </row>
    <row r="49" spans="1:1" x14ac:dyDescent="0.25">
      <c r="A49" s="27" t="s">
        <v>401</v>
      </c>
    </row>
    <row r="50" spans="1:1" x14ac:dyDescent="0.25">
      <c r="A50" s="27" t="s">
        <v>123</v>
      </c>
    </row>
    <row r="51" spans="1:1" x14ac:dyDescent="0.25">
      <c r="A51" s="27" t="s">
        <v>338</v>
      </c>
    </row>
    <row r="52" spans="1:1" x14ac:dyDescent="0.25">
      <c r="A52" s="27" t="s">
        <v>339</v>
      </c>
    </row>
    <row r="53" spans="1:1" x14ac:dyDescent="0.25">
      <c r="A53" s="27" t="s">
        <v>299</v>
      </c>
    </row>
    <row r="54" spans="1:1" x14ac:dyDescent="0.25">
      <c r="A54" s="27" t="s">
        <v>358</v>
      </c>
    </row>
    <row r="55" spans="1:1" x14ac:dyDescent="0.25">
      <c r="A55" s="27" t="s">
        <v>632</v>
      </c>
    </row>
    <row r="56" spans="1:1" x14ac:dyDescent="0.25">
      <c r="A56" s="36" t="s">
        <v>657</v>
      </c>
    </row>
    <row r="57" spans="1:1" x14ac:dyDescent="0.25">
      <c r="A57" s="27"/>
    </row>
    <row r="58" spans="1:1" x14ac:dyDescent="0.25">
      <c r="A58" s="28" t="s">
        <v>126</v>
      </c>
    </row>
    <row r="59" spans="1:1" x14ac:dyDescent="0.25">
      <c r="A59" s="27" t="s">
        <v>307</v>
      </c>
    </row>
    <row r="60" spans="1:1" x14ac:dyDescent="0.25">
      <c r="A60" s="27" t="s">
        <v>630</v>
      </c>
    </row>
    <row r="61" spans="1:1" x14ac:dyDescent="0.25">
      <c r="A61" s="27" t="s">
        <v>658</v>
      </c>
    </row>
    <row r="62" spans="1:1" x14ac:dyDescent="0.25">
      <c r="A62" s="27" t="s">
        <v>653</v>
      </c>
    </row>
    <row r="63" spans="1:1" x14ac:dyDescent="0.25">
      <c r="A63" s="27" t="s">
        <v>654</v>
      </c>
    </row>
    <row r="64" spans="1:1" x14ac:dyDescent="0.25">
      <c r="A64" s="27" t="s">
        <v>127</v>
      </c>
    </row>
    <row r="65" spans="1:1" x14ac:dyDescent="0.25">
      <c r="A65" s="27" t="s">
        <v>308</v>
      </c>
    </row>
    <row r="66" spans="1:1" x14ac:dyDescent="0.25">
      <c r="A66" s="27"/>
    </row>
    <row r="67" spans="1:1" x14ac:dyDescent="0.25">
      <c r="A67" s="28" t="s">
        <v>180</v>
      </c>
    </row>
    <row r="68" spans="1:1" x14ac:dyDescent="0.25">
      <c r="A68" s="27" t="s">
        <v>340</v>
      </c>
    </row>
    <row r="69" spans="1:1" x14ac:dyDescent="0.25">
      <c r="A69" s="27" t="s">
        <v>659</v>
      </c>
    </row>
    <row r="70" spans="1:1" x14ac:dyDescent="0.25">
      <c r="A70" s="27" t="s">
        <v>660</v>
      </c>
    </row>
    <row r="71" spans="1:1" x14ac:dyDescent="0.25">
      <c r="A71" s="27" t="s">
        <v>341</v>
      </c>
    </row>
    <row r="72" spans="1:1" x14ac:dyDescent="0.25">
      <c r="A72" s="27" t="s">
        <v>444</v>
      </c>
    </row>
    <row r="73" spans="1:1" x14ac:dyDescent="0.25">
      <c r="A73" s="19"/>
    </row>
    <row r="74" spans="1:1" x14ac:dyDescent="0.25">
      <c r="A74" s="23" t="s">
        <v>181</v>
      </c>
    </row>
    <row r="75" spans="1:1" x14ac:dyDescent="0.25">
      <c r="A75" s="19" t="s">
        <v>132</v>
      </c>
    </row>
    <row r="76" spans="1:1" x14ac:dyDescent="0.25">
      <c r="A76" s="19" t="s">
        <v>300</v>
      </c>
    </row>
    <row r="77" spans="1:1" x14ac:dyDescent="0.25">
      <c r="A77" s="41" t="s">
        <v>301</v>
      </c>
    </row>
    <row r="78" spans="1:1" ht="14.4" thickBot="1" x14ac:dyDescent="0.3">
      <c r="A78" s="20" t="s">
        <v>302</v>
      </c>
    </row>
    <row r="79" spans="1:1" ht="42.75" customHeight="1" thickBot="1" x14ac:dyDescent="0.3">
      <c r="A79" s="18"/>
    </row>
    <row r="80" spans="1:1" x14ac:dyDescent="0.25">
      <c r="A80" s="21" t="s">
        <v>306</v>
      </c>
    </row>
    <row r="81" spans="1:1" x14ac:dyDescent="0.25">
      <c r="A81" s="22" t="s">
        <v>360</v>
      </c>
    </row>
    <row r="82" spans="1:1" x14ac:dyDescent="0.25">
      <c r="A82" s="19"/>
    </row>
    <row r="83" spans="1:1" x14ac:dyDescent="0.25">
      <c r="A83" s="23" t="s">
        <v>359</v>
      </c>
    </row>
    <row r="84" spans="1:1" x14ac:dyDescent="0.25">
      <c r="A84" s="19"/>
    </row>
    <row r="85" spans="1:1" x14ac:dyDescent="0.25">
      <c r="A85" s="28" t="s">
        <v>120</v>
      </c>
    </row>
    <row r="86" spans="1:1" x14ac:dyDescent="0.25">
      <c r="A86" s="27" t="s">
        <v>121</v>
      </c>
    </row>
    <row r="87" spans="1:1" x14ac:dyDescent="0.25">
      <c r="A87" s="27" t="s">
        <v>401</v>
      </c>
    </row>
    <row r="88" spans="1:1" x14ac:dyDescent="0.25">
      <c r="A88" s="27" t="s">
        <v>123</v>
      </c>
    </row>
    <row r="89" spans="1:1" x14ac:dyDescent="0.25">
      <c r="A89" s="27" t="s">
        <v>338</v>
      </c>
    </row>
    <row r="90" spans="1:1" x14ac:dyDescent="0.25">
      <c r="A90" s="27" t="s">
        <v>339</v>
      </c>
    </row>
    <row r="91" spans="1:1" x14ac:dyDescent="0.25">
      <c r="A91" s="27" t="s">
        <v>299</v>
      </c>
    </row>
    <row r="92" spans="1:1" s="173" customFormat="1" x14ac:dyDescent="0.25">
      <c r="A92" s="27" t="s">
        <v>343</v>
      </c>
    </row>
    <row r="93" spans="1:1" s="173" customFormat="1" x14ac:dyDescent="0.25">
      <c r="A93" s="27" t="s">
        <v>633</v>
      </c>
    </row>
    <row r="94" spans="1:1" x14ac:dyDescent="0.25">
      <c r="A94" s="27"/>
    </row>
    <row r="95" spans="1:1" x14ac:dyDescent="0.25">
      <c r="A95" s="28" t="s">
        <v>126</v>
      </c>
    </row>
    <row r="96" spans="1:1" x14ac:dyDescent="0.25">
      <c r="A96" s="27" t="s">
        <v>307</v>
      </c>
    </row>
    <row r="97" spans="1:1" x14ac:dyDescent="0.25">
      <c r="A97" s="27" t="s">
        <v>630</v>
      </c>
    </row>
    <row r="98" spans="1:1" x14ac:dyDescent="0.25">
      <c r="A98" s="27" t="s">
        <v>658</v>
      </c>
    </row>
    <row r="99" spans="1:1" x14ac:dyDescent="0.25">
      <c r="A99" s="27" t="s">
        <v>653</v>
      </c>
    </row>
    <row r="100" spans="1:1" x14ac:dyDescent="0.25">
      <c r="A100" s="27" t="s">
        <v>661</v>
      </c>
    </row>
    <row r="101" spans="1:1" x14ac:dyDescent="0.25">
      <c r="A101" s="27" t="s">
        <v>127</v>
      </c>
    </row>
    <row r="102" spans="1:1" x14ac:dyDescent="0.25">
      <c r="A102" s="27" t="s">
        <v>308</v>
      </c>
    </row>
    <row r="103" spans="1:1" x14ac:dyDescent="0.25">
      <c r="A103" s="27"/>
    </row>
    <row r="104" spans="1:1" x14ac:dyDescent="0.25">
      <c r="A104" s="28" t="s">
        <v>180</v>
      </c>
    </row>
    <row r="105" spans="1:1" x14ac:dyDescent="0.25">
      <c r="A105" s="27" t="s">
        <v>340</v>
      </c>
    </row>
    <row r="106" spans="1:1" x14ac:dyDescent="0.25">
      <c r="A106" s="27" t="s">
        <v>662</v>
      </c>
    </row>
    <row r="107" spans="1:1" x14ac:dyDescent="0.25">
      <c r="A107" s="27" t="s">
        <v>663</v>
      </c>
    </row>
    <row r="108" spans="1:1" x14ac:dyDescent="0.25">
      <c r="A108" s="27" t="s">
        <v>341</v>
      </c>
    </row>
    <row r="109" spans="1:1" x14ac:dyDescent="0.25">
      <c r="A109" s="27" t="s">
        <v>444</v>
      </c>
    </row>
    <row r="110" spans="1:1" x14ac:dyDescent="0.25">
      <c r="A110" s="19"/>
    </row>
    <row r="111" spans="1:1" x14ac:dyDescent="0.25">
      <c r="A111" s="23" t="s">
        <v>181</v>
      </c>
    </row>
    <row r="112" spans="1:1" x14ac:dyDescent="0.25">
      <c r="A112" s="19" t="s">
        <v>132</v>
      </c>
    </row>
    <row r="113" spans="1:1" x14ac:dyDescent="0.25">
      <c r="A113" s="19" t="s">
        <v>300</v>
      </c>
    </row>
    <row r="114" spans="1:1" x14ac:dyDescent="0.25">
      <c r="A114" s="41" t="s">
        <v>301</v>
      </c>
    </row>
    <row r="115" spans="1:1" ht="14.4" thickBot="1" x14ac:dyDescent="0.3">
      <c r="A115" s="20" t="s">
        <v>302</v>
      </c>
    </row>
    <row r="116" spans="1:1" x14ac:dyDescent="0.25">
      <c r="A116" s="18"/>
    </row>
    <row r="117" spans="1:1" ht="14.4" thickBot="1" x14ac:dyDescent="0.3"/>
    <row r="118" spans="1:1" x14ac:dyDescent="0.25">
      <c r="A118" s="21" t="s">
        <v>306</v>
      </c>
    </row>
    <row r="119" spans="1:1" x14ac:dyDescent="0.25">
      <c r="A119" s="22" t="s">
        <v>362</v>
      </c>
    </row>
    <row r="120" spans="1:1" x14ac:dyDescent="0.25">
      <c r="A120" s="19"/>
    </row>
    <row r="121" spans="1:1" x14ac:dyDescent="0.25">
      <c r="A121" s="23" t="s">
        <v>344</v>
      </c>
    </row>
    <row r="122" spans="1:1" x14ac:dyDescent="0.25">
      <c r="A122" s="23" t="s">
        <v>361</v>
      </c>
    </row>
    <row r="123" spans="1:1" x14ac:dyDescent="0.25">
      <c r="A123" s="23"/>
    </row>
    <row r="124" spans="1:1" x14ac:dyDescent="0.25">
      <c r="A124" s="28" t="s">
        <v>120</v>
      </c>
    </row>
    <row r="125" spans="1:1" x14ac:dyDescent="0.25">
      <c r="A125" s="27" t="s">
        <v>121</v>
      </c>
    </row>
    <row r="126" spans="1:1" x14ac:dyDescent="0.25">
      <c r="A126" s="27" t="s">
        <v>401</v>
      </c>
    </row>
    <row r="127" spans="1:1" x14ac:dyDescent="0.25">
      <c r="A127" s="27" t="s">
        <v>123</v>
      </c>
    </row>
    <row r="128" spans="1:1" x14ac:dyDescent="0.25">
      <c r="A128" s="27" t="s">
        <v>338</v>
      </c>
    </row>
    <row r="129" spans="1:1" x14ac:dyDescent="0.25">
      <c r="A129" s="27" t="s">
        <v>339</v>
      </c>
    </row>
    <row r="130" spans="1:1" x14ac:dyDescent="0.25">
      <c r="A130" s="27" t="s">
        <v>299</v>
      </c>
    </row>
    <row r="131" spans="1:1" x14ac:dyDescent="0.25">
      <c r="A131" s="27" t="s">
        <v>343</v>
      </c>
    </row>
    <row r="132" spans="1:1" x14ac:dyDescent="0.25">
      <c r="A132" s="27" t="s">
        <v>345</v>
      </c>
    </row>
    <row r="133" spans="1:1" x14ac:dyDescent="0.25">
      <c r="A133" s="27" t="s">
        <v>633</v>
      </c>
    </row>
    <row r="134" spans="1:1" x14ac:dyDescent="0.25">
      <c r="A134" s="27"/>
    </row>
    <row r="135" spans="1:1" x14ac:dyDescent="0.25">
      <c r="A135" s="28" t="s">
        <v>126</v>
      </c>
    </row>
    <row r="136" spans="1:1" x14ac:dyDescent="0.25">
      <c r="A136" s="27" t="s">
        <v>307</v>
      </c>
    </row>
    <row r="137" spans="1:1" x14ac:dyDescent="0.25">
      <c r="A137" s="27" t="s">
        <v>630</v>
      </c>
    </row>
    <row r="138" spans="1:1" x14ac:dyDescent="0.25">
      <c r="A138" s="27" t="s">
        <v>631</v>
      </c>
    </row>
    <row r="139" spans="1:1" x14ac:dyDescent="0.25">
      <c r="A139" s="27" t="s">
        <v>654</v>
      </c>
    </row>
    <row r="140" spans="1:1" x14ac:dyDescent="0.25">
      <c r="A140" s="27" t="s">
        <v>127</v>
      </c>
    </row>
    <row r="141" spans="1:1" x14ac:dyDescent="0.25">
      <c r="A141" s="27" t="s">
        <v>308</v>
      </c>
    </row>
    <row r="143" spans="1:1" x14ac:dyDescent="0.25">
      <c r="A143" s="27"/>
    </row>
    <row r="144" spans="1:1" x14ac:dyDescent="0.25">
      <c r="A144" s="28" t="s">
        <v>180</v>
      </c>
    </row>
    <row r="145" spans="1:3" x14ac:dyDescent="0.25">
      <c r="A145" s="27" t="s">
        <v>340</v>
      </c>
    </row>
    <row r="146" spans="1:3" x14ac:dyDescent="0.25">
      <c r="A146" s="27" t="s">
        <v>445</v>
      </c>
    </row>
    <row r="147" spans="1:3" x14ac:dyDescent="0.25">
      <c r="A147" s="27" t="s">
        <v>446</v>
      </c>
    </row>
    <row r="148" spans="1:3" x14ac:dyDescent="0.25">
      <c r="A148" s="27" t="s">
        <v>341</v>
      </c>
    </row>
    <row r="149" spans="1:3" x14ac:dyDescent="0.25">
      <c r="A149" s="27" t="s">
        <v>444</v>
      </c>
    </row>
    <row r="150" spans="1:3" x14ac:dyDescent="0.25">
      <c r="A150" s="19"/>
    </row>
    <row r="151" spans="1:3" x14ac:dyDescent="0.25">
      <c r="A151" s="23" t="s">
        <v>181</v>
      </c>
    </row>
    <row r="152" spans="1:3" x14ac:dyDescent="0.25">
      <c r="A152" s="19" t="s">
        <v>132</v>
      </c>
    </row>
    <row r="153" spans="1:3" x14ac:dyDescent="0.25">
      <c r="A153" s="19" t="s">
        <v>300</v>
      </c>
    </row>
    <row r="154" spans="1:3" x14ac:dyDescent="0.25">
      <c r="A154" s="41" t="s">
        <v>301</v>
      </c>
    </row>
    <row r="155" spans="1:3" ht="14.4" thickBot="1" x14ac:dyDescent="0.3">
      <c r="A155" s="20" t="s">
        <v>302</v>
      </c>
    </row>
    <row r="156" spans="1:3" ht="14.4" thickBot="1" x14ac:dyDescent="0.3">
      <c r="A156" s="18"/>
    </row>
    <row r="157" spans="1:3" x14ac:dyDescent="0.25">
      <c r="A157" s="32" t="s">
        <v>306</v>
      </c>
    </row>
    <row r="158" spans="1:3" x14ac:dyDescent="0.25">
      <c r="A158" s="30" t="s">
        <v>378</v>
      </c>
    </row>
    <row r="159" spans="1:3" x14ac:dyDescent="0.25">
      <c r="A159" s="27"/>
    </row>
    <row r="160" spans="1:3" x14ac:dyDescent="0.25">
      <c r="A160" s="33" t="s">
        <v>471</v>
      </c>
      <c r="C160" s="174"/>
    </row>
    <row r="161" spans="1:1" x14ac:dyDescent="0.25">
      <c r="A161" s="27"/>
    </row>
    <row r="162" spans="1:1" x14ac:dyDescent="0.25">
      <c r="A162" s="28" t="s">
        <v>120</v>
      </c>
    </row>
    <row r="163" spans="1:1" x14ac:dyDescent="0.25">
      <c r="A163" s="27" t="s">
        <v>135</v>
      </c>
    </row>
    <row r="164" spans="1:1" x14ac:dyDescent="0.25">
      <c r="A164" s="27" t="s">
        <v>401</v>
      </c>
    </row>
    <row r="165" spans="1:1" x14ac:dyDescent="0.25">
      <c r="A165" s="27" t="s">
        <v>123</v>
      </c>
    </row>
    <row r="166" spans="1:1" x14ac:dyDescent="0.25">
      <c r="A166" s="27" t="s">
        <v>373</v>
      </c>
    </row>
    <row r="167" spans="1:1" x14ac:dyDescent="0.25">
      <c r="A167" s="34"/>
    </row>
    <row r="168" spans="1:1" x14ac:dyDescent="0.25">
      <c r="A168" s="28" t="s">
        <v>374</v>
      </c>
    </row>
    <row r="169" spans="1:1" x14ac:dyDescent="0.25">
      <c r="A169" s="27" t="s">
        <v>375</v>
      </c>
    </row>
    <row r="170" spans="1:1" x14ac:dyDescent="0.25">
      <c r="A170" s="27" t="s">
        <v>664</v>
      </c>
    </row>
    <row r="171" spans="1:1" x14ac:dyDescent="0.25">
      <c r="A171" s="27" t="s">
        <v>127</v>
      </c>
    </row>
    <row r="172" spans="1:1" x14ac:dyDescent="0.25">
      <c r="A172" s="27" t="s">
        <v>376</v>
      </c>
    </row>
    <row r="173" spans="1:1" x14ac:dyDescent="0.25">
      <c r="A173" s="19"/>
    </row>
    <row r="174" spans="1:1" x14ac:dyDescent="0.25">
      <c r="A174" s="28" t="s">
        <v>128</v>
      </c>
    </row>
    <row r="175" spans="1:1" x14ac:dyDescent="0.25">
      <c r="A175" s="27" t="s">
        <v>132</v>
      </c>
    </row>
    <row r="176" spans="1:1" x14ac:dyDescent="0.25">
      <c r="A176" s="27" t="s">
        <v>300</v>
      </c>
    </row>
    <row r="177" spans="1:1" x14ac:dyDescent="0.25">
      <c r="A177" s="27" t="s">
        <v>301</v>
      </c>
    </row>
    <row r="178" spans="1:1" x14ac:dyDescent="0.25">
      <c r="A178" s="27" t="s">
        <v>302</v>
      </c>
    </row>
    <row r="179" spans="1:1" ht="14.4" thickBot="1" x14ac:dyDescent="0.3">
      <c r="A179" s="29" t="s">
        <v>377</v>
      </c>
    </row>
    <row r="180" spans="1:1" ht="14.4" thickBot="1" x14ac:dyDescent="0.3">
      <c r="A180" s="35"/>
    </row>
    <row r="181" spans="1:1" x14ac:dyDescent="0.25">
      <c r="A181" s="32" t="s">
        <v>306</v>
      </c>
    </row>
    <row r="182" spans="1:1" x14ac:dyDescent="0.25">
      <c r="A182" s="30" t="s">
        <v>382</v>
      </c>
    </row>
    <row r="183" spans="1:1" x14ac:dyDescent="0.25">
      <c r="A183" s="27"/>
    </row>
    <row r="184" spans="1:1" x14ac:dyDescent="0.25">
      <c r="A184" s="33" t="s">
        <v>381</v>
      </c>
    </row>
    <row r="185" spans="1:1" x14ac:dyDescent="0.25">
      <c r="A185" s="27"/>
    </row>
    <row r="186" spans="1:1" x14ac:dyDescent="0.25">
      <c r="A186" s="28" t="s">
        <v>120</v>
      </c>
    </row>
    <row r="187" spans="1:1" x14ac:dyDescent="0.25">
      <c r="A187" s="27" t="s">
        <v>135</v>
      </c>
    </row>
    <row r="188" spans="1:1" x14ac:dyDescent="0.25">
      <c r="A188" s="27" t="s">
        <v>401</v>
      </c>
    </row>
    <row r="189" spans="1:1" x14ac:dyDescent="0.25">
      <c r="A189" s="27" t="s">
        <v>123</v>
      </c>
    </row>
    <row r="190" spans="1:1" x14ac:dyDescent="0.25">
      <c r="A190" s="27" t="s">
        <v>379</v>
      </c>
    </row>
    <row r="191" spans="1:1" x14ac:dyDescent="0.25">
      <c r="A191" s="27" t="s">
        <v>380</v>
      </c>
    </row>
    <row r="192" spans="1:1" x14ac:dyDescent="0.25">
      <c r="A192" s="27"/>
    </row>
    <row r="193" spans="1:1" x14ac:dyDescent="0.25">
      <c r="A193" s="28" t="s">
        <v>126</v>
      </c>
    </row>
    <row r="194" spans="1:1" x14ac:dyDescent="0.25">
      <c r="A194" s="27" t="s">
        <v>307</v>
      </c>
    </row>
    <row r="195" spans="1:1" x14ac:dyDescent="0.25">
      <c r="A195" s="27" t="s">
        <v>664</v>
      </c>
    </row>
    <row r="196" spans="1:1" x14ac:dyDescent="0.25">
      <c r="A196" s="27" t="s">
        <v>127</v>
      </c>
    </row>
    <row r="197" spans="1:1" x14ac:dyDescent="0.25">
      <c r="A197" s="27" t="s">
        <v>665</v>
      </c>
    </row>
    <row r="198" spans="1:1" x14ac:dyDescent="0.25">
      <c r="A198" s="27"/>
    </row>
    <row r="199" spans="1:1" x14ac:dyDescent="0.25">
      <c r="A199" s="27"/>
    </row>
    <row r="200" spans="1:1" x14ac:dyDescent="0.25">
      <c r="A200" s="28" t="s">
        <v>128</v>
      </c>
    </row>
    <row r="201" spans="1:1" x14ac:dyDescent="0.25">
      <c r="A201" s="27" t="s">
        <v>132</v>
      </c>
    </row>
    <row r="202" spans="1:1" x14ac:dyDescent="0.25">
      <c r="A202" s="27" t="s">
        <v>300</v>
      </c>
    </row>
    <row r="203" spans="1:1" x14ac:dyDescent="0.25">
      <c r="A203" s="41" t="s">
        <v>301</v>
      </c>
    </row>
    <row r="204" spans="1:1" x14ac:dyDescent="0.25">
      <c r="A204" s="27" t="s">
        <v>302</v>
      </c>
    </row>
    <row r="205" spans="1:1" ht="14.4" thickBot="1" x14ac:dyDescent="0.3">
      <c r="A205" s="29" t="s">
        <v>377</v>
      </c>
    </row>
    <row r="206" spans="1:1" ht="14.4" thickBot="1" x14ac:dyDescent="0.3">
      <c r="A206" s="35"/>
    </row>
    <row r="207" spans="1:1" x14ac:dyDescent="0.25">
      <c r="A207" s="32" t="s">
        <v>306</v>
      </c>
    </row>
    <row r="208" spans="1:1" x14ac:dyDescent="0.25">
      <c r="A208" s="30" t="s">
        <v>370</v>
      </c>
    </row>
    <row r="209" spans="1:1" x14ac:dyDescent="0.25">
      <c r="A209" s="36"/>
    </row>
    <row r="210" spans="1:1" x14ac:dyDescent="0.25">
      <c r="A210" s="28" t="s">
        <v>634</v>
      </c>
    </row>
    <row r="211" spans="1:1" x14ac:dyDescent="0.25">
      <c r="A211" s="27"/>
    </row>
    <row r="212" spans="1:1" x14ac:dyDescent="0.25">
      <c r="A212" s="28" t="s">
        <v>120</v>
      </c>
    </row>
    <row r="213" spans="1:1" x14ac:dyDescent="0.25">
      <c r="A213" s="27" t="s">
        <v>135</v>
      </c>
    </row>
    <row r="214" spans="1:1" x14ac:dyDescent="0.25">
      <c r="A214" s="27" t="s">
        <v>401</v>
      </c>
    </row>
    <row r="215" spans="1:1" x14ac:dyDescent="0.25">
      <c r="A215" s="27" t="s">
        <v>123</v>
      </c>
    </row>
    <row r="216" spans="1:1" x14ac:dyDescent="0.25">
      <c r="A216" s="27" t="s">
        <v>346</v>
      </c>
    </row>
    <row r="217" spans="1:1" x14ac:dyDescent="0.25">
      <c r="A217" s="27" t="s">
        <v>339</v>
      </c>
    </row>
    <row r="218" spans="1:1" x14ac:dyDescent="0.25">
      <c r="A218" s="27" t="s">
        <v>299</v>
      </c>
    </row>
    <row r="219" spans="1:1" x14ac:dyDescent="0.25">
      <c r="A219" s="27" t="s">
        <v>539</v>
      </c>
    </row>
    <row r="220" spans="1:1" x14ac:dyDescent="0.25">
      <c r="A220" s="27" t="s">
        <v>447</v>
      </c>
    </row>
    <row r="221" spans="1:1" x14ac:dyDescent="0.25">
      <c r="A221" s="27" t="s">
        <v>666</v>
      </c>
    </row>
    <row r="222" spans="1:1" x14ac:dyDescent="0.25">
      <c r="A222" s="27" t="s">
        <v>347</v>
      </c>
    </row>
    <row r="223" spans="1:1" s="35" customFormat="1" x14ac:dyDescent="0.25">
      <c r="A223" s="27" t="s">
        <v>385</v>
      </c>
    </row>
    <row r="224" spans="1:1" x14ac:dyDescent="0.25">
      <c r="A224" s="27"/>
    </row>
    <row r="225" spans="1:1" x14ac:dyDescent="0.25">
      <c r="A225" s="28" t="s">
        <v>126</v>
      </c>
    </row>
    <row r="226" spans="1:1" x14ac:dyDescent="0.25">
      <c r="A226" s="27" t="s">
        <v>307</v>
      </c>
    </row>
    <row r="227" spans="1:1" x14ac:dyDescent="0.25">
      <c r="A227" s="27" t="s">
        <v>630</v>
      </c>
    </row>
    <row r="228" spans="1:1" x14ac:dyDescent="0.25">
      <c r="A228" s="27" t="s">
        <v>650</v>
      </c>
    </row>
    <row r="229" spans="1:1" x14ac:dyDescent="0.25">
      <c r="A229" s="27" t="s">
        <v>667</v>
      </c>
    </row>
    <row r="230" spans="1:1" x14ac:dyDescent="0.25">
      <c r="A230" s="27" t="s">
        <v>654</v>
      </c>
    </row>
    <row r="231" spans="1:1" x14ac:dyDescent="0.25">
      <c r="A231" s="27" t="s">
        <v>127</v>
      </c>
    </row>
    <row r="232" spans="1:1" x14ac:dyDescent="0.25">
      <c r="A232" s="27" t="s">
        <v>308</v>
      </c>
    </row>
    <row r="233" spans="1:1" x14ac:dyDescent="0.25">
      <c r="A233" s="27"/>
    </row>
    <row r="234" spans="1:1" x14ac:dyDescent="0.25">
      <c r="A234" s="28" t="s">
        <v>348</v>
      </c>
    </row>
    <row r="235" spans="1:1" ht="27.6" x14ac:dyDescent="0.25">
      <c r="A235" s="36" t="s">
        <v>465</v>
      </c>
    </row>
    <row r="236" spans="1:1" x14ac:dyDescent="0.25">
      <c r="A236" s="28"/>
    </row>
    <row r="237" spans="1:1" x14ac:dyDescent="0.25">
      <c r="A237" s="28" t="s">
        <v>181</v>
      </c>
    </row>
    <row r="238" spans="1:1" x14ac:dyDescent="0.25">
      <c r="A238" s="27" t="s">
        <v>132</v>
      </c>
    </row>
    <row r="239" spans="1:1" x14ac:dyDescent="0.25">
      <c r="A239" s="27" t="s">
        <v>300</v>
      </c>
    </row>
    <row r="240" spans="1:1" x14ac:dyDescent="0.25">
      <c r="A240" s="41" t="s">
        <v>301</v>
      </c>
    </row>
    <row r="241" spans="1:3" ht="14.4" thickBot="1" x14ac:dyDescent="0.3">
      <c r="A241" s="29" t="s">
        <v>302</v>
      </c>
    </row>
    <row r="242" spans="1:3" ht="14.4" thickBot="1" x14ac:dyDescent="0.3">
      <c r="A242" s="35"/>
    </row>
    <row r="243" spans="1:3" x14ac:dyDescent="0.25">
      <c r="A243" s="21" t="s">
        <v>306</v>
      </c>
    </row>
    <row r="244" spans="1:3" x14ac:dyDescent="0.25">
      <c r="A244" s="22" t="s">
        <v>371</v>
      </c>
    </row>
    <row r="245" spans="1:3" x14ac:dyDescent="0.25">
      <c r="A245" s="19"/>
    </row>
    <row r="246" spans="1:3" x14ac:dyDescent="0.25">
      <c r="A246" s="23" t="s">
        <v>691</v>
      </c>
    </row>
    <row r="247" spans="1:3" x14ac:dyDescent="0.25">
      <c r="A247" s="19"/>
    </row>
    <row r="248" spans="1:3" x14ac:dyDescent="0.25">
      <c r="A248" s="28" t="s">
        <v>120</v>
      </c>
    </row>
    <row r="249" spans="1:3" x14ac:dyDescent="0.25">
      <c r="A249" s="27" t="s">
        <v>649</v>
      </c>
    </row>
    <row r="250" spans="1:3" x14ac:dyDescent="0.25">
      <c r="A250" s="27" t="s">
        <v>401</v>
      </c>
    </row>
    <row r="251" spans="1:3" x14ac:dyDescent="0.25">
      <c r="A251" s="27" t="s">
        <v>123</v>
      </c>
    </row>
    <row r="252" spans="1:3" x14ac:dyDescent="0.25">
      <c r="A252" s="27" t="s">
        <v>346</v>
      </c>
    </row>
    <row r="253" spans="1:3" x14ac:dyDescent="0.25">
      <c r="A253" s="27" t="s">
        <v>339</v>
      </c>
    </row>
    <row r="254" spans="1:3" x14ac:dyDescent="0.25">
      <c r="A254" s="27" t="s">
        <v>299</v>
      </c>
      <c r="C254" s="35"/>
    </row>
    <row r="255" spans="1:3" x14ac:dyDescent="0.25">
      <c r="A255" s="27" t="s">
        <v>349</v>
      </c>
    </row>
    <row r="256" spans="1:3" x14ac:dyDescent="0.25">
      <c r="A256" s="27" t="s">
        <v>496</v>
      </c>
    </row>
    <row r="257" spans="1:3" x14ac:dyDescent="0.25">
      <c r="A257" s="27" t="s">
        <v>668</v>
      </c>
    </row>
    <row r="258" spans="1:3" x14ac:dyDescent="0.25">
      <c r="A258" s="27" t="s">
        <v>347</v>
      </c>
    </row>
    <row r="259" spans="1:3" x14ac:dyDescent="0.25">
      <c r="A259" s="27" t="s">
        <v>385</v>
      </c>
    </row>
    <row r="260" spans="1:3" x14ac:dyDescent="0.25">
      <c r="A260" s="27"/>
    </row>
    <row r="261" spans="1:3" x14ac:dyDescent="0.25">
      <c r="A261" s="28" t="s">
        <v>126</v>
      </c>
    </row>
    <row r="262" spans="1:3" x14ac:dyDescent="0.25">
      <c r="A262" s="27" t="s">
        <v>307</v>
      </c>
    </row>
    <row r="263" spans="1:3" x14ac:dyDescent="0.25">
      <c r="A263" s="27" t="s">
        <v>630</v>
      </c>
    </row>
    <row r="264" spans="1:3" x14ac:dyDescent="0.25">
      <c r="A264" s="27" t="s">
        <v>650</v>
      </c>
    </row>
    <row r="265" spans="1:3" x14ac:dyDescent="0.25">
      <c r="A265" s="27" t="s">
        <v>667</v>
      </c>
    </row>
    <row r="266" spans="1:3" x14ac:dyDescent="0.25">
      <c r="A266" s="27" t="s">
        <v>654</v>
      </c>
    </row>
    <row r="267" spans="1:3" x14ac:dyDescent="0.25">
      <c r="A267" s="27" t="s">
        <v>127</v>
      </c>
    </row>
    <row r="268" spans="1:3" x14ac:dyDescent="0.25">
      <c r="A268" s="27" t="s">
        <v>308</v>
      </c>
    </row>
    <row r="269" spans="1:3" ht="26.25" customHeight="1" x14ac:dyDescent="0.25">
      <c r="A269" s="27" t="s">
        <v>635</v>
      </c>
    </row>
    <row r="270" spans="1:3" ht="26.25" customHeight="1" x14ac:dyDescent="0.25">
      <c r="A270" s="27"/>
    </row>
    <row r="271" spans="1:3" x14ac:dyDescent="0.25">
      <c r="A271" s="28" t="s">
        <v>348</v>
      </c>
    </row>
    <row r="272" spans="1:3" ht="28.2" x14ac:dyDescent="0.3">
      <c r="A272" s="36" t="s">
        <v>465</v>
      </c>
      <c r="C272" s="175"/>
    </row>
    <row r="273" spans="1:1" x14ac:dyDescent="0.25">
      <c r="A273" s="23"/>
    </row>
    <row r="274" spans="1:1" x14ac:dyDescent="0.25">
      <c r="A274" s="23" t="s">
        <v>181</v>
      </c>
    </row>
    <row r="275" spans="1:1" x14ac:dyDescent="0.25">
      <c r="A275" s="19" t="s">
        <v>132</v>
      </c>
    </row>
    <row r="276" spans="1:1" x14ac:dyDescent="0.25">
      <c r="A276" s="19" t="s">
        <v>300</v>
      </c>
    </row>
    <row r="277" spans="1:1" x14ac:dyDescent="0.25">
      <c r="A277" s="41" t="s">
        <v>301</v>
      </c>
    </row>
    <row r="278" spans="1:1" ht="14.4" thickBot="1" x14ac:dyDescent="0.3">
      <c r="A278" s="20" t="s">
        <v>302</v>
      </c>
    </row>
    <row r="279" spans="1:1" ht="14.4" thickBot="1" x14ac:dyDescent="0.3">
      <c r="A279" s="18"/>
    </row>
    <row r="280" spans="1:1" x14ac:dyDescent="0.25">
      <c r="A280" s="32" t="s">
        <v>306</v>
      </c>
    </row>
    <row r="281" spans="1:1" x14ac:dyDescent="0.25">
      <c r="A281" s="30" t="s">
        <v>383</v>
      </c>
    </row>
    <row r="282" spans="1:1" x14ac:dyDescent="0.25">
      <c r="A282" s="27"/>
    </row>
    <row r="283" spans="1:1" x14ac:dyDescent="0.25">
      <c r="A283" s="28" t="s">
        <v>669</v>
      </c>
    </row>
    <row r="284" spans="1:1" x14ac:dyDescent="0.25">
      <c r="A284" s="27"/>
    </row>
    <row r="285" spans="1:1" x14ac:dyDescent="0.25">
      <c r="A285" s="28" t="s">
        <v>120</v>
      </c>
    </row>
    <row r="286" spans="1:1" x14ac:dyDescent="0.25">
      <c r="A286" s="27" t="s">
        <v>135</v>
      </c>
    </row>
    <row r="287" spans="1:1" x14ac:dyDescent="0.25">
      <c r="A287" s="27" t="s">
        <v>401</v>
      </c>
    </row>
    <row r="288" spans="1:1" x14ac:dyDescent="0.25">
      <c r="A288" s="27" t="s">
        <v>123</v>
      </c>
    </row>
    <row r="289" spans="1:1" x14ac:dyDescent="0.25">
      <c r="A289" s="27" t="s">
        <v>651</v>
      </c>
    </row>
    <row r="290" spans="1:1" x14ac:dyDescent="0.25">
      <c r="A290" s="27" t="s">
        <v>652</v>
      </c>
    </row>
    <row r="291" spans="1:1" x14ac:dyDescent="0.25">
      <c r="A291" s="27"/>
    </row>
    <row r="292" spans="1:1" x14ac:dyDescent="0.25">
      <c r="A292" s="28" t="s">
        <v>126</v>
      </c>
    </row>
    <row r="293" spans="1:1" x14ac:dyDescent="0.25">
      <c r="A293" s="27" t="s">
        <v>670</v>
      </c>
    </row>
    <row r="294" spans="1:1" x14ac:dyDescent="0.25">
      <c r="A294" s="27" t="s">
        <v>671</v>
      </c>
    </row>
    <row r="295" spans="1:1" x14ac:dyDescent="0.25">
      <c r="A295" s="27" t="s">
        <v>672</v>
      </c>
    </row>
    <row r="296" spans="1:1" s="35" customFormat="1" x14ac:dyDescent="0.25">
      <c r="A296" s="27" t="s">
        <v>673</v>
      </c>
    </row>
    <row r="297" spans="1:1" x14ac:dyDescent="0.25">
      <c r="A297" s="27" t="s">
        <v>309</v>
      </c>
    </row>
    <row r="298" spans="1:1" x14ac:dyDescent="0.25">
      <c r="A298" s="27" t="s">
        <v>127</v>
      </c>
    </row>
    <row r="299" spans="1:1" x14ac:dyDescent="0.25">
      <c r="A299" s="27"/>
    </row>
    <row r="300" spans="1:1" x14ac:dyDescent="0.25">
      <c r="A300" s="28" t="s">
        <v>636</v>
      </c>
    </row>
    <row r="301" spans="1:1" x14ac:dyDescent="0.25">
      <c r="A301" s="27" t="s">
        <v>637</v>
      </c>
    </row>
    <row r="302" spans="1:1" x14ac:dyDescent="0.25">
      <c r="A302" s="27" t="s">
        <v>638</v>
      </c>
    </row>
    <row r="303" spans="1:1" x14ac:dyDescent="0.25">
      <c r="A303" s="27"/>
    </row>
    <row r="304" spans="1:1" x14ac:dyDescent="0.25">
      <c r="A304" s="28" t="s">
        <v>181</v>
      </c>
    </row>
    <row r="305" spans="1:1" x14ac:dyDescent="0.25">
      <c r="A305" s="27" t="s">
        <v>132</v>
      </c>
    </row>
    <row r="306" spans="1:1" x14ac:dyDescent="0.25">
      <c r="A306" s="27" t="s">
        <v>300</v>
      </c>
    </row>
    <row r="307" spans="1:1" ht="14.4" x14ac:dyDescent="0.3">
      <c r="A307" s="227" t="s">
        <v>301</v>
      </c>
    </row>
    <row r="308" spans="1:1" ht="14.4" thickBot="1" x14ac:dyDescent="0.3">
      <c r="A308" s="29" t="s">
        <v>302</v>
      </c>
    </row>
    <row r="309" spans="1:1" ht="14.4" thickBot="1" x14ac:dyDescent="0.3"/>
    <row r="310" spans="1:1" x14ac:dyDescent="0.25">
      <c r="A310" s="21" t="s">
        <v>306</v>
      </c>
    </row>
    <row r="311" spans="1:1" x14ac:dyDescent="0.25">
      <c r="A311" s="22" t="s">
        <v>386</v>
      </c>
    </row>
    <row r="312" spans="1:1" x14ac:dyDescent="0.25">
      <c r="A312" s="19"/>
    </row>
    <row r="313" spans="1:1" s="176" customFormat="1" x14ac:dyDescent="0.25">
      <c r="A313" s="23" t="s">
        <v>674</v>
      </c>
    </row>
    <row r="314" spans="1:1" x14ac:dyDescent="0.25">
      <c r="A314" s="19"/>
    </row>
    <row r="315" spans="1:1" x14ac:dyDescent="0.25">
      <c r="A315" s="28" t="s">
        <v>120</v>
      </c>
    </row>
    <row r="316" spans="1:1" x14ac:dyDescent="0.25">
      <c r="A316" s="27" t="s">
        <v>135</v>
      </c>
    </row>
    <row r="317" spans="1:1" x14ac:dyDescent="0.25">
      <c r="A317" s="27" t="s">
        <v>401</v>
      </c>
    </row>
    <row r="318" spans="1:1" x14ac:dyDescent="0.25">
      <c r="A318" s="27" t="s">
        <v>123</v>
      </c>
    </row>
    <row r="319" spans="1:1" x14ac:dyDescent="0.25">
      <c r="A319" s="27" t="s">
        <v>384</v>
      </c>
    </row>
    <row r="320" spans="1:1" x14ac:dyDescent="0.25">
      <c r="A320" s="27" t="s">
        <v>299</v>
      </c>
    </row>
    <row r="321" spans="1:1" x14ac:dyDescent="0.25">
      <c r="A321" s="27" t="s">
        <v>385</v>
      </c>
    </row>
    <row r="322" spans="1:1" x14ac:dyDescent="0.25">
      <c r="A322" s="27"/>
    </row>
    <row r="323" spans="1:1" x14ac:dyDescent="0.25">
      <c r="A323" s="28" t="s">
        <v>126</v>
      </c>
    </row>
    <row r="324" spans="1:1" x14ac:dyDescent="0.25">
      <c r="A324" s="27" t="s">
        <v>307</v>
      </c>
    </row>
    <row r="325" spans="1:1" x14ac:dyDescent="0.25">
      <c r="A325" s="27" t="s">
        <v>630</v>
      </c>
    </row>
    <row r="326" spans="1:1" s="35" customFormat="1" x14ac:dyDescent="0.25">
      <c r="A326" s="27" t="s">
        <v>635</v>
      </c>
    </row>
    <row r="327" spans="1:1" x14ac:dyDescent="0.25">
      <c r="A327" s="27" t="s">
        <v>127</v>
      </c>
    </row>
    <row r="328" spans="1:1" x14ac:dyDescent="0.25">
      <c r="A328" s="19"/>
    </row>
    <row r="329" spans="1:1" x14ac:dyDescent="0.25">
      <c r="A329" s="23" t="s">
        <v>128</v>
      </c>
    </row>
    <row r="330" spans="1:1" x14ac:dyDescent="0.25">
      <c r="A330" s="19" t="s">
        <v>132</v>
      </c>
    </row>
    <row r="331" spans="1:1" x14ac:dyDescent="0.25">
      <c r="A331" s="19" t="s">
        <v>300</v>
      </c>
    </row>
    <row r="332" spans="1:1" x14ac:dyDescent="0.25">
      <c r="A332" s="19" t="s">
        <v>301</v>
      </c>
    </row>
    <row r="333" spans="1:1" ht="14.4" thickBot="1" x14ac:dyDescent="0.3">
      <c r="A333" s="20" t="s">
        <v>302</v>
      </c>
    </row>
    <row r="334" spans="1:1" ht="14.4" thickBot="1" x14ac:dyDescent="0.3"/>
    <row r="335" spans="1:1" x14ac:dyDescent="0.25">
      <c r="A335" s="32" t="s">
        <v>306</v>
      </c>
    </row>
    <row r="336" spans="1:1" x14ac:dyDescent="0.25">
      <c r="A336" s="30" t="s">
        <v>387</v>
      </c>
    </row>
    <row r="337" spans="1:1" x14ac:dyDescent="0.25">
      <c r="A337" s="27"/>
    </row>
    <row r="338" spans="1:1" x14ac:dyDescent="0.25">
      <c r="A338" s="28" t="s">
        <v>303</v>
      </c>
    </row>
    <row r="339" spans="1:1" x14ac:dyDescent="0.25">
      <c r="A339" s="27"/>
    </row>
    <row r="340" spans="1:1" x14ac:dyDescent="0.25">
      <c r="A340" s="28" t="s">
        <v>120</v>
      </c>
    </row>
    <row r="341" spans="1:1" x14ac:dyDescent="0.25">
      <c r="A341" s="27" t="s">
        <v>135</v>
      </c>
    </row>
    <row r="342" spans="1:1" x14ac:dyDescent="0.25">
      <c r="A342" s="27" t="s">
        <v>311</v>
      </c>
    </row>
    <row r="343" spans="1:1" x14ac:dyDescent="0.25">
      <c r="A343" s="27" t="s">
        <v>123</v>
      </c>
    </row>
    <row r="344" spans="1:1" x14ac:dyDescent="0.25">
      <c r="A344" s="27" t="s">
        <v>304</v>
      </c>
    </row>
    <row r="345" spans="1:1" x14ac:dyDescent="0.25">
      <c r="A345" s="27" t="s">
        <v>639</v>
      </c>
    </row>
    <row r="346" spans="1:1" x14ac:dyDescent="0.25">
      <c r="A346" s="27"/>
    </row>
    <row r="347" spans="1:1" x14ac:dyDescent="0.25">
      <c r="A347" s="28" t="s">
        <v>126</v>
      </c>
    </row>
    <row r="348" spans="1:1" x14ac:dyDescent="0.25">
      <c r="A348" s="27" t="s">
        <v>307</v>
      </c>
    </row>
    <row r="349" spans="1:1" x14ac:dyDescent="0.25">
      <c r="A349" s="27" t="s">
        <v>630</v>
      </c>
    </row>
    <row r="350" spans="1:1" x14ac:dyDescent="0.25">
      <c r="A350" s="27" t="s">
        <v>127</v>
      </c>
    </row>
    <row r="351" spans="1:1" x14ac:dyDescent="0.25">
      <c r="A351" s="27"/>
    </row>
    <row r="352" spans="1:1" x14ac:dyDescent="0.25">
      <c r="A352" s="28" t="s">
        <v>128</v>
      </c>
    </row>
    <row r="353" spans="1:1" x14ac:dyDescent="0.25">
      <c r="A353" s="27" t="s">
        <v>132</v>
      </c>
    </row>
    <row r="354" spans="1:1" x14ac:dyDescent="0.25">
      <c r="A354" s="27" t="s">
        <v>300</v>
      </c>
    </row>
    <row r="355" spans="1:1" x14ac:dyDescent="0.25">
      <c r="A355" s="41" t="s">
        <v>301</v>
      </c>
    </row>
    <row r="356" spans="1:1" ht="14.4" thickBot="1" x14ac:dyDescent="0.3">
      <c r="A356" s="29" t="s">
        <v>302</v>
      </c>
    </row>
  </sheetData>
  <sheetProtection algorithmName="SHA-512" hashValue="g5lTbNJIefGmvGeL8zss9J/tLA//6HSU8QyNlolYXB0Cijcy2EEtWxoSfm/fVzVrQnGVrk+UQnR/Mu+dV0pgjA==" saltValue="DGjh2zYNs+/L83M4kdiHOw==" spinCount="100000" sheet="1" objects="1" scenarios="1"/>
  <hyperlinks>
    <hyperlink ref="A37" r:id="rId1" xr:uid="{8DF2DFD2-B021-4648-BC5E-21160B6CE454}"/>
    <hyperlink ref="A77" r:id="rId2" xr:uid="{5E6D97A2-05AD-4F20-AA10-5664DB0058EF}"/>
    <hyperlink ref="A114" r:id="rId3" xr:uid="{95B27712-A884-4D55-9BF6-337B2E87980D}"/>
    <hyperlink ref="A277" r:id="rId4" xr:uid="{44DE8D0A-B520-4E0A-9F70-DF44474A66D5}"/>
    <hyperlink ref="A154" r:id="rId5" xr:uid="{D957C176-1994-46A2-BA6F-22DB1CA79262}"/>
    <hyperlink ref="A177" r:id="rId6" xr:uid="{83B622B7-C69C-4CB5-A097-DAB0E389A89C}"/>
    <hyperlink ref="A203" r:id="rId7" xr:uid="{F7B36220-E86C-4A1D-9392-49BA57476065}"/>
    <hyperlink ref="A240" r:id="rId8" xr:uid="{C5139FD8-1741-4901-B526-505DD9631763}"/>
    <hyperlink ref="A307" r:id="rId9" xr:uid="{1C8439D4-F801-4B58-948B-A99FFA4AA7AD}"/>
    <hyperlink ref="A355" r:id="rId10" xr:uid="{98A01788-656B-4D07-9978-828473603793}"/>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Feuilles de calcul</vt:lpstr>
      </vt:variant>
      <vt:variant>
        <vt:i4>33</vt:i4>
      </vt:variant>
      <vt:variant>
        <vt:lpstr>Plages nommées</vt:lpstr>
      </vt:variant>
      <vt:variant>
        <vt:i4>6</vt:i4>
      </vt:variant>
    </vt:vector>
  </HeadingPairs>
  <TitlesOfParts>
    <vt:vector size="39" baseType="lpstr">
      <vt:lpstr>TOC</vt:lpstr>
      <vt:lpstr>PARAM</vt:lpstr>
      <vt:lpstr>Remarques générales</vt:lpstr>
      <vt:lpstr>Général ex ante</vt:lpstr>
      <vt:lpstr>Général ex post</vt:lpstr>
      <vt:lpstr>Général - fiches</vt:lpstr>
      <vt:lpstr>Raccordement eau pot ex ante</vt:lpstr>
      <vt:lpstr>Raccordement eau pot ex post</vt:lpstr>
      <vt:lpstr>Racc - fiches</vt:lpstr>
      <vt:lpstr>Compteurs ex ante</vt:lpstr>
      <vt:lpstr>Compteurs ex post</vt:lpstr>
      <vt:lpstr>Compteurs - fiches</vt:lpstr>
      <vt:lpstr>Cols de Cygne ex ante</vt:lpstr>
      <vt:lpstr>Cols de Cygne ex post</vt:lpstr>
      <vt:lpstr>CDC - fiches</vt:lpstr>
      <vt:lpstr>Analyse eau ex ante</vt:lpstr>
      <vt:lpstr>Analyse eau ex post</vt:lpstr>
      <vt:lpstr>Analyse - fiches</vt:lpstr>
      <vt:lpstr>Prest. assainissement ex ante</vt:lpstr>
      <vt:lpstr>Prest. assainissement ex post</vt:lpstr>
      <vt:lpstr>Ass - fiches</vt:lpstr>
      <vt:lpstr>BOP ex ante</vt:lpstr>
      <vt:lpstr>BOP ex post</vt:lpstr>
      <vt:lpstr>BOP - fiches</vt:lpstr>
      <vt:lpstr>Réseaux ex ante</vt:lpstr>
      <vt:lpstr>Réseaux ex post</vt:lpstr>
      <vt:lpstr>Réseaux - fiches</vt:lpstr>
      <vt:lpstr>Divers ex ante</vt:lpstr>
      <vt:lpstr>Divers  ex post</vt:lpstr>
      <vt:lpstr>Divers - fiches</vt:lpstr>
      <vt:lpstr>Fraudes et fuites ex ante</vt:lpstr>
      <vt:lpstr>Fraudes et fuites  ex post </vt:lpstr>
      <vt:lpstr>Recette totale</vt:lpstr>
      <vt:lpstr>'Remarques générales'!_Hlk66799678</vt:lpstr>
      <vt:lpstr>'Remarques générales'!_Hlk71704863</vt:lpstr>
      <vt:lpstr>'Remarques générales'!_Hlk71704894</vt:lpstr>
      <vt:lpstr>'Remarques générales'!_Ref55916994</vt:lpstr>
      <vt:lpstr>'Remarques générales'!_Toc30585800</vt:lpstr>
      <vt:lpstr>'Remarques générales'!_Toc71544698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Jérémie Van Den Abeele</dc:creator>
  <cp:lastModifiedBy>rbibakambolo</cp:lastModifiedBy>
  <dcterms:created xsi:type="dcterms:W3CDTF">2020-10-23T07:40:00Z</dcterms:created>
  <dcterms:modified xsi:type="dcterms:W3CDTF">2024-04-16T12:30:13Z</dcterms:modified>
</cp:coreProperties>
</file>